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521" windowWidth="17400" windowHeight="6390" activeTab="0"/>
  </bookViews>
  <sheets>
    <sheet name="2008_1" sheetId="1" r:id="rId1"/>
  </sheets>
  <definedNames/>
  <calcPr fullCalcOnLoad="1"/>
</workbook>
</file>

<file path=xl/sharedStrings.xml><?xml version="1.0" encoding="utf-8"?>
<sst xmlns="http://schemas.openxmlformats.org/spreadsheetml/2006/main" count="645" uniqueCount="330">
  <si>
    <t>Kód</t>
  </si>
  <si>
    <t>Tantárgyak</t>
  </si>
  <si>
    <t>Félévek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</si>
  <si>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</si>
  <si>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</si>
  <si>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</si>
  <si>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</si>
  <si>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</si>
  <si>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</si>
  <si>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</si>
  <si>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</si>
  <si>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</si>
  <si>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</si>
  <si>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</si>
  <si>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</si>
  <si>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</si>
  <si>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Szigorlat (s)</t>
  </si>
  <si>
    <t>Vizsga (v)</t>
  </si>
  <si>
    <t>kredit</t>
  </si>
  <si>
    <t>Mérnöki fizika</t>
  </si>
  <si>
    <t>Kémia</t>
  </si>
  <si>
    <t>v</t>
  </si>
  <si>
    <t>Minőségbiztosítás</t>
  </si>
  <si>
    <t>Logisztikai alapismeretek</t>
  </si>
  <si>
    <t>Elfogadás (e)</t>
  </si>
  <si>
    <t>Differenciált szakmai ismeretek</t>
  </si>
  <si>
    <t>Szakdolgozat</t>
  </si>
  <si>
    <t>Mindösszesen alap+szakirány:</t>
  </si>
  <si>
    <t>Összes óraszám              heti</t>
  </si>
  <si>
    <t>Szabadon választható I</t>
  </si>
  <si>
    <t>Szabadon választható II</t>
  </si>
  <si>
    <t>Szabadon választható III</t>
  </si>
  <si>
    <t>Gazdasági és humán ismeretek</t>
  </si>
  <si>
    <t xml:space="preserve">Szakmai törzsanyag </t>
  </si>
  <si>
    <t>Szabadon választható tárgyak</t>
  </si>
  <si>
    <t>Össz TT, gazd+hum+szakmai törzs+kieg tárgyak:</t>
  </si>
  <si>
    <t>Matematika II.</t>
  </si>
  <si>
    <t>Matematika I.</t>
  </si>
  <si>
    <t>Mérnöki fizikai mérések</t>
  </si>
  <si>
    <t xml:space="preserve">Mechanika I. </t>
  </si>
  <si>
    <t xml:space="preserve">Mechanika II. </t>
  </si>
  <si>
    <t xml:space="preserve">Mechanika III. </t>
  </si>
  <si>
    <t xml:space="preserve">Hő- és áramlástechnika II. </t>
  </si>
  <si>
    <t xml:space="preserve">Hő- és áramlástechnika I. </t>
  </si>
  <si>
    <t>Általános géptan</t>
  </si>
  <si>
    <t>Vállalkozás-gazdaságtan I</t>
  </si>
  <si>
    <t>Vállalkozás-gazdaságtan II</t>
  </si>
  <si>
    <t>Menedzsment</t>
  </si>
  <si>
    <t>Energiagazd. és körny.védelem</t>
  </si>
  <si>
    <t>Géprajz, gépelemek, gépsz.I</t>
  </si>
  <si>
    <t>Géprajz, gépelemek, gépsz.II.</t>
  </si>
  <si>
    <t>Géprajz, gépelemek, gépsz.III.</t>
  </si>
  <si>
    <t>CAD technika</t>
  </si>
  <si>
    <t>Anyagtudomány I</t>
  </si>
  <si>
    <t>Anyagtudomány II</t>
  </si>
  <si>
    <t>Mechatronika alapjai I</t>
  </si>
  <si>
    <t>Mechatronika alapjai II</t>
  </si>
  <si>
    <t>Irányítástechnika</t>
  </si>
  <si>
    <t>Hő-és áramlástechn. gépek I</t>
  </si>
  <si>
    <t xml:space="preserve">Hő-és áramllástech. gépek II </t>
  </si>
  <si>
    <t>Anyagtechnológia alapjai I</t>
  </si>
  <si>
    <t>Anyagtechnológia alapjai II</t>
  </si>
  <si>
    <t>Forgácsolástechnológia alapjai</t>
  </si>
  <si>
    <t>Biztonságtechn. ergonómia</t>
  </si>
  <si>
    <t>Belsőégésű motorok I</t>
  </si>
  <si>
    <t>Belsőégésű motorok II</t>
  </si>
  <si>
    <t>Anyagmozgatás szervizekben</t>
  </si>
  <si>
    <t>Gépjárművek felépítése</t>
  </si>
  <si>
    <t>Gjmű.üz.ag.ellátó berendezései</t>
  </si>
  <si>
    <t>Autóvillamosság</t>
  </si>
  <si>
    <t>Szervíztechnika és üzemfennt.</t>
  </si>
  <si>
    <t>Gjmű.erőátviteli berendezései</t>
  </si>
  <si>
    <t>Gépjármű-hidraulika</t>
  </si>
  <si>
    <t>Méréstechn., járműelektronika</t>
  </si>
  <si>
    <t>Gépjárműdiagnosztika</t>
  </si>
  <si>
    <t>Kötelezően választható</t>
  </si>
  <si>
    <t>Szakirányú integrált gyakorlat</t>
  </si>
  <si>
    <t>Alakítástechnológia és gépei I</t>
  </si>
  <si>
    <t>Alakítástechnológia és gépei II</t>
  </si>
  <si>
    <t>Anyagtechn. szám.gépes terv.</t>
  </si>
  <si>
    <t>Kötéstechnológia</t>
  </si>
  <si>
    <t>CAD/CAM modellezés alapjai</t>
  </si>
  <si>
    <t>Forg.techn. és szerszámai</t>
  </si>
  <si>
    <t>Gépipari min.ellenőrzés</t>
  </si>
  <si>
    <t>Forg.techn.szám.gépes terv I</t>
  </si>
  <si>
    <t>Forg.techn.szám.gépes terv II</t>
  </si>
  <si>
    <t xml:space="preserve">Szakdolgozat </t>
  </si>
  <si>
    <t>A tanterv kiegészitő részei</t>
  </si>
  <si>
    <t xml:space="preserve">Záróvizsga tárgyak: </t>
  </si>
  <si>
    <t>Alakítástechnológia és gépei</t>
  </si>
  <si>
    <t>Forgácsolástechnológia számítógépes tervezése</t>
  </si>
  <si>
    <t>Kötelezően választható tantárgyak választéka</t>
  </si>
  <si>
    <t>Szakirány</t>
  </si>
  <si>
    <t>Előköv.</t>
  </si>
  <si>
    <t>Autóipari kötés- és alakítástechnológia</t>
  </si>
  <si>
    <t>Korszerű diagnosztika</t>
  </si>
  <si>
    <t>Szakértői ismeretek</t>
  </si>
  <si>
    <t>Műanyagalakító szerszámok tervezése</t>
  </si>
  <si>
    <t>Virtuális technikák</t>
  </si>
  <si>
    <t xml:space="preserve">                                                                                                                    félévi óraszámokkal (ea. tgy. l). ; követelményekkel (k.); kreditekkel (kr.)</t>
  </si>
  <si>
    <t>Előtanulmá-nyok</t>
  </si>
  <si>
    <t>Bánki Donát Gépész és Biztonságtechnikai Mérnöki  Kar</t>
  </si>
  <si>
    <t>Ssz</t>
  </si>
  <si>
    <t>össz óra</t>
  </si>
  <si>
    <t>Informatika I</t>
  </si>
  <si>
    <t>Informatika II</t>
  </si>
  <si>
    <t>Informatika labor</t>
  </si>
  <si>
    <t>Járműtechnika szakirány</t>
  </si>
  <si>
    <t>járműtechnika</t>
  </si>
  <si>
    <t>Jogi ismeretek</t>
  </si>
  <si>
    <t>Gyártóberend. és rendszerek I</t>
  </si>
  <si>
    <t>Gyártóberend. és rendszerek II</t>
  </si>
  <si>
    <t>CAD-CAM-CNC szakirány</t>
  </si>
  <si>
    <t>Gyártóberendezések és rendszerek</t>
  </si>
  <si>
    <t>Matematika I</t>
  </si>
  <si>
    <t>Mechanika I</t>
  </si>
  <si>
    <t>Matematika II aláírás</t>
  </si>
  <si>
    <t>Hő-és áramlástechnika I</t>
  </si>
  <si>
    <t>Géprajz, gépelemek, gépsz.II</t>
  </si>
  <si>
    <t xml:space="preserve">Matematika II aláírás </t>
  </si>
  <si>
    <t>Matematika II  aláírás</t>
  </si>
  <si>
    <t>Hő-és áramlástechnika II , Mechanika III aláírás</t>
  </si>
  <si>
    <t>Mechanika III aláírás,              Géprajz, gépelemek, gépsz.III</t>
  </si>
  <si>
    <t>Belsőégésű motorok II, Gépjárművek felépítése</t>
  </si>
  <si>
    <t>Mechanika III aláírás, Anyagtudomány I</t>
  </si>
  <si>
    <t>Alakítástechnológia és gépei I aláírás</t>
  </si>
  <si>
    <t>Gyártóberend. és rendszerek I.</t>
  </si>
  <si>
    <t>2 a</t>
  </si>
  <si>
    <t>8 a</t>
  </si>
  <si>
    <t>140 kredit</t>
  </si>
  <si>
    <t>dékán</t>
  </si>
  <si>
    <t>Óbudai Egyetem</t>
  </si>
  <si>
    <t>Évközi jegy (é)</t>
  </si>
  <si>
    <t>é</t>
  </si>
  <si>
    <t>a</t>
  </si>
  <si>
    <t>Dr. Horváth Sándor</t>
  </si>
  <si>
    <t>Méréstechnika I.</t>
  </si>
  <si>
    <t>Méréstechnika II.</t>
  </si>
  <si>
    <t>120 kredit</t>
  </si>
  <si>
    <t>120 kr.</t>
  </si>
  <si>
    <t>4 fév.</t>
  </si>
  <si>
    <t>4 aktív félév</t>
  </si>
  <si>
    <t>BGRCT14NLD</t>
  </si>
  <si>
    <t>25 párh.</t>
  </si>
  <si>
    <t>BAGCT15NLD</t>
  </si>
  <si>
    <t>59 a</t>
  </si>
  <si>
    <t>Forgácsolástechnológia alapjai
Géprajz gépelemek III aláírás</t>
  </si>
  <si>
    <t>25 a</t>
  </si>
  <si>
    <t>Méréstechnika I-II
Szervíztechnika és üzemfennt</t>
  </si>
  <si>
    <t>31-32</t>
  </si>
  <si>
    <t>Forgácsoláskutatás</t>
  </si>
  <si>
    <t>Belsőégésű motorok
Gépjárműdiagnosztika és üzemanyag ellátó berendezések
Gépjárművek erőátviteli berendezései</t>
  </si>
  <si>
    <t>Érvényes 2014. szeptember 01-től</t>
  </si>
  <si>
    <t>BGRMA2GNLD</t>
  </si>
  <si>
    <t>BGBFG12NLD</t>
  </si>
  <si>
    <t>BGBMF14NLD</t>
  </si>
  <si>
    <t>BGBKE11NLD</t>
  </si>
  <si>
    <t>BGBME11NLD</t>
  </si>
  <si>
    <t>BGBME22NLD</t>
  </si>
  <si>
    <t>BGBME33NLD</t>
  </si>
  <si>
    <t>BGRHO13NLD</t>
  </si>
  <si>
    <t>BGRHO24NLD</t>
  </si>
  <si>
    <t>BGRGT11NLD</t>
  </si>
  <si>
    <t>BAGMB15NLD</t>
  </si>
  <si>
    <t>BGBEK16NLD</t>
  </si>
  <si>
    <t>BGBAJ15NLD</t>
  </si>
  <si>
    <t>BGRIA1GNLD</t>
  </si>
  <si>
    <t>BGRIA2GNLD</t>
  </si>
  <si>
    <t>BGRIALGNLD</t>
  </si>
  <si>
    <t>BAGAT11NLD</t>
  </si>
  <si>
    <t>BAGAT22NLD</t>
  </si>
  <si>
    <t>BGRME13NLD</t>
  </si>
  <si>
    <t>BGRME24NLD</t>
  </si>
  <si>
    <t>BGRIR15NLD</t>
  </si>
  <si>
    <t>BGRHA15NLD</t>
  </si>
  <si>
    <t>BGRHA26NLD</t>
  </si>
  <si>
    <t>BAGAN12NLD</t>
  </si>
  <si>
    <t>BAGAN23NLD</t>
  </si>
  <si>
    <t>BAGFA13NLD</t>
  </si>
  <si>
    <t>BGRLG17NLD</t>
  </si>
  <si>
    <t>BGBBE17NLD</t>
  </si>
  <si>
    <t>BGRBM14NLD</t>
  </si>
  <si>
    <t>BGRBM25NLD</t>
  </si>
  <si>
    <t>BGRAM14NLD</t>
  </si>
  <si>
    <t>BGRGF14NLD</t>
  </si>
  <si>
    <t>BGRGU15NLD</t>
  </si>
  <si>
    <t>BGRAV15NLD</t>
  </si>
  <si>
    <t>BGRST15NLD</t>
  </si>
  <si>
    <t>BGRGE16NLD</t>
  </si>
  <si>
    <t>BGRGH16NLD</t>
  </si>
  <si>
    <t>BGRMJ16NLD</t>
  </si>
  <si>
    <t>BGRGD16NLD</t>
  </si>
  <si>
    <t>BGRGY17NLD</t>
  </si>
  <si>
    <t>BGRSD1JNLD</t>
  </si>
  <si>
    <t>BAGAT15NLD</t>
  </si>
  <si>
    <t>BAGAT26NLD</t>
  </si>
  <si>
    <t>BAGAS16NLD</t>
  </si>
  <si>
    <t>BAGKT14NLD</t>
  </si>
  <si>
    <t>BAGCA14NLD</t>
  </si>
  <si>
    <t>BAGFT14NLD</t>
  </si>
  <si>
    <t>BAGGM15NLD</t>
  </si>
  <si>
    <t>BAGFS15NLD</t>
  </si>
  <si>
    <t>BAGGR15NLD</t>
  </si>
  <si>
    <t>BAGGR26NLD</t>
  </si>
  <si>
    <t>BAGGY17NLD</t>
  </si>
  <si>
    <t>BAGSD1CNLD</t>
  </si>
  <si>
    <t>BAGAKV1NLD</t>
  </si>
  <si>
    <t>BGRKDV2NLD</t>
  </si>
  <si>
    <t>BGRSIV3NLD</t>
  </si>
  <si>
    <t>BAGGIV4NLD</t>
  </si>
  <si>
    <t>BAGMTV5NLD</t>
  </si>
  <si>
    <t>BAGVTV6NLD</t>
  </si>
  <si>
    <t>GGTKG1G1LD</t>
  </si>
  <si>
    <t>GGTKG2G2LD</t>
  </si>
  <si>
    <t>GSVVG1G2LD</t>
  </si>
  <si>
    <t>GSVVG2G3LD</t>
  </si>
  <si>
    <t>GVMME1G6LD</t>
  </si>
  <si>
    <t>Makroökonómia</t>
  </si>
  <si>
    <t>BGBGE12NLD</t>
  </si>
  <si>
    <t>BGBGE23NLD</t>
  </si>
  <si>
    <t>BGBGE34NLD</t>
  </si>
  <si>
    <t>zárójeles tárgykódok kizárólag kreditátviteli kérelemhez !!!</t>
  </si>
  <si>
    <t>„kötelezően választható”</t>
  </si>
  <si>
    <t>levelező munkarend</t>
  </si>
  <si>
    <t>***</t>
  </si>
  <si>
    <t>*** Más szakirány hallgatója is felvehetik akkor, ha a saját szakirány tárgyai közül kettőt már felvett.</t>
  </si>
  <si>
    <t>gépészmérnöki alapképzési szak (BSc)</t>
  </si>
  <si>
    <t>mintatanterv</t>
  </si>
  <si>
    <t>járműtechnika szakirány</t>
  </si>
  <si>
    <t>teljesítendő: 10 kredit</t>
  </si>
  <si>
    <t>„szabadon választható”</t>
  </si>
  <si>
    <t>képzéskód, szakkód: BBLCGM, BBLCGM</t>
  </si>
  <si>
    <t>szakiránykód: BBLCGMJT</t>
  </si>
  <si>
    <t>szakiránykód: BBLCGMCC</t>
  </si>
  <si>
    <t>CAD-CAM-CNC</t>
  </si>
  <si>
    <t>tárgycsoportkód: BBLCGMXXM0S14SV</t>
  </si>
  <si>
    <t xml:space="preserve"> * tárgycsoportkód: BBLCGMJTM0S14KV</t>
  </si>
  <si>
    <t>** tárgycsoportkód: BBLCGMCCM0S14KV</t>
  </si>
  <si>
    <t>* tárgycsoportkód: BBLCGMJTM0S14KV</t>
  </si>
  <si>
    <t>(BTOSVG1NLD)</t>
  </si>
  <si>
    <t>(BTOSVG2NLD)</t>
  </si>
  <si>
    <t>(BTOSVG3NLD)</t>
  </si>
  <si>
    <t>(BTOKVGJNLD)</t>
  </si>
  <si>
    <t>(BTOKVGCNLD)</t>
  </si>
  <si>
    <t>teljesítendő: 3 kredit</t>
  </si>
  <si>
    <t>mintatanterv-kód: BBLCGMXXM0S14 (Σ146 krd)</t>
  </si>
  <si>
    <t>mintatanterv-kód: BBLCGMJTM0S14 (Σ64 krd)</t>
  </si>
  <si>
    <t>mintatanterv-kód: BBLCGMCCM0S14 (Σ64 krd)</t>
  </si>
  <si>
    <t>Mikroökonómia</t>
  </si>
  <si>
    <t>BAGFS26NLD</t>
  </si>
  <si>
    <t>BGRMA1GNLD</t>
  </si>
  <si>
    <t>Mechanika III aláírás,
Géprajz, gépelemek III párh.</t>
  </si>
  <si>
    <t>párh.</t>
  </si>
  <si>
    <t>Belsőégésű motorok II párh.</t>
  </si>
  <si>
    <t>Gjmű.erőátviteli berendezései párh., Irányítástechnika</t>
  </si>
  <si>
    <t>51 p</t>
  </si>
  <si>
    <t>Géprajz, gépelemek, gépsz.I
Mechanika II.</t>
  </si>
  <si>
    <t>7</t>
  </si>
  <si>
    <t>BGK-MEI</t>
  </si>
  <si>
    <t>BGK-GBI</t>
  </si>
  <si>
    <t>KGK-GTI</t>
  </si>
  <si>
    <t>KGK-SZVI</t>
  </si>
  <si>
    <t>KGK-VI</t>
  </si>
  <si>
    <t>AGI-GGYT</t>
  </si>
  <si>
    <t>AGI-AAT</t>
  </si>
  <si>
    <t>0</t>
  </si>
  <si>
    <t>"é</t>
  </si>
  <si>
    <t>3</t>
  </si>
  <si>
    <t>Gyártási folyamatok minőségtechnikái</t>
  </si>
  <si>
    <t>Koordináta méréstechnika alapjai</t>
  </si>
  <si>
    <t>8</t>
  </si>
  <si>
    <t>BAGKM16NLD</t>
  </si>
  <si>
    <t>BAGGF16NLD</t>
  </si>
  <si>
    <t>Előtanulmányok</t>
  </si>
  <si>
    <t>Mérnöki etika</t>
  </si>
  <si>
    <t>BAGKT17NLC</t>
  </si>
  <si>
    <t>Különleges technológiák</t>
  </si>
  <si>
    <t>BAGGC16NLC</t>
  </si>
  <si>
    <t>Gyártócella információ áramlása</t>
  </si>
  <si>
    <t>Termelésirányítás a gépiparban</t>
  </si>
  <si>
    <t>3D műszaki modellezés alapjai</t>
  </si>
  <si>
    <t>BAGMI15NLC</t>
  </si>
  <si>
    <t>Minőségügyi alapismeretek</t>
  </si>
  <si>
    <t>BAGMS16NLC</t>
  </si>
  <si>
    <t>Minőségszabályozás a gépiparban</t>
  </si>
  <si>
    <t>BGBME14NLC</t>
  </si>
  <si>
    <t>Környezetvédelem</t>
  </si>
  <si>
    <t>BGRKO2VNLC</t>
  </si>
  <si>
    <t>"</t>
  </si>
  <si>
    <t>4</t>
  </si>
  <si>
    <t>BAGTG15NLC</t>
  </si>
  <si>
    <t>BGRMG1VNLC</t>
  </si>
  <si>
    <t>Munkavédelem a gépiparban</t>
  </si>
  <si>
    <t>12</t>
  </si>
  <si>
    <t>BGRPCV5NLC</t>
  </si>
  <si>
    <t>Mérnöki programozás C nyelven</t>
  </si>
  <si>
    <t>BGRIBV6NLC</t>
  </si>
  <si>
    <t>Műszaki területek informatikai biztonsága</t>
  </si>
  <si>
    <t>Biztonságos anyagmozgatás</t>
  </si>
  <si>
    <t>BGRBAV3NLC</t>
  </si>
  <si>
    <t>BGRWP3VNLC</t>
  </si>
  <si>
    <t>WEB programozás alapjai</t>
  </si>
  <si>
    <t>'3</t>
  </si>
  <si>
    <t>BGBBB2VNLC</t>
  </si>
  <si>
    <t>Bevezetés a biztonságpolitikába</t>
  </si>
  <si>
    <t>2</t>
  </si>
  <si>
    <t>csak CAD-CAM-CNC-s hallgatóknak!</t>
  </si>
  <si>
    <t>BGRHVV4NLC</t>
  </si>
  <si>
    <t>Hibrid és villamos járművek</t>
  </si>
  <si>
    <t>BAGJM15NLC</t>
  </si>
  <si>
    <t>Járműipari hosszméréstechnika</t>
  </si>
  <si>
    <t>10</t>
  </si>
  <si>
    <r>
      <t xml:space="preserve">3D műszaki modellezés alapjai </t>
    </r>
    <r>
      <rPr>
        <b/>
        <sz val="9.5"/>
        <rFont val="Times New Roman"/>
        <family val="1"/>
      </rPr>
      <t>4-5 jegy</t>
    </r>
    <r>
      <rPr>
        <sz val="9.5"/>
        <rFont val="Times New Roman"/>
        <family val="1"/>
      </rPr>
      <t xml:space="preserve">. Csak </t>
    </r>
    <r>
      <rPr>
        <b/>
        <sz val="9.5"/>
        <rFont val="Times New Roman"/>
        <family val="1"/>
      </rPr>
      <t>NEM</t>
    </r>
    <r>
      <rPr>
        <sz val="9.5"/>
        <rFont val="Times New Roman"/>
        <family val="1"/>
      </rPr>
      <t xml:space="preserve"> CAD-CAM-CNC-seknek !!!!</t>
    </r>
  </si>
  <si>
    <t>3D műszaki modellezés alapjai II.</t>
  </si>
  <si>
    <t>BAG3D26NLC</t>
  </si>
  <si>
    <t>BGBVM1VNLC</t>
  </si>
  <si>
    <t>Változásmenedzsment</t>
  </si>
  <si>
    <r>
      <t xml:space="preserve">csak </t>
    </r>
    <r>
      <rPr>
        <b/>
        <sz val="9.5"/>
        <rFont val="Times New Roman"/>
        <family val="1"/>
      </rPr>
      <t>NEM</t>
    </r>
    <r>
      <rPr>
        <sz val="9.5"/>
        <rFont val="Times New Roman"/>
        <family val="1"/>
      </rPr>
      <t xml:space="preserve"> CAD-CAM-CNC-seknek !!!!</t>
    </r>
  </si>
  <si>
    <t>31</t>
  </si>
  <si>
    <t>BAGMH14NLD</t>
  </si>
  <si>
    <t>BGRMV14NLD</t>
  </si>
  <si>
    <t>BAG3D15NLC</t>
  </si>
  <si>
    <t>Forgácsolástechnológia és szerszámai</t>
  </si>
  <si>
    <t>BAGFE1VNLD</t>
  </si>
  <si>
    <t>Forgácsoláselmélet</t>
  </si>
  <si>
    <t>(é)</t>
  </si>
  <si>
    <t>64a</t>
  </si>
  <si>
    <t>Forg.techn. és szerszámai aláírás</t>
  </si>
  <si>
    <t>27a</t>
  </si>
  <si>
    <t>Anyagtudomány II aláírás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</si>
</sst>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1">
    <font>
      <sz val="10"/>
      <name val="Arial"/>
      <family val="0"/>
    </font>
    <font>
      <sz val="8"/>
      <name val="Arial CE"/>
      <family val="2"/>
    </font>
    <font>
      <b/>
      <sz val="9.5"/>
      <name val="Times New Roman"/>
      <family val="1"/>
    </font>
    <font>
      <sz val="9.5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.5"/>
      <color indexed="16"/>
      <name val="Times New Roman"/>
      <family val="1"/>
    </font>
    <font>
      <b/>
      <sz val="12"/>
      <name val="Times New Roman"/>
      <family val="1"/>
    </font>
    <font>
      <sz val="9.5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10"/>
      <name val="Times New Roman CE"/>
      <family val="1"/>
    </font>
    <font>
      <i/>
      <sz val="12"/>
      <name val="Times New Roman"/>
      <family val="1"/>
    </font>
    <font>
      <i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9"/>
      <name val="Arial Narrow"/>
      <family val="2"/>
    </font>
    <font>
      <b/>
      <sz val="10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9.5"/>
      <color indexed="10"/>
      <name val="Times New Roman"/>
      <family val="1"/>
    </font>
    <font>
      <sz val="9.5"/>
      <color indexed="12"/>
      <name val="Times New Roman"/>
      <family val="1"/>
    </font>
    <font>
      <b/>
      <sz val="9.5"/>
      <color indexed="23"/>
      <name val="Times New Roman"/>
      <family val="1"/>
    </font>
    <font>
      <sz val="10"/>
      <color indexed="23"/>
      <name val="Times New Roman"/>
      <family val="1"/>
    </font>
    <font>
      <sz val="9.5"/>
      <color indexed="48"/>
      <name val="Times New Roman"/>
      <family val="1"/>
    </font>
    <font>
      <sz val="9.5"/>
      <color indexed="23"/>
      <name val="Times New Roman"/>
      <family val="1"/>
    </font>
    <font>
      <sz val="9.5"/>
      <color indexed="10"/>
      <name val="Times New Roman"/>
      <family val="1"/>
    </font>
    <font>
      <u val="single"/>
      <sz val="11"/>
      <color indexed="12"/>
      <name val="Calibri"/>
      <family val="2"/>
    </font>
    <font>
      <sz val="10"/>
      <name val="Arial Narrow"/>
      <family val="2"/>
    </font>
    <font>
      <sz val="9.5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ashed"/>
      <top style="dotted"/>
      <bottom style="medium"/>
    </border>
    <border>
      <left style="dashed"/>
      <right style="dashed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medium"/>
      <right style="thin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 style="dotted"/>
      <bottom style="medium"/>
    </border>
    <border>
      <left style="medium"/>
      <right style="dotted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dotted"/>
    </border>
    <border>
      <left style="thick">
        <color indexed="10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ck">
        <color indexed="10"/>
      </left>
      <right style="medium"/>
      <top style="medium"/>
      <bottom style="medium"/>
    </border>
    <border>
      <left style="medium"/>
      <right style="thick">
        <color indexed="10"/>
      </right>
      <top style="medium"/>
      <bottom style="medium"/>
    </border>
    <border>
      <left style="dotted"/>
      <right style="medium"/>
      <top style="dotted"/>
      <bottom>
        <color indexed="63"/>
      </bottom>
    </border>
    <border>
      <left style="thick">
        <color indexed="10"/>
      </left>
      <right style="medium"/>
      <top style="medium"/>
      <bottom style="thick">
        <color indexed="10"/>
      </bottom>
    </border>
    <border>
      <left style="medium"/>
      <right style="thick">
        <color indexed="10"/>
      </right>
      <top style="medium"/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 style="medium"/>
      <right style="thick">
        <color indexed="10"/>
      </right>
      <top style="medium"/>
      <bottom>
        <color indexed="63"/>
      </bottom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dashed"/>
      <right style="medium"/>
      <top style="dotted"/>
      <bottom style="medium"/>
    </border>
    <border>
      <left style="dashed"/>
      <right>
        <color indexed="63"/>
      </right>
      <top style="dotted"/>
      <bottom style="medium"/>
    </border>
    <border>
      <left style="medium"/>
      <right style="dashed"/>
      <top style="dotted"/>
      <bottom style="medium"/>
    </border>
    <border>
      <left style="dotted"/>
      <right style="medium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dashed"/>
      <top style="dotted"/>
      <bottom style="dotted"/>
    </border>
    <border>
      <left style="dashed"/>
      <right style="dashed"/>
      <top style="dotted"/>
      <bottom style="dotted"/>
    </border>
    <border>
      <left>
        <color indexed="63"/>
      </left>
      <right style="dashed"/>
      <top style="dotted"/>
      <bottom style="dotted"/>
    </border>
    <border>
      <left style="thin"/>
      <right style="thin"/>
      <top>
        <color indexed="63"/>
      </top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>
        <color indexed="10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19" borderId="0" applyNumberFormat="0" applyBorder="0" applyAlignment="0" applyProtection="0"/>
    <xf numFmtId="0" fontId="24" fillId="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0" borderId="7" applyNumberFormat="0" applyFont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32" fillId="6" borderId="0" applyNumberFormat="0" applyBorder="0" applyAlignment="0" applyProtection="0"/>
    <xf numFmtId="0" fontId="33" fillId="22" borderId="8" applyNumberFormat="0" applyAlignment="0" applyProtection="0"/>
    <xf numFmtId="0" fontId="2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5" borderId="0" applyNumberFormat="0" applyBorder="0" applyAlignment="0" applyProtection="0"/>
    <xf numFmtId="0" fontId="37" fillId="23" borderId="0" applyNumberFormat="0" applyBorder="0" applyAlignment="0" applyProtection="0"/>
    <xf numFmtId="0" fontId="38" fillId="22" borderId="1" applyNumberFormat="0" applyAlignment="0" applyProtection="0"/>
    <xf numFmtId="9" fontId="0" fillId="0" borderId="0" applyFont="0" applyFill="0" applyBorder="0" applyAlignment="0" applyProtection="0"/>
  </cellStyleXfs>
  <cellXfs count="60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22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22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22" borderId="13" xfId="0" applyFont="1" applyFill="1" applyBorder="1" applyAlignment="1">
      <alignment horizontal="center"/>
    </xf>
    <xf numFmtId="0" fontId="2" fillId="22" borderId="13" xfId="0" applyFont="1" applyFill="1" applyBorder="1" applyAlignment="1">
      <alignment/>
    </xf>
    <xf numFmtId="0" fontId="2" fillId="22" borderId="12" xfId="0" applyFont="1" applyFill="1" applyBorder="1" applyAlignment="1">
      <alignment horizontal="right"/>
    </xf>
    <xf numFmtId="0" fontId="2" fillId="22" borderId="14" xfId="0" applyFont="1" applyFill="1" applyBorder="1" applyAlignment="1">
      <alignment horizontal="right"/>
    </xf>
    <xf numFmtId="0" fontId="2" fillId="22" borderId="14" xfId="0" applyFont="1" applyFill="1" applyBorder="1" applyAlignment="1">
      <alignment horizontal="center"/>
    </xf>
    <xf numFmtId="0" fontId="3" fillId="22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wrapText="1"/>
    </xf>
    <xf numFmtId="0" fontId="2" fillId="22" borderId="31" xfId="0" applyFont="1" applyFill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2" fillId="22" borderId="35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39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right"/>
    </xf>
    <xf numFmtId="0" fontId="2" fillId="0" borderId="41" xfId="0" applyFont="1" applyFill="1" applyBorder="1" applyAlignment="1">
      <alignment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43" xfId="0" applyFont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2" fillId="0" borderId="31" xfId="0" applyFont="1" applyBorder="1" applyAlignment="1">
      <alignment horizontal="center" vertical="top" wrapText="1"/>
    </xf>
    <xf numFmtId="0" fontId="3" fillId="0" borderId="31" xfId="0" applyFont="1" applyBorder="1" applyAlignment="1">
      <alignment vertical="top" wrapText="1"/>
    </xf>
    <xf numFmtId="0" fontId="3" fillId="0" borderId="5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22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 wrapText="1"/>
    </xf>
    <xf numFmtId="0" fontId="3" fillId="0" borderId="52" xfId="0" applyFont="1" applyFill="1" applyBorder="1" applyAlignment="1">
      <alignment horizont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53" xfId="0" applyFont="1" applyBorder="1" applyAlignment="1">
      <alignment/>
    </xf>
    <xf numFmtId="0" fontId="14" fillId="0" borderId="54" xfId="0" applyFont="1" applyBorder="1" applyAlignment="1">
      <alignment/>
    </xf>
    <xf numFmtId="0" fontId="15" fillId="0" borderId="54" xfId="0" applyFont="1" applyBorder="1" applyAlignment="1">
      <alignment horizontal="left"/>
    </xf>
    <xf numFmtId="0" fontId="14" fillId="0" borderId="53" xfId="0" applyFont="1" applyBorder="1" applyAlignment="1">
      <alignment horizontal="centerContinuous"/>
    </xf>
    <xf numFmtId="0" fontId="14" fillId="0" borderId="54" xfId="0" applyFont="1" applyBorder="1" applyAlignment="1">
      <alignment horizontal="centerContinuous"/>
    </xf>
    <xf numFmtId="0" fontId="14" fillId="0" borderId="53" xfId="0" applyFont="1" applyBorder="1" applyAlignment="1">
      <alignment horizontal="center"/>
    </xf>
    <xf numFmtId="0" fontId="14" fillId="0" borderId="14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31" xfId="0" applyFont="1" applyBorder="1" applyAlignment="1">
      <alignment/>
    </xf>
    <xf numFmtId="0" fontId="15" fillId="0" borderId="54" xfId="0" applyFont="1" applyBorder="1" applyAlignment="1">
      <alignment horizontal="centerContinuous"/>
    </xf>
    <xf numFmtId="0" fontId="15" fillId="0" borderId="53" xfId="0" applyFont="1" applyBorder="1" applyAlignment="1">
      <alignment horizontal="center"/>
    </xf>
    <xf numFmtId="0" fontId="3" fillId="0" borderId="55" xfId="0" applyFont="1" applyFill="1" applyBorder="1" applyAlignment="1">
      <alignment horizontal="center" wrapText="1"/>
    </xf>
    <xf numFmtId="0" fontId="3" fillId="0" borderId="56" xfId="0" applyFont="1" applyFill="1" applyBorder="1" applyAlignment="1">
      <alignment horizontal="center" wrapText="1"/>
    </xf>
    <xf numFmtId="0" fontId="3" fillId="0" borderId="57" xfId="0" applyFont="1" applyBorder="1" applyAlignment="1">
      <alignment wrapText="1"/>
    </xf>
    <xf numFmtId="0" fontId="3" fillId="0" borderId="57" xfId="0" applyFont="1" applyBorder="1" applyAlignment="1">
      <alignment/>
    </xf>
    <xf numFmtId="0" fontId="2" fillId="22" borderId="58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22" borderId="15" xfId="0" applyFont="1" applyFill="1" applyBorder="1" applyAlignment="1">
      <alignment/>
    </xf>
    <xf numFmtId="0" fontId="3" fillId="0" borderId="59" xfId="0" applyFont="1" applyBorder="1" applyAlignment="1">
      <alignment/>
    </xf>
    <xf numFmtId="0" fontId="3" fillId="22" borderId="53" xfId="0" applyFont="1" applyFill="1" applyBorder="1" applyAlignment="1">
      <alignment/>
    </xf>
    <xf numFmtId="0" fontId="4" fillId="22" borderId="14" xfId="0" applyFont="1" applyFill="1" applyBorder="1" applyAlignment="1">
      <alignment/>
    </xf>
    <xf numFmtId="0" fontId="3" fillId="0" borderId="31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8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14" fillId="0" borderId="61" xfId="0" applyFont="1" applyBorder="1" applyAlignment="1">
      <alignment/>
    </xf>
    <xf numFmtId="0" fontId="3" fillId="0" borderId="21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Continuous" vertical="center"/>
    </xf>
    <xf numFmtId="0" fontId="14" fillId="0" borderId="23" xfId="0" applyFont="1" applyFill="1" applyBorder="1" applyAlignment="1">
      <alignment vertical="center"/>
    </xf>
    <xf numFmtId="0" fontId="14" fillId="0" borderId="62" xfId="0" applyFont="1" applyFill="1" applyBorder="1" applyAlignment="1">
      <alignment vertical="center"/>
    </xf>
    <xf numFmtId="0" fontId="14" fillId="0" borderId="22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left" vertical="center"/>
    </xf>
    <xf numFmtId="0" fontId="14" fillId="0" borderId="41" xfId="0" applyFont="1" applyFill="1" applyBorder="1" applyAlignment="1">
      <alignment vertical="center"/>
    </xf>
    <xf numFmtId="0" fontId="14" fillId="0" borderId="50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3" fillId="0" borderId="6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2" fillId="22" borderId="6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22" borderId="35" xfId="0" applyFont="1" applyFill="1" applyBorder="1" applyAlignment="1">
      <alignment vertical="center"/>
    </xf>
    <xf numFmtId="0" fontId="2" fillId="22" borderId="35" xfId="0" applyFont="1" applyFill="1" applyBorder="1" applyAlignment="1">
      <alignment horizontal="center" vertical="center"/>
    </xf>
    <xf numFmtId="0" fontId="3" fillId="0" borderId="68" xfId="0" applyFont="1" applyBorder="1" applyAlignment="1">
      <alignment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9" fillId="22" borderId="40" xfId="0" applyFont="1" applyFill="1" applyBorder="1" applyAlignment="1">
      <alignment vertical="center"/>
    </xf>
    <xf numFmtId="0" fontId="9" fillId="22" borderId="41" xfId="0" applyFont="1" applyFill="1" applyBorder="1" applyAlignment="1">
      <alignment vertical="center"/>
    </xf>
    <xf numFmtId="0" fontId="2" fillId="22" borderId="54" xfId="0" applyFont="1" applyFill="1" applyBorder="1" applyAlignment="1">
      <alignment vertical="center"/>
    </xf>
    <xf numFmtId="0" fontId="2" fillId="22" borderId="31" xfId="0" applyFont="1" applyFill="1" applyBorder="1" applyAlignment="1">
      <alignment vertical="center"/>
    </xf>
    <xf numFmtId="0" fontId="2" fillId="22" borderId="31" xfId="0" applyFont="1" applyFill="1" applyBorder="1" applyAlignment="1">
      <alignment horizontal="center" vertical="center"/>
    </xf>
    <xf numFmtId="0" fontId="10" fillId="22" borderId="13" xfId="0" applyFont="1" applyFill="1" applyBorder="1" applyAlignment="1">
      <alignment vertical="center"/>
    </xf>
    <xf numFmtId="0" fontId="10" fillId="22" borderId="14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22" xfId="0" applyFont="1" applyBorder="1" applyAlignment="1">
      <alignment vertical="center"/>
    </xf>
    <xf numFmtId="0" fontId="3" fillId="0" borderId="84" xfId="0" applyFont="1" applyBorder="1" applyAlignment="1">
      <alignment vertical="center"/>
    </xf>
    <xf numFmtId="0" fontId="3" fillId="0" borderId="84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85" xfId="0" applyFont="1" applyBorder="1" applyAlignment="1">
      <alignment vertical="center"/>
    </xf>
    <xf numFmtId="0" fontId="3" fillId="0" borderId="85" xfId="0" applyFont="1" applyBorder="1" applyAlignment="1">
      <alignment horizontal="center" vertical="center"/>
    </xf>
    <xf numFmtId="0" fontId="9" fillId="22" borderId="53" xfId="0" applyFont="1" applyFill="1" applyBorder="1" applyAlignment="1">
      <alignment vertical="center"/>
    </xf>
    <xf numFmtId="0" fontId="9" fillId="22" borderId="54" xfId="0" applyFont="1" applyFill="1" applyBorder="1" applyAlignment="1">
      <alignment vertical="center"/>
    </xf>
    <xf numFmtId="0" fontId="2" fillId="22" borderId="13" xfId="0" applyFont="1" applyFill="1" applyBorder="1" applyAlignment="1">
      <alignment vertical="center"/>
    </xf>
    <xf numFmtId="0" fontId="2" fillId="22" borderId="15" xfId="0" applyFont="1" applyFill="1" applyBorder="1" applyAlignment="1">
      <alignment vertical="center"/>
    </xf>
    <xf numFmtId="0" fontId="2" fillId="22" borderId="15" xfId="0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vertical="center"/>
    </xf>
    <xf numFmtId="0" fontId="18" fillId="0" borderId="0" xfId="0" applyNumberFormat="1" applyFont="1" applyFill="1" applyAlignment="1">
      <alignment/>
    </xf>
    <xf numFmtId="0" fontId="2" fillId="22" borderId="15" xfId="0" applyNumberFormat="1" applyFont="1" applyFill="1" applyBorder="1" applyAlignment="1">
      <alignment horizontal="right"/>
    </xf>
    <xf numFmtId="0" fontId="3" fillId="0" borderId="86" xfId="0" applyNumberFormat="1" applyFont="1" applyFill="1" applyBorder="1" applyAlignment="1">
      <alignment horizontal="center" wrapText="1"/>
    </xf>
    <xf numFmtId="0" fontId="3" fillId="0" borderId="87" xfId="0" applyNumberFormat="1" applyFont="1" applyFill="1" applyBorder="1" applyAlignment="1">
      <alignment horizontal="center" wrapText="1"/>
    </xf>
    <xf numFmtId="0" fontId="2" fillId="22" borderId="15" xfId="0" applyNumberFormat="1" applyFont="1" applyFill="1" applyBorder="1" applyAlignment="1">
      <alignment horizontal="center"/>
    </xf>
    <xf numFmtId="0" fontId="3" fillId="0" borderId="86" xfId="0" applyNumberFormat="1" applyFont="1" applyBorder="1" applyAlignment="1">
      <alignment horizontal="center"/>
    </xf>
    <xf numFmtId="0" fontId="3" fillId="0" borderId="86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3" fillId="0" borderId="88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/>
    </xf>
    <xf numFmtId="0" fontId="3" fillId="0" borderId="87" xfId="0" applyNumberFormat="1" applyFont="1" applyBorder="1" applyAlignment="1">
      <alignment horizontal="center" vertical="center"/>
    </xf>
    <xf numFmtId="0" fontId="10" fillId="22" borderId="15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0" fillId="22" borderId="0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/>
    </xf>
    <xf numFmtId="49" fontId="3" fillId="0" borderId="86" xfId="0" applyNumberFormat="1" applyFont="1" applyFill="1" applyBorder="1" applyAlignment="1">
      <alignment horizontal="center" wrapText="1"/>
    </xf>
    <xf numFmtId="49" fontId="3" fillId="0" borderId="66" xfId="0" applyNumberFormat="1" applyFont="1" applyBorder="1" applyAlignment="1">
      <alignment horizontal="center" vertical="center"/>
    </xf>
    <xf numFmtId="0" fontId="3" fillId="0" borderId="22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63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 wrapText="1"/>
    </xf>
    <xf numFmtId="0" fontId="3" fillId="0" borderId="86" xfId="0" applyNumberFormat="1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49" fontId="3" fillId="0" borderId="66" xfId="0" applyNumberFormat="1" applyFont="1" applyFill="1" applyBorder="1" applyAlignment="1">
      <alignment horizontal="center"/>
    </xf>
    <xf numFmtId="0" fontId="14" fillId="0" borderId="2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center" wrapText="1"/>
    </xf>
    <xf numFmtId="0" fontId="3" fillId="0" borderId="60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89" xfId="0" applyFont="1" applyFill="1" applyBorder="1" applyAlignment="1">
      <alignment horizontal="center"/>
    </xf>
    <xf numFmtId="0" fontId="3" fillId="0" borderId="90" xfId="0" applyFont="1" applyFill="1" applyBorder="1" applyAlignment="1">
      <alignment horizontal="center"/>
    </xf>
    <xf numFmtId="0" fontId="0" fillId="0" borderId="41" xfId="0" applyFont="1" applyFill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22" borderId="35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62" xfId="0" applyFont="1" applyFill="1" applyBorder="1" applyAlignment="1">
      <alignment vertical="center"/>
    </xf>
    <xf numFmtId="0" fontId="0" fillId="0" borderId="5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14" fillId="0" borderId="91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vertical="center" wrapText="1"/>
    </xf>
    <xf numFmtId="0" fontId="0" fillId="0" borderId="88" xfId="0" applyFont="1" applyFill="1" applyBorder="1" applyAlignment="1">
      <alignment vertical="center"/>
    </xf>
    <xf numFmtId="0" fontId="0" fillId="0" borderId="83" xfId="0" applyFont="1" applyFill="1" applyBorder="1" applyAlignment="1">
      <alignment/>
    </xf>
    <xf numFmtId="0" fontId="0" fillId="0" borderId="0" xfId="0" applyAlignment="1">
      <alignment vertical="center" wrapText="1"/>
    </xf>
    <xf numFmtId="0" fontId="15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39" fillId="0" borderId="0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41" xfId="0" applyFont="1" applyBorder="1" applyAlignment="1">
      <alignment/>
    </xf>
    <xf numFmtId="0" fontId="0" fillId="0" borderId="41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41" fillId="23" borderId="92" xfId="0" applyFont="1" applyFill="1" applyBorder="1" applyAlignment="1">
      <alignment vertical="center"/>
    </xf>
    <xf numFmtId="0" fontId="2" fillId="23" borderId="93" xfId="0" applyFont="1" applyFill="1" applyBorder="1" applyAlignment="1">
      <alignment horizontal="right" vertical="top"/>
    </xf>
    <xf numFmtId="0" fontId="2" fillId="23" borderId="94" xfId="0" applyFont="1" applyFill="1" applyBorder="1" applyAlignment="1">
      <alignment horizontal="left" vertical="top"/>
    </xf>
    <xf numFmtId="0" fontId="2" fillId="23" borderId="94" xfId="0" applyFont="1" applyFill="1" applyBorder="1" applyAlignment="1">
      <alignment horizontal="center" vertical="top" wrapText="1"/>
    </xf>
    <xf numFmtId="0" fontId="3" fillId="23" borderId="95" xfId="0" applyFont="1" applyFill="1" applyBorder="1" applyAlignment="1">
      <alignment horizontal="center"/>
    </xf>
    <xf numFmtId="0" fontId="3" fillId="23" borderId="96" xfId="0" applyFont="1" applyFill="1" applyBorder="1" applyAlignment="1">
      <alignment horizontal="center"/>
    </xf>
    <xf numFmtId="0" fontId="2" fillId="23" borderId="97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41" fillId="23" borderId="98" xfId="0" applyFont="1" applyFill="1" applyBorder="1" applyAlignment="1">
      <alignment vertical="center"/>
    </xf>
    <xf numFmtId="0" fontId="2" fillId="23" borderId="99" xfId="0" applyFont="1" applyFill="1" applyBorder="1" applyAlignment="1">
      <alignment horizontal="right" vertical="top"/>
    </xf>
    <xf numFmtId="0" fontId="2" fillId="0" borderId="100" xfId="0" applyFont="1" applyBorder="1" applyAlignment="1">
      <alignment horizontal="center" vertical="top" wrapText="1"/>
    </xf>
    <xf numFmtId="0" fontId="2" fillId="0" borderId="101" xfId="0" applyFont="1" applyBorder="1" applyAlignment="1">
      <alignment horizontal="center" vertical="top" wrapText="1"/>
    </xf>
    <xf numFmtId="0" fontId="0" fillId="0" borderId="22" xfId="0" applyFont="1" applyBorder="1" applyAlignment="1">
      <alignment/>
    </xf>
    <xf numFmtId="0" fontId="3" fillId="0" borderId="102" xfId="0" applyFont="1" applyFill="1" applyBorder="1" applyAlignment="1">
      <alignment/>
    </xf>
    <xf numFmtId="0" fontId="42" fillId="23" borderId="103" xfId="0" applyFont="1" applyFill="1" applyBorder="1" applyAlignment="1">
      <alignment wrapText="1"/>
    </xf>
    <xf numFmtId="0" fontId="42" fillId="0" borderId="74" xfId="0" applyFont="1" applyFill="1" applyBorder="1" applyAlignment="1">
      <alignment horizontal="center"/>
    </xf>
    <xf numFmtId="0" fontId="42" fillId="0" borderId="71" xfId="0" applyFont="1" applyFill="1" applyBorder="1" applyAlignment="1">
      <alignment horizontal="center"/>
    </xf>
    <xf numFmtId="0" fontId="42" fillId="0" borderId="104" xfId="0" applyFont="1" applyFill="1" applyBorder="1" applyAlignment="1">
      <alignment horizontal="center"/>
    </xf>
    <xf numFmtId="0" fontId="42" fillId="0" borderId="18" xfId="0" applyFont="1" applyFill="1" applyBorder="1" applyAlignment="1">
      <alignment horizontal="center"/>
    </xf>
    <xf numFmtId="0" fontId="42" fillId="0" borderId="19" xfId="0" applyFont="1" applyFill="1" applyBorder="1" applyAlignment="1">
      <alignment horizontal="center"/>
    </xf>
    <xf numFmtId="0" fontId="42" fillId="0" borderId="20" xfId="0" applyFont="1" applyFill="1" applyBorder="1" applyAlignment="1">
      <alignment horizontal="center"/>
    </xf>
    <xf numFmtId="0" fontId="42" fillId="0" borderId="36" xfId="0" applyFont="1" applyFill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0" fontId="3" fillId="23" borderId="105" xfId="0" applyFont="1" applyFill="1" applyBorder="1" applyAlignment="1">
      <alignment wrapText="1"/>
    </xf>
    <xf numFmtId="0" fontId="3" fillId="23" borderId="106" xfId="0" applyFont="1" applyFill="1" applyBorder="1" applyAlignment="1">
      <alignment vertical="top" wrapText="1"/>
    </xf>
    <xf numFmtId="0" fontId="2" fillId="0" borderId="50" xfId="0" applyFont="1" applyFill="1" applyBorder="1" applyAlignment="1">
      <alignment horizontal="center" vertical="top" wrapText="1"/>
    </xf>
    <xf numFmtId="0" fontId="43" fillId="0" borderId="35" xfId="0" applyFont="1" applyFill="1" applyBorder="1" applyAlignment="1" quotePrefix="1">
      <alignment horizontal="center" vertical="top" wrapText="1"/>
    </xf>
    <xf numFmtId="0" fontId="3" fillId="0" borderId="74" xfId="0" applyFont="1" applyFill="1" applyBorder="1" applyAlignment="1">
      <alignment horizontal="center"/>
    </xf>
    <xf numFmtId="0" fontId="3" fillId="0" borderId="71" xfId="0" applyFont="1" applyFill="1" applyBorder="1" applyAlignment="1">
      <alignment horizontal="center"/>
    </xf>
    <xf numFmtId="0" fontId="3" fillId="0" borderId="104" xfId="0" applyFont="1" applyFill="1" applyBorder="1" applyAlignment="1">
      <alignment horizontal="center"/>
    </xf>
    <xf numFmtId="0" fontId="14" fillId="0" borderId="70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44" fillId="0" borderId="35" xfId="0" applyFont="1" applyFill="1" applyBorder="1" applyAlignment="1">
      <alignment horizontal="center" vertical="center"/>
    </xf>
    <xf numFmtId="0" fontId="14" fillId="0" borderId="73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center" vertical="center"/>
    </xf>
    <xf numFmtId="0" fontId="14" fillId="0" borderId="107" xfId="0" applyFont="1" applyFill="1" applyBorder="1" applyAlignment="1">
      <alignment horizontal="center" vertical="center"/>
    </xf>
    <xf numFmtId="0" fontId="44" fillId="0" borderId="73" xfId="0" applyFont="1" applyFill="1" applyBorder="1" applyAlignment="1" quotePrefix="1">
      <alignment horizontal="center" vertical="center"/>
    </xf>
    <xf numFmtId="0" fontId="44" fillId="0" borderId="71" xfId="0" applyFont="1" applyFill="1" applyBorder="1" applyAlignment="1" quotePrefix="1">
      <alignment horizontal="center" vertical="center"/>
    </xf>
    <xf numFmtId="0" fontId="44" fillId="0" borderId="71" xfId="0" applyFont="1" applyFill="1" applyBorder="1" applyAlignment="1">
      <alignment horizontal="center" vertical="center"/>
    </xf>
    <xf numFmtId="0" fontId="44" fillId="0" borderId="107" xfId="0" applyFont="1" applyFill="1" applyBorder="1" applyAlignment="1" quotePrefix="1">
      <alignment horizontal="center" vertical="center"/>
    </xf>
    <xf numFmtId="0" fontId="42" fillId="23" borderId="105" xfId="0" applyFont="1" applyFill="1" applyBorder="1" applyAlignment="1">
      <alignment wrapText="1"/>
    </xf>
    <xf numFmtId="0" fontId="14" fillId="23" borderId="108" xfId="0" applyFont="1" applyFill="1" applyBorder="1" applyAlignment="1">
      <alignment vertical="center"/>
    </xf>
    <xf numFmtId="0" fontId="14" fillId="23" borderId="109" xfId="0" applyFont="1" applyFill="1" applyBorder="1" applyAlignment="1">
      <alignment horizontal="left" vertical="center"/>
    </xf>
    <xf numFmtId="0" fontId="2" fillId="14" borderId="92" xfId="0" applyFont="1" applyFill="1" applyBorder="1" applyAlignment="1">
      <alignment vertical="center"/>
    </xf>
    <xf numFmtId="0" fontId="2" fillId="14" borderId="93" xfId="0" applyFont="1" applyFill="1" applyBorder="1" applyAlignment="1">
      <alignment horizontal="right" vertical="top"/>
    </xf>
    <xf numFmtId="0" fontId="41" fillId="14" borderId="94" xfId="0" applyFont="1" applyFill="1" applyBorder="1" applyAlignment="1">
      <alignment horizontal="left" vertical="top"/>
    </xf>
    <xf numFmtId="0" fontId="2" fillId="14" borderId="110" xfId="0" applyFont="1" applyFill="1" applyBorder="1" applyAlignment="1">
      <alignment horizontal="center" vertical="top" wrapText="1"/>
    </xf>
    <xf numFmtId="0" fontId="3" fillId="14" borderId="95" xfId="0" applyFont="1" applyFill="1" applyBorder="1" applyAlignment="1">
      <alignment horizontal="center"/>
    </xf>
    <xf numFmtId="0" fontId="3" fillId="14" borderId="96" xfId="0" applyFont="1" applyFill="1" applyBorder="1" applyAlignment="1">
      <alignment horizontal="center"/>
    </xf>
    <xf numFmtId="0" fontId="2" fillId="14" borderId="97" xfId="0" applyFont="1" applyFill="1" applyBorder="1" applyAlignment="1">
      <alignment horizontal="right"/>
    </xf>
    <xf numFmtId="0" fontId="2" fillId="14" borderId="98" xfId="0" applyFont="1" applyFill="1" applyBorder="1" applyAlignment="1">
      <alignment vertical="center"/>
    </xf>
    <xf numFmtId="0" fontId="2" fillId="14" borderId="99" xfId="0" applyFont="1" applyFill="1" applyBorder="1" applyAlignment="1">
      <alignment horizontal="right" vertical="top"/>
    </xf>
    <xf numFmtId="0" fontId="3" fillId="0" borderId="57" xfId="0" applyFont="1" applyBorder="1" applyAlignment="1">
      <alignment vertical="center"/>
    </xf>
    <xf numFmtId="0" fontId="42" fillId="14" borderId="108" xfId="0" applyFont="1" applyFill="1" applyBorder="1" applyAlignment="1">
      <alignment vertical="center" wrapText="1"/>
    </xf>
    <xf numFmtId="0" fontId="3" fillId="14" borderId="109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23" borderId="111" xfId="0" applyFont="1" applyFill="1" applyBorder="1" applyAlignment="1">
      <alignment vertical="top" wrapText="1"/>
    </xf>
    <xf numFmtId="0" fontId="3" fillId="23" borderId="112" xfId="0" applyFont="1" applyFill="1" applyBorder="1" applyAlignment="1">
      <alignment vertical="top" wrapText="1"/>
    </xf>
    <xf numFmtId="0" fontId="2" fillId="19" borderId="92" xfId="0" applyFont="1" applyFill="1" applyBorder="1" applyAlignment="1">
      <alignment vertical="center"/>
    </xf>
    <xf numFmtId="0" fontId="2" fillId="19" borderId="93" xfId="0" applyFont="1" applyFill="1" applyBorder="1" applyAlignment="1">
      <alignment horizontal="right" vertical="top"/>
    </xf>
    <xf numFmtId="0" fontId="41" fillId="19" borderId="94" xfId="0" applyFont="1" applyFill="1" applyBorder="1" applyAlignment="1">
      <alignment horizontal="left" vertical="top"/>
    </xf>
    <xf numFmtId="0" fontId="2" fillId="19" borderId="110" xfId="0" applyFont="1" applyFill="1" applyBorder="1" applyAlignment="1">
      <alignment horizontal="center" vertical="top" wrapText="1"/>
    </xf>
    <xf numFmtId="0" fontId="3" fillId="19" borderId="95" xfId="0" applyFont="1" applyFill="1" applyBorder="1" applyAlignment="1">
      <alignment horizontal="center"/>
    </xf>
    <xf numFmtId="0" fontId="3" fillId="19" borderId="96" xfId="0" applyFont="1" applyFill="1" applyBorder="1" applyAlignment="1">
      <alignment horizontal="center"/>
    </xf>
    <xf numFmtId="0" fontId="2" fillId="19" borderId="97" xfId="0" applyFont="1" applyFill="1" applyBorder="1" applyAlignment="1">
      <alignment horizontal="right"/>
    </xf>
    <xf numFmtId="0" fontId="2" fillId="19" borderId="98" xfId="0" applyFont="1" applyFill="1" applyBorder="1" applyAlignment="1">
      <alignment vertical="center"/>
    </xf>
    <xf numFmtId="0" fontId="2" fillId="19" borderId="99" xfId="0" applyFont="1" applyFill="1" applyBorder="1" applyAlignment="1">
      <alignment horizontal="right" vertical="top"/>
    </xf>
    <xf numFmtId="0" fontId="3" fillId="0" borderId="102" xfId="0" applyFont="1" applyBorder="1" applyAlignment="1">
      <alignment vertical="center"/>
    </xf>
    <xf numFmtId="0" fontId="42" fillId="19" borderId="108" xfId="0" applyFont="1" applyFill="1" applyBorder="1" applyAlignment="1">
      <alignment vertical="center"/>
    </xf>
    <xf numFmtId="0" fontId="3" fillId="19" borderId="109" xfId="0" applyFont="1" applyFill="1" applyBorder="1" applyAlignment="1">
      <alignment vertical="center" wrapText="1"/>
    </xf>
    <xf numFmtId="0" fontId="14" fillId="19" borderId="49" xfId="0" applyFont="1" applyFill="1" applyBorder="1" applyAlignment="1">
      <alignment/>
    </xf>
    <xf numFmtId="0" fontId="2" fillId="14" borderId="23" xfId="0" applyFont="1" applyFill="1" applyBorder="1" applyAlignment="1">
      <alignment vertical="center"/>
    </xf>
    <xf numFmtId="0" fontId="2" fillId="14" borderId="62" xfId="0" applyFont="1" applyFill="1" applyBorder="1" applyAlignment="1">
      <alignment horizontal="right" vertical="top"/>
    </xf>
    <xf numFmtId="0" fontId="14" fillId="0" borderId="62" xfId="0" applyFont="1" applyBorder="1" applyAlignment="1">
      <alignment/>
    </xf>
    <xf numFmtId="0" fontId="15" fillId="0" borderId="62" xfId="0" applyFont="1" applyBorder="1" applyAlignment="1">
      <alignment horizontal="left"/>
    </xf>
    <xf numFmtId="0" fontId="14" fillId="0" borderId="23" xfId="0" applyFont="1" applyBorder="1" applyAlignment="1">
      <alignment horizontal="centerContinuous"/>
    </xf>
    <xf numFmtId="0" fontId="15" fillId="0" borderId="62" xfId="0" applyFont="1" applyBorder="1" applyAlignment="1">
      <alignment horizontal="centerContinuous"/>
    </xf>
    <xf numFmtId="0" fontId="14" fillId="0" borderId="62" xfId="0" applyFont="1" applyBorder="1" applyAlignment="1">
      <alignment horizontal="centerContinuous"/>
    </xf>
    <xf numFmtId="0" fontId="0" fillId="0" borderId="50" xfId="0" applyFont="1" applyBorder="1" applyAlignment="1">
      <alignment/>
    </xf>
    <xf numFmtId="0" fontId="14" fillId="0" borderId="23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45" fillId="0" borderId="18" xfId="0" applyFont="1" applyBorder="1" applyAlignment="1">
      <alignment horizontal="center" vertical="center"/>
    </xf>
    <xf numFmtId="0" fontId="45" fillId="0" borderId="60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0" fontId="3" fillId="0" borderId="113" xfId="0" applyFont="1" applyFill="1" applyBorder="1" applyAlignment="1">
      <alignment horizontal="center" wrapText="1"/>
    </xf>
    <xf numFmtId="0" fontId="3" fillId="0" borderId="114" xfId="0" applyNumberFormat="1" applyFont="1" applyFill="1" applyBorder="1" applyAlignment="1">
      <alignment horizontal="center" wrapText="1"/>
    </xf>
    <xf numFmtId="0" fontId="3" fillId="0" borderId="115" xfId="0" applyFont="1" applyFill="1" applyBorder="1" applyAlignment="1">
      <alignment horizontal="center" wrapText="1"/>
    </xf>
    <xf numFmtId="0" fontId="3" fillId="0" borderId="6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left" wrapText="1"/>
    </xf>
    <xf numFmtId="0" fontId="3" fillId="0" borderId="69" xfId="0" applyFont="1" applyFill="1" applyBorder="1" applyAlignment="1">
      <alignment wrapText="1"/>
    </xf>
    <xf numFmtId="0" fontId="3" fillId="0" borderId="86" xfId="0" applyNumberFormat="1" applyFont="1" applyFill="1" applyBorder="1" applyAlignment="1">
      <alignment wrapText="1"/>
    </xf>
    <xf numFmtId="0" fontId="14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16" xfId="0" applyFont="1" applyFill="1" applyBorder="1" applyAlignment="1">
      <alignment horizontal="center" wrapText="1"/>
    </xf>
    <xf numFmtId="0" fontId="3" fillId="0" borderId="117" xfId="0" applyFont="1" applyFill="1" applyBorder="1" applyAlignment="1">
      <alignment horizontal="center" wrapText="1"/>
    </xf>
    <xf numFmtId="0" fontId="3" fillId="0" borderId="118" xfId="0" applyFont="1" applyFill="1" applyBorder="1" applyAlignment="1">
      <alignment horizontal="center" wrapText="1"/>
    </xf>
    <xf numFmtId="0" fontId="3" fillId="0" borderId="67" xfId="0" applyFont="1" applyFill="1" applyBorder="1" applyAlignment="1">
      <alignment horizontal="center" wrapText="1"/>
    </xf>
    <xf numFmtId="0" fontId="3" fillId="0" borderId="119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3" fillId="0" borderId="114" xfId="0" applyNumberFormat="1" applyFont="1" applyFill="1" applyBorder="1" applyAlignment="1">
      <alignment horizontal="center"/>
    </xf>
    <xf numFmtId="0" fontId="3" fillId="0" borderId="120" xfId="0" applyFont="1" applyFill="1" applyBorder="1" applyAlignment="1">
      <alignment horizontal="center"/>
    </xf>
    <xf numFmtId="0" fontId="3" fillId="0" borderId="121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86" xfId="0" applyNumberFormat="1" applyFont="1" applyFill="1" applyBorder="1" applyAlignment="1">
      <alignment horizontal="center"/>
    </xf>
    <xf numFmtId="0" fontId="3" fillId="0" borderId="122" xfId="0" applyFont="1" applyFill="1" applyBorder="1" applyAlignment="1">
      <alignment horizontal="center"/>
    </xf>
    <xf numFmtId="0" fontId="3" fillId="0" borderId="123" xfId="0" applyFont="1" applyFill="1" applyBorder="1" applyAlignment="1">
      <alignment horizontal="center"/>
    </xf>
    <xf numFmtId="0" fontId="3" fillId="0" borderId="124" xfId="0" applyFont="1" applyFill="1" applyBorder="1" applyAlignment="1">
      <alignment horizontal="center"/>
    </xf>
    <xf numFmtId="0" fontId="3" fillId="0" borderId="125" xfId="0" applyNumberFormat="1" applyFont="1" applyFill="1" applyBorder="1" applyAlignment="1">
      <alignment horizontal="center"/>
    </xf>
    <xf numFmtId="0" fontId="14" fillId="0" borderId="126" xfId="0" applyFont="1" applyFill="1" applyBorder="1" applyAlignment="1">
      <alignment vertical="center"/>
    </xf>
    <xf numFmtId="49" fontId="3" fillId="0" borderId="86" xfId="0" applyNumberFormat="1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49" fontId="3" fillId="0" borderId="66" xfId="0" applyNumberFormat="1" applyFont="1" applyFill="1" applyBorder="1" applyAlignment="1">
      <alignment/>
    </xf>
    <xf numFmtId="0" fontId="3" fillId="0" borderId="66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07" xfId="0" applyFont="1" applyFill="1" applyBorder="1" applyAlignment="1">
      <alignment horizontal="center"/>
    </xf>
    <xf numFmtId="0" fontId="3" fillId="0" borderId="74" xfId="0" applyFont="1" applyFill="1" applyBorder="1" applyAlignment="1">
      <alignment horizontal="center"/>
    </xf>
    <xf numFmtId="0" fontId="3" fillId="0" borderId="7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73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22" borderId="62" xfId="0" applyFont="1" applyFill="1" applyBorder="1" applyAlignment="1">
      <alignment/>
    </xf>
    <xf numFmtId="0" fontId="2" fillId="22" borderId="54" xfId="0" applyFont="1" applyFill="1" applyBorder="1" applyAlignment="1">
      <alignment horizontal="left"/>
    </xf>
    <xf numFmtId="0" fontId="2" fillId="22" borderId="62" xfId="0" applyFont="1" applyFill="1" applyBorder="1" applyAlignment="1">
      <alignment vertical="center"/>
    </xf>
    <xf numFmtId="0" fontId="2" fillId="23" borderId="0" xfId="0" applyFont="1" applyFill="1" applyBorder="1" applyAlignment="1">
      <alignment horizontal="right" vertical="top"/>
    </xf>
    <xf numFmtId="0" fontId="3" fillId="23" borderId="23" xfId="0" applyFont="1" applyFill="1" applyBorder="1" applyAlignment="1">
      <alignment vertical="top" wrapText="1"/>
    </xf>
    <xf numFmtId="0" fontId="3" fillId="23" borderId="53" xfId="0" applyFont="1" applyFill="1" applyBorder="1" applyAlignment="1">
      <alignment vertical="top" wrapText="1"/>
    </xf>
    <xf numFmtId="0" fontId="3" fillId="23" borderId="62" xfId="0" applyFont="1" applyFill="1" applyBorder="1" applyAlignment="1">
      <alignment vertical="top" wrapText="1"/>
    </xf>
    <xf numFmtId="0" fontId="14" fillId="23" borderId="62" xfId="0" applyFont="1" applyFill="1" applyBorder="1" applyAlignment="1">
      <alignment horizontal="left" vertical="center"/>
    </xf>
    <xf numFmtId="0" fontId="3" fillId="0" borderId="127" xfId="0" applyFont="1" applyBorder="1" applyAlignment="1">
      <alignment/>
    </xf>
    <xf numFmtId="0" fontId="3" fillId="0" borderId="128" xfId="0" applyFont="1" applyBorder="1" applyAlignment="1">
      <alignment/>
    </xf>
    <xf numFmtId="0" fontId="3" fillId="0" borderId="129" xfId="0" applyFont="1" applyBorder="1" applyAlignment="1">
      <alignment/>
    </xf>
    <xf numFmtId="0" fontId="2" fillId="14" borderId="0" xfId="0" applyFont="1" applyFill="1" applyBorder="1" applyAlignment="1">
      <alignment horizontal="right" vertical="top"/>
    </xf>
    <xf numFmtId="0" fontId="3" fillId="14" borderId="62" xfId="0" applyFont="1" applyFill="1" applyBorder="1" applyAlignment="1">
      <alignment vertical="center" wrapText="1"/>
    </xf>
    <xf numFmtId="0" fontId="3" fillId="22" borderId="0" xfId="0" applyFont="1" applyFill="1" applyBorder="1" applyAlignment="1">
      <alignment horizontal="left"/>
    </xf>
    <xf numFmtId="0" fontId="3" fillId="0" borderId="46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30" xfId="0" applyFont="1" applyBorder="1" applyAlignment="1">
      <alignment/>
    </xf>
    <xf numFmtId="0" fontId="2" fillId="22" borderId="12" xfId="0" applyFont="1" applyFill="1" applyBorder="1" applyAlignment="1">
      <alignment/>
    </xf>
    <xf numFmtId="0" fontId="2" fillId="19" borderId="0" xfId="0" applyFont="1" applyFill="1" applyBorder="1" applyAlignment="1">
      <alignment horizontal="right" vertical="top"/>
    </xf>
    <xf numFmtId="0" fontId="3" fillId="19" borderId="62" xfId="0" applyFont="1" applyFill="1" applyBorder="1" applyAlignment="1">
      <alignment vertical="center" wrapText="1"/>
    </xf>
    <xf numFmtId="0" fontId="2" fillId="22" borderId="12" xfId="0" applyFont="1" applyFill="1" applyBorder="1" applyAlignment="1">
      <alignment vertical="center"/>
    </xf>
    <xf numFmtId="0" fontId="15" fillId="0" borderId="54" xfId="0" applyFont="1" applyBorder="1" applyAlignment="1">
      <alignment/>
    </xf>
    <xf numFmtId="0" fontId="3" fillId="10" borderId="62" xfId="0" applyFont="1" applyFill="1" applyBorder="1" applyAlignment="1">
      <alignment/>
    </xf>
    <xf numFmtId="0" fontId="0" fillId="0" borderId="128" xfId="0" applyBorder="1" applyAlignment="1">
      <alignment/>
    </xf>
    <xf numFmtId="0" fontId="14" fillId="0" borderId="128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104" xfId="0" applyFont="1" applyFill="1" applyBorder="1" applyAlignment="1">
      <alignment horizontal="center" vertical="center"/>
    </xf>
    <xf numFmtId="0" fontId="0" fillId="0" borderId="91" xfId="0" applyBorder="1" applyAlignment="1">
      <alignment/>
    </xf>
    <xf numFmtId="0" fontId="3" fillId="0" borderId="22" xfId="0" applyFont="1" applyFill="1" applyBorder="1" applyAlignment="1">
      <alignment vertical="center"/>
    </xf>
    <xf numFmtId="0" fontId="43" fillId="0" borderId="50" xfId="0" applyFont="1" applyBorder="1" applyAlignment="1" quotePrefix="1">
      <alignment horizontal="center" vertical="center" wrapText="1"/>
    </xf>
    <xf numFmtId="0" fontId="43" fillId="0" borderId="35" xfId="0" applyFont="1" applyBorder="1" applyAlignment="1" quotePrefix="1">
      <alignment horizontal="center" vertical="center" wrapText="1"/>
    </xf>
    <xf numFmtId="0" fontId="46" fillId="0" borderId="74" xfId="0" applyFont="1" applyFill="1" applyBorder="1" applyAlignment="1" quotePrefix="1">
      <alignment horizontal="center" vertical="center"/>
    </xf>
    <xf numFmtId="0" fontId="46" fillId="0" borderId="71" xfId="0" applyFont="1" applyFill="1" applyBorder="1" applyAlignment="1" quotePrefix="1">
      <alignment horizontal="center" vertical="center"/>
    </xf>
    <xf numFmtId="0" fontId="46" fillId="0" borderId="71" xfId="0" applyFont="1" applyFill="1" applyBorder="1" applyAlignment="1">
      <alignment horizontal="center" vertical="center" wrapText="1"/>
    </xf>
    <xf numFmtId="0" fontId="46" fillId="0" borderId="104" xfId="0" applyFont="1" applyFill="1" applyBorder="1" applyAlignment="1" quotePrefix="1">
      <alignment horizontal="center" vertical="center"/>
    </xf>
    <xf numFmtId="0" fontId="0" fillId="0" borderId="91" xfId="0" applyBorder="1" applyAlignment="1">
      <alignment vertical="center"/>
    </xf>
    <xf numFmtId="0" fontId="0" fillId="0" borderId="128" xfId="0" applyBorder="1" applyAlignment="1">
      <alignment vertical="center"/>
    </xf>
    <xf numFmtId="0" fontId="14" fillId="0" borderId="41" xfId="0" applyFont="1" applyFill="1" applyBorder="1" applyAlignment="1">
      <alignment horizontal="centerContinuous" vertical="center"/>
    </xf>
    <xf numFmtId="0" fontId="14" fillId="0" borderId="41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31" xfId="0" applyBorder="1" applyAlignment="1">
      <alignment/>
    </xf>
    <xf numFmtId="0" fontId="0" fillId="0" borderId="132" xfId="0" applyBorder="1" applyAlignment="1">
      <alignment/>
    </xf>
    <xf numFmtId="0" fontId="47" fillId="23" borderId="105" xfId="0" applyFont="1" applyFill="1" applyBorder="1" applyAlignment="1">
      <alignment vertical="center" wrapText="1"/>
    </xf>
    <xf numFmtId="0" fontId="47" fillId="23" borderId="112" xfId="0" applyFont="1" applyFill="1" applyBorder="1" applyAlignment="1">
      <alignment vertical="center" wrapText="1"/>
    </xf>
    <xf numFmtId="0" fontId="47" fillId="23" borderId="62" xfId="0" applyFont="1" applyFill="1" applyBorder="1" applyAlignment="1">
      <alignment vertical="center" wrapText="1"/>
    </xf>
    <xf numFmtId="0" fontId="3" fillId="6" borderId="105" xfId="0" applyFont="1" applyFill="1" applyBorder="1" applyAlignment="1">
      <alignment wrapText="1"/>
    </xf>
    <xf numFmtId="0" fontId="3" fillId="6" borderId="112" xfId="0" applyFont="1" applyFill="1" applyBorder="1" applyAlignment="1">
      <alignment vertical="top" wrapText="1"/>
    </xf>
    <xf numFmtId="0" fontId="3" fillId="6" borderId="62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0" fontId="43" fillId="0" borderId="31" xfId="0" applyFont="1" applyFill="1" applyBorder="1" applyAlignment="1" quotePrefix="1">
      <alignment horizontal="center" vertical="top" wrapText="1"/>
    </xf>
    <xf numFmtId="0" fontId="3" fillId="0" borderId="107" xfId="0" applyFont="1" applyFill="1" applyBorder="1" applyAlignment="1">
      <alignment horizontal="center"/>
    </xf>
    <xf numFmtId="0" fontId="3" fillId="0" borderId="73" xfId="0" applyFont="1" applyFill="1" applyBorder="1" applyAlignment="1">
      <alignment horizontal="center"/>
    </xf>
    <xf numFmtId="0" fontId="43" fillId="0" borderId="31" xfId="0" applyFont="1" applyFill="1" applyBorder="1" applyAlignment="1">
      <alignment horizontal="center" vertical="top" wrapText="1"/>
    </xf>
    <xf numFmtId="0" fontId="3" fillId="0" borderId="71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14" fillId="6" borderId="133" xfId="0" applyFont="1" applyFill="1" applyBorder="1" applyAlignment="1">
      <alignment vertical="center"/>
    </xf>
    <xf numFmtId="0" fontId="14" fillId="6" borderId="111" xfId="0" applyFont="1" applyFill="1" applyBorder="1" applyAlignment="1">
      <alignment horizontal="left" vertical="center"/>
    </xf>
    <xf numFmtId="0" fontId="14" fillId="6" borderId="62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4" fillId="0" borderId="35" xfId="0" applyFont="1" applyFill="1" applyBorder="1" applyAlignment="1" quotePrefix="1">
      <alignment horizontal="center" vertical="center"/>
    </xf>
    <xf numFmtId="0" fontId="44" fillId="0" borderId="73" xfId="0" applyFont="1" applyFill="1" applyBorder="1" applyAlignment="1">
      <alignment horizontal="center" vertical="center"/>
    </xf>
    <xf numFmtId="0" fontId="44" fillId="0" borderId="107" xfId="0" applyFont="1" applyFill="1" applyBorder="1" applyAlignment="1">
      <alignment horizontal="center" vertical="center"/>
    </xf>
    <xf numFmtId="0" fontId="14" fillId="23" borderId="133" xfId="0" applyFont="1" applyFill="1" applyBorder="1" applyAlignment="1">
      <alignment vertical="center"/>
    </xf>
    <xf numFmtId="0" fontId="14" fillId="23" borderId="111" xfId="0" applyFont="1" applyFill="1" applyBorder="1" applyAlignment="1">
      <alignment horizontal="left" vertical="center"/>
    </xf>
    <xf numFmtId="0" fontId="49" fillId="6" borderId="111" xfId="0" applyFont="1" applyFill="1" applyBorder="1" applyAlignment="1">
      <alignment horizontal="left" vertical="center"/>
    </xf>
    <xf numFmtId="0" fontId="49" fillId="6" borderId="62" xfId="0" applyFont="1" applyFill="1" applyBorder="1" applyAlignment="1">
      <alignment horizontal="left" vertical="center"/>
    </xf>
    <xf numFmtId="0" fontId="3" fillId="0" borderId="66" xfId="0" applyFont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3" fillId="0" borderId="107" xfId="0" applyFont="1" applyFill="1" applyBorder="1" applyAlignment="1">
      <alignment horizontal="center" vertical="center"/>
    </xf>
    <xf numFmtId="0" fontId="46" fillId="0" borderId="36" xfId="0" applyFont="1" applyFill="1" applyBorder="1" applyAlignment="1" quotePrefix="1">
      <alignment horizontal="center" vertical="center"/>
    </xf>
    <xf numFmtId="0" fontId="46" fillId="0" borderId="19" xfId="0" applyFont="1" applyFill="1" applyBorder="1" applyAlignment="1" quotePrefix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20" xfId="0" applyFont="1" applyFill="1" applyBorder="1" applyAlignment="1" quotePrefix="1">
      <alignment horizontal="center" vertical="center"/>
    </xf>
    <xf numFmtId="0" fontId="14" fillId="19" borderId="48" xfId="0" applyFont="1" applyFill="1" applyBorder="1" applyAlignment="1">
      <alignment/>
    </xf>
    <xf numFmtId="0" fontId="14" fillId="0" borderId="131" xfId="0" applyFont="1" applyBorder="1" applyAlignment="1">
      <alignment/>
    </xf>
    <xf numFmtId="0" fontId="14" fillId="14" borderId="47" xfId="0" applyFont="1" applyFill="1" applyBorder="1" applyAlignment="1">
      <alignment/>
    </xf>
    <xf numFmtId="0" fontId="14" fillId="14" borderId="134" xfId="0" applyFont="1" applyFill="1" applyBorder="1" applyAlignment="1">
      <alignment/>
    </xf>
    <xf numFmtId="0" fontId="14" fillId="14" borderId="127" xfId="0" applyFont="1" applyFill="1" applyBorder="1" applyAlignment="1">
      <alignment/>
    </xf>
    <xf numFmtId="0" fontId="14" fillId="0" borderId="134" xfId="0" applyFont="1" applyBorder="1" applyAlignment="1">
      <alignment/>
    </xf>
    <xf numFmtId="0" fontId="14" fillId="0" borderId="127" xfId="0" applyFont="1" applyBorder="1" applyAlignment="1">
      <alignment/>
    </xf>
    <xf numFmtId="0" fontId="14" fillId="0" borderId="135" xfId="0" applyFont="1" applyBorder="1" applyAlignment="1">
      <alignment/>
    </xf>
    <xf numFmtId="0" fontId="16" fillId="0" borderId="32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134" xfId="0" applyFont="1" applyBorder="1" applyAlignment="1">
      <alignment horizontal="center"/>
    </xf>
    <xf numFmtId="0" fontId="14" fillId="14" borderId="48" xfId="0" applyFont="1" applyFill="1" applyBorder="1" applyAlignment="1">
      <alignment/>
    </xf>
    <xf numFmtId="0" fontId="14" fillId="14" borderId="91" xfId="0" applyFont="1" applyFill="1" applyBorder="1" applyAlignment="1">
      <alignment/>
    </xf>
    <xf numFmtId="0" fontId="14" fillId="14" borderId="128" xfId="0" applyFont="1" applyFill="1" applyBorder="1" applyAlignment="1">
      <alignment/>
    </xf>
    <xf numFmtId="0" fontId="14" fillId="0" borderId="91" xfId="0" applyFont="1" applyBorder="1" applyAlignment="1">
      <alignment/>
    </xf>
    <xf numFmtId="0" fontId="14" fillId="0" borderId="128" xfId="0" applyFont="1" applyBorder="1" applyAlignment="1">
      <alignment/>
    </xf>
    <xf numFmtId="0" fontId="16" fillId="0" borderId="34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91" xfId="0" applyFont="1" applyBorder="1" applyAlignment="1">
      <alignment horizontal="center"/>
    </xf>
    <xf numFmtId="0" fontId="14" fillId="14" borderId="131" xfId="0" applyFont="1" applyFill="1" applyBorder="1" applyAlignment="1">
      <alignment/>
    </xf>
    <xf numFmtId="0" fontId="0" fillId="0" borderId="34" xfId="0" applyFont="1" applyBorder="1" applyAlignment="1">
      <alignment horizontal="center"/>
    </xf>
    <xf numFmtId="0" fontId="2" fillId="19" borderId="91" xfId="0" applyFont="1" applyFill="1" applyBorder="1" applyAlignment="1">
      <alignment vertical="center"/>
    </xf>
    <xf numFmtId="0" fontId="2" fillId="19" borderId="128" xfId="0" applyFont="1" applyFill="1" applyBorder="1" applyAlignment="1">
      <alignment horizontal="right" vertical="top"/>
    </xf>
    <xf numFmtId="0" fontId="14" fillId="19" borderId="91" xfId="0" applyFont="1" applyFill="1" applyBorder="1" applyAlignment="1">
      <alignment/>
    </xf>
    <xf numFmtId="0" fontId="14" fillId="19" borderId="128" xfId="0" applyFont="1" applyFill="1" applyBorder="1" applyAlignment="1">
      <alignment/>
    </xf>
    <xf numFmtId="0" fontId="14" fillId="19" borderId="136" xfId="0" applyFont="1" applyFill="1" applyBorder="1" applyAlignment="1">
      <alignment/>
    </xf>
    <xf numFmtId="0" fontId="14" fillId="19" borderId="129" xfId="0" applyFont="1" applyFill="1" applyBorder="1" applyAlignment="1">
      <alignment/>
    </xf>
    <xf numFmtId="0" fontId="14" fillId="0" borderId="136" xfId="0" applyFont="1" applyBorder="1" applyAlignment="1">
      <alignment/>
    </xf>
    <xf numFmtId="0" fontId="14" fillId="0" borderId="129" xfId="0" applyFont="1" applyBorder="1" applyAlignment="1">
      <alignment/>
    </xf>
    <xf numFmtId="0" fontId="16" fillId="0" borderId="137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136" xfId="0" applyFont="1" applyBorder="1" applyAlignment="1">
      <alignment horizontal="center"/>
    </xf>
    <xf numFmtId="0" fontId="14" fillId="6" borderId="111" xfId="0" applyFont="1" applyFill="1" applyBorder="1" applyAlignment="1">
      <alignment horizontal="left" vertical="center" wrapText="1"/>
    </xf>
    <xf numFmtId="0" fontId="50" fillId="0" borderId="31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right" vertical="center"/>
    </xf>
    <xf numFmtId="0" fontId="3" fillId="22" borderId="10" xfId="0" applyFont="1" applyFill="1" applyBorder="1" applyAlignment="1">
      <alignment horizontal="center" vertical="center"/>
    </xf>
    <xf numFmtId="0" fontId="3" fillId="22" borderId="138" xfId="0" applyNumberFormat="1" applyFont="1" applyFill="1" applyBorder="1" applyAlignment="1">
      <alignment horizontal="center" vertical="center"/>
    </xf>
    <xf numFmtId="0" fontId="3" fillId="22" borderId="58" xfId="0" applyFont="1" applyFill="1" applyBorder="1" applyAlignment="1">
      <alignment horizontal="center" vertical="center"/>
    </xf>
    <xf numFmtId="0" fontId="3" fillId="0" borderId="139" xfId="0" applyFont="1" applyBorder="1" applyAlignment="1">
      <alignment horizontal="center" vertical="center"/>
    </xf>
    <xf numFmtId="0" fontId="3" fillId="0" borderId="140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141" xfId="0" applyFont="1" applyBorder="1" applyAlignment="1">
      <alignment horizontal="center" vertical="center"/>
    </xf>
    <xf numFmtId="0" fontId="3" fillId="0" borderId="142" xfId="0" applyFont="1" applyBorder="1" applyAlignment="1">
      <alignment horizontal="center" vertical="center"/>
    </xf>
    <xf numFmtId="0" fontId="3" fillId="0" borderId="143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44" xfId="0" applyFont="1" applyBorder="1" applyAlignment="1">
      <alignment horizontal="center" vertical="center"/>
    </xf>
    <xf numFmtId="0" fontId="3" fillId="0" borderId="114" xfId="0" applyNumberFormat="1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33" xfId="0" applyFont="1" applyFill="1" applyBorder="1" applyAlignment="1">
      <alignment vertical="center"/>
    </xf>
    <xf numFmtId="0" fontId="3" fillId="22" borderId="23" xfId="0" applyFont="1" applyFill="1" applyBorder="1" applyAlignment="1">
      <alignment horizontal="center" vertical="center"/>
    </xf>
    <xf numFmtId="0" fontId="3" fillId="22" borderId="5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15" fillId="0" borderId="35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6" fillId="0" borderId="145" xfId="0" applyFont="1" applyBorder="1" applyAlignment="1">
      <alignment wrapText="1"/>
    </xf>
    <xf numFmtId="0" fontId="16" fillId="0" borderId="128" xfId="0" applyFont="1" applyBorder="1" applyAlignment="1">
      <alignment wrapText="1"/>
    </xf>
    <xf numFmtId="0" fontId="16" fillId="0" borderId="25" xfId="0" applyFont="1" applyBorder="1" applyAlignment="1">
      <alignment wrapText="1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0" fontId="3" fillId="0" borderId="53" xfId="0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2" fillId="22" borderId="53" xfId="0" applyFont="1" applyFill="1" applyBorder="1" applyAlignment="1">
      <alignment/>
    </xf>
    <xf numFmtId="0" fontId="3" fillId="0" borderId="54" xfId="0" applyFont="1" applyBorder="1" applyAlignment="1">
      <alignment/>
    </xf>
    <xf numFmtId="0" fontId="3" fillId="22" borderId="62" xfId="0" applyFont="1" applyFill="1" applyBorder="1" applyAlignment="1">
      <alignment/>
    </xf>
    <xf numFmtId="0" fontId="3" fillId="0" borderId="62" xfId="0" applyFont="1" applyBorder="1" applyAlignment="1">
      <alignment/>
    </xf>
    <xf numFmtId="0" fontId="5" fillId="0" borderId="35" xfId="0" applyFont="1" applyFill="1" applyBorder="1" applyAlignment="1">
      <alignment horizontal="center" vertical="center" wrapText="1" shrinkToFit="1"/>
    </xf>
    <xf numFmtId="0" fontId="5" fillId="0" borderId="39" xfId="0" applyFont="1" applyFill="1" applyBorder="1" applyAlignment="1">
      <alignment horizontal="center" vertical="center" wrapText="1" shrinkToFit="1"/>
    </xf>
    <xf numFmtId="0" fontId="2" fillId="0" borderId="23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0" fillId="0" borderId="128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2" fillId="22" borderId="53" xfId="0" applyFont="1" applyFill="1" applyBorder="1" applyAlignment="1">
      <alignment horizontal="left"/>
    </xf>
    <xf numFmtId="0" fontId="2" fillId="22" borderId="54" xfId="0" applyFont="1" applyFill="1" applyBorder="1" applyAlignment="1">
      <alignment horizontal="left"/>
    </xf>
    <xf numFmtId="0" fontId="2" fillId="22" borderId="14" xfId="0" applyFont="1" applyFill="1" applyBorder="1" applyAlignment="1">
      <alignment horizontal="left"/>
    </xf>
    <xf numFmtId="0" fontId="2" fillId="22" borderId="23" xfId="0" applyFont="1" applyFill="1" applyBorder="1" applyAlignment="1">
      <alignment vertical="center"/>
    </xf>
    <xf numFmtId="0" fontId="2" fillId="22" borderId="62" xfId="0" applyFont="1" applyFill="1" applyBorder="1" applyAlignment="1">
      <alignment vertical="center"/>
    </xf>
    <xf numFmtId="0" fontId="2" fillId="22" borderId="50" xfId="0" applyFont="1" applyFill="1" applyBorder="1" applyAlignment="1">
      <alignment vertical="center"/>
    </xf>
    <xf numFmtId="0" fontId="2" fillId="22" borderId="40" xfId="0" applyFont="1" applyFill="1" applyBorder="1" applyAlignment="1">
      <alignment horizontal="left"/>
    </xf>
    <xf numFmtId="0" fontId="3" fillId="22" borderId="41" xfId="0" applyFont="1" applyFill="1" applyBorder="1" applyAlignment="1">
      <alignment horizontal="left"/>
    </xf>
    <xf numFmtId="0" fontId="3" fillId="22" borderId="24" xfId="0" applyFont="1" applyFill="1" applyBorder="1" applyAlignment="1">
      <alignment horizontal="left"/>
    </xf>
    <xf numFmtId="0" fontId="16" fillId="0" borderId="145" xfId="0" applyFont="1" applyBorder="1" applyAlignment="1">
      <alignment/>
    </xf>
    <xf numFmtId="0" fontId="16" fillId="0" borderId="128" xfId="0" applyFont="1" applyBorder="1" applyAlignment="1">
      <alignment/>
    </xf>
    <xf numFmtId="0" fontId="16" fillId="0" borderId="25" xfId="0" applyFont="1" applyBorder="1" applyAlignment="1">
      <alignment/>
    </xf>
    <xf numFmtId="0" fontId="0" fillId="0" borderId="128" xfId="0" applyFont="1" applyBorder="1" applyAlignment="1">
      <alignment/>
    </xf>
    <xf numFmtId="0" fontId="0" fillId="0" borderId="25" xfId="0" applyFont="1" applyBorder="1" applyAlignment="1">
      <alignment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Followed Hyperlink" xfId="61"/>
    <cellStyle name="Magyarázó szöveg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72"/>
  <sheetViews>
    <sheetView tabSelected="1" zoomScaleSheetLayoutView="75" zoomScalePageLayoutView="0" workbookViewId="0" topLeftCell="A1">
      <selection activeCell="A1" sqref="A1"/>
    </sheetView>
  </sheetViews>
  <sheetFormatPr defaultColWidth="9.140625" defaultRowHeight="12.75" customHeight="1"/>
  <cols>
    <col min="1" max="1" width="3.7109375" style="0" customWidth="1"/>
    <col min="2" max="2" width="14.8515625" style="0" customWidth="1"/>
    <col min="3" max="3" width="26.57421875" style="0" customWidth="1"/>
    <col min="4" max="4" width="10.57421875" style="0" customWidth="1"/>
    <col min="5" max="5" width="5.57421875" style="0" customWidth="1"/>
    <col min="6" max="6" width="5.140625" style="0" customWidth="1"/>
    <col min="7" max="41" width="4.00390625" style="0" customWidth="1"/>
    <col min="42" max="42" width="3.7109375" style="0" customWidth="1"/>
    <col min="43" max="43" width="7.57421875" style="0" customWidth="1"/>
    <col min="44" max="44" width="3.7109375" style="0" customWidth="1"/>
    <col min="45" max="45" width="24.57421875" style="0" customWidth="1"/>
  </cols>
  <sheetData>
    <row r="1" spans="1:45" ht="15.75">
      <c r="A1" s="280" t="s">
        <v>131</v>
      </c>
      <c r="B1" s="279"/>
      <c r="C1" s="281"/>
      <c r="D1" s="281"/>
      <c r="E1" s="281"/>
      <c r="F1" s="281"/>
      <c r="G1" s="281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1"/>
      <c r="S1" s="131"/>
      <c r="T1" s="282" t="s">
        <v>227</v>
      </c>
      <c r="U1" s="131"/>
      <c r="V1" s="131"/>
      <c r="W1" s="131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575" t="s">
        <v>223</v>
      </c>
      <c r="AL1" s="575"/>
      <c r="AM1" s="575"/>
      <c r="AN1" s="575"/>
      <c r="AO1" s="130"/>
      <c r="AP1" s="133"/>
      <c r="AQ1" s="226"/>
      <c r="AR1" s="133"/>
      <c r="AS1" s="133"/>
    </row>
    <row r="2" spans="1:45" ht="15.75">
      <c r="A2" s="280" t="s">
        <v>101</v>
      </c>
      <c r="B2" s="134"/>
      <c r="C2" s="132"/>
      <c r="D2" s="132"/>
      <c r="E2" s="131"/>
      <c r="F2" s="131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282" t="s">
        <v>226</v>
      </c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3"/>
      <c r="AQ2" s="226"/>
      <c r="AR2" s="133"/>
      <c r="AS2" s="133"/>
    </row>
    <row r="3" spans="1:45" ht="12.75" customHeight="1">
      <c r="A3" s="283" t="s">
        <v>221</v>
      </c>
      <c r="B3" s="284"/>
      <c r="C3" s="284"/>
      <c r="D3" s="284"/>
      <c r="E3" s="284"/>
      <c r="F3" s="284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285" t="s">
        <v>231</v>
      </c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3"/>
      <c r="AQ3" s="226"/>
      <c r="AR3" s="133"/>
      <c r="AS3" s="133"/>
    </row>
    <row r="4" spans="1:45" ht="12.75" customHeight="1" thickBot="1">
      <c r="A4" s="286" t="s">
        <v>245</v>
      </c>
      <c r="B4" s="287"/>
      <c r="C4" s="288"/>
      <c r="D4" s="288"/>
      <c r="E4" s="289"/>
      <c r="F4" s="289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3"/>
      <c r="AQ4" s="226"/>
      <c r="AR4" s="133"/>
      <c r="AS4" s="133"/>
    </row>
    <row r="5" spans="1:45" ht="12.75" customHeight="1" thickBot="1">
      <c r="A5" s="576" t="s">
        <v>99</v>
      </c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7"/>
      <c r="N5" s="577"/>
      <c r="O5" s="577"/>
      <c r="P5" s="577"/>
      <c r="Q5" s="577"/>
      <c r="R5" s="577"/>
      <c r="S5" s="577"/>
      <c r="T5" s="577"/>
      <c r="U5" s="577"/>
      <c r="V5" s="577"/>
      <c r="W5" s="577"/>
      <c r="X5" s="577"/>
      <c r="Y5" s="577"/>
      <c r="Z5" s="577"/>
      <c r="AA5" s="577"/>
      <c r="AB5" s="577"/>
      <c r="AC5" s="577"/>
      <c r="AD5" s="577"/>
      <c r="AE5" s="577"/>
      <c r="AF5" s="577"/>
      <c r="AG5" s="577"/>
      <c r="AH5" s="577"/>
      <c r="AI5" s="577"/>
      <c r="AJ5" s="577"/>
      <c r="AK5" s="577"/>
      <c r="AL5" s="577"/>
      <c r="AM5" s="577"/>
      <c r="AN5" s="577"/>
      <c r="AO5" s="577"/>
      <c r="AP5" s="290"/>
      <c r="AQ5" s="291"/>
      <c r="AR5" s="292"/>
      <c r="AS5" s="293"/>
    </row>
    <row r="6" spans="1:45" ht="12.75" customHeight="1" thickBot="1">
      <c r="A6" s="582" t="s">
        <v>102</v>
      </c>
      <c r="B6" s="584" t="s">
        <v>0</v>
      </c>
      <c r="C6" s="584" t="s">
        <v>1</v>
      </c>
      <c r="D6" s="427"/>
      <c r="E6" s="585" t="s">
        <v>103</v>
      </c>
      <c r="F6" s="564" t="s">
        <v>18</v>
      </c>
      <c r="G6" s="561" t="s">
        <v>2</v>
      </c>
      <c r="H6" s="562"/>
      <c r="I6" s="562"/>
      <c r="J6" s="562"/>
      <c r="K6" s="562"/>
      <c r="L6" s="562"/>
      <c r="M6" s="562"/>
      <c r="N6" s="562"/>
      <c r="O6" s="562"/>
      <c r="P6" s="562"/>
      <c r="Q6" s="562"/>
      <c r="R6" s="562"/>
      <c r="S6" s="562"/>
      <c r="T6" s="562"/>
      <c r="U6" s="562"/>
      <c r="V6" s="562"/>
      <c r="W6" s="562"/>
      <c r="X6" s="562"/>
      <c r="Y6" s="562"/>
      <c r="Z6" s="562"/>
      <c r="AA6" s="562"/>
      <c r="AB6" s="562"/>
      <c r="AC6" s="562"/>
      <c r="AD6" s="562"/>
      <c r="AE6" s="562"/>
      <c r="AF6" s="562"/>
      <c r="AG6" s="562"/>
      <c r="AH6" s="562"/>
      <c r="AI6" s="562"/>
      <c r="AJ6" s="562"/>
      <c r="AK6" s="563"/>
      <c r="AL6" s="563"/>
      <c r="AM6" s="563"/>
      <c r="AN6" s="563"/>
      <c r="AO6" s="563"/>
      <c r="AP6" s="555" t="s">
        <v>100</v>
      </c>
      <c r="AQ6" s="556"/>
      <c r="AR6" s="557"/>
      <c r="AS6" s="38"/>
    </row>
    <row r="7" spans="1:45" ht="12.75" customHeight="1" thickBot="1">
      <c r="A7" s="583"/>
      <c r="B7" s="569"/>
      <c r="C7" s="569"/>
      <c r="D7" s="426"/>
      <c r="E7" s="586"/>
      <c r="F7" s="565"/>
      <c r="G7" s="47"/>
      <c r="H7" s="48"/>
      <c r="I7" s="48" t="s">
        <v>3</v>
      </c>
      <c r="J7" s="48"/>
      <c r="K7" s="49"/>
      <c r="L7" s="48"/>
      <c r="M7" s="48"/>
      <c r="N7" s="48" t="s">
        <v>4</v>
      </c>
      <c r="O7" s="48"/>
      <c r="P7" s="49"/>
      <c r="Q7" s="48"/>
      <c r="R7" s="48"/>
      <c r="S7" s="50" t="s">
        <v>5</v>
      </c>
      <c r="T7" s="48"/>
      <c r="U7" s="49"/>
      <c r="V7" s="48"/>
      <c r="W7" s="48"/>
      <c r="X7" s="50" t="s">
        <v>6</v>
      </c>
      <c r="Y7" s="48"/>
      <c r="Z7" s="49"/>
      <c r="AA7" s="48"/>
      <c r="AB7" s="48"/>
      <c r="AC7" s="50" t="s">
        <v>7</v>
      </c>
      <c r="AD7" s="48"/>
      <c r="AE7" s="49"/>
      <c r="AF7" s="47"/>
      <c r="AG7" s="48"/>
      <c r="AH7" s="48" t="s">
        <v>8</v>
      </c>
      <c r="AI7" s="48"/>
      <c r="AJ7" s="49"/>
      <c r="AK7" s="47"/>
      <c r="AL7" s="48"/>
      <c r="AM7" s="48" t="s">
        <v>9</v>
      </c>
      <c r="AN7" s="48"/>
      <c r="AO7" s="49"/>
      <c r="AP7" s="558"/>
      <c r="AQ7" s="559"/>
      <c r="AR7" s="560"/>
      <c r="AS7" s="38"/>
    </row>
    <row r="8" spans="1:45" ht="12.75" customHeight="1" thickBot="1">
      <c r="A8" s="39"/>
      <c r="B8" s="40"/>
      <c r="C8" s="41"/>
      <c r="D8" s="41"/>
      <c r="E8" s="42"/>
      <c r="F8" s="43"/>
      <c r="G8" s="41" t="s">
        <v>10</v>
      </c>
      <c r="H8" s="41" t="s">
        <v>11</v>
      </c>
      <c r="I8" s="41" t="s">
        <v>12</v>
      </c>
      <c r="J8" s="41" t="s">
        <v>13</v>
      </c>
      <c r="K8" s="44" t="s">
        <v>14</v>
      </c>
      <c r="L8" s="42" t="s">
        <v>10</v>
      </c>
      <c r="M8" s="41" t="s">
        <v>11</v>
      </c>
      <c r="N8" s="41" t="s">
        <v>12</v>
      </c>
      <c r="O8" s="41" t="s">
        <v>13</v>
      </c>
      <c r="P8" s="45" t="s">
        <v>14</v>
      </c>
      <c r="Q8" s="41" t="s">
        <v>10</v>
      </c>
      <c r="R8" s="41" t="s">
        <v>11</v>
      </c>
      <c r="S8" s="41" t="s">
        <v>12</v>
      </c>
      <c r="T8" s="41" t="s">
        <v>13</v>
      </c>
      <c r="U8" s="44" t="s">
        <v>14</v>
      </c>
      <c r="V8" s="42" t="s">
        <v>10</v>
      </c>
      <c r="W8" s="41" t="s">
        <v>11</v>
      </c>
      <c r="X8" s="41" t="s">
        <v>12</v>
      </c>
      <c r="Y8" s="41" t="s">
        <v>13</v>
      </c>
      <c r="Z8" s="45" t="s">
        <v>14</v>
      </c>
      <c r="AA8" s="41" t="s">
        <v>10</v>
      </c>
      <c r="AB8" s="41" t="s">
        <v>11</v>
      </c>
      <c r="AC8" s="41" t="s">
        <v>12</v>
      </c>
      <c r="AD8" s="41" t="s">
        <v>13</v>
      </c>
      <c r="AE8" s="45" t="s">
        <v>14</v>
      </c>
      <c r="AF8" s="41" t="s">
        <v>10</v>
      </c>
      <c r="AG8" s="41" t="s">
        <v>11</v>
      </c>
      <c r="AH8" s="41" t="s">
        <v>12</v>
      </c>
      <c r="AI8" s="41" t="s">
        <v>13</v>
      </c>
      <c r="AJ8" s="45" t="s">
        <v>14</v>
      </c>
      <c r="AK8" s="41" t="s">
        <v>10</v>
      </c>
      <c r="AL8" s="41" t="s">
        <v>11</v>
      </c>
      <c r="AM8" s="41" t="s">
        <v>12</v>
      </c>
      <c r="AN8" s="41" t="s">
        <v>13</v>
      </c>
      <c r="AO8" s="45" t="s">
        <v>14</v>
      </c>
      <c r="AP8" s="569"/>
      <c r="AQ8" s="570"/>
      <c r="AR8" s="571"/>
      <c r="AS8" s="38"/>
    </row>
    <row r="9" spans="1:45" ht="12.75" customHeight="1" thickBot="1">
      <c r="A9" s="578" t="s">
        <v>15</v>
      </c>
      <c r="B9" s="580"/>
      <c r="C9" s="580"/>
      <c r="D9" s="428"/>
      <c r="E9" s="3">
        <f>SUM(E10:E20)</f>
        <v>160</v>
      </c>
      <c r="F9" s="3">
        <f aca="true" t="shared" si="0" ref="F9:AO9">SUM(F10:F20)</f>
        <v>46</v>
      </c>
      <c r="G9" s="9">
        <f t="shared" si="0"/>
        <v>44</v>
      </c>
      <c r="H9" s="9">
        <f t="shared" si="0"/>
        <v>16</v>
      </c>
      <c r="I9" s="9">
        <f t="shared" si="0"/>
        <v>6</v>
      </c>
      <c r="J9" s="9">
        <f t="shared" si="0"/>
        <v>0</v>
      </c>
      <c r="K9" s="9">
        <f t="shared" si="0"/>
        <v>18</v>
      </c>
      <c r="L9" s="9">
        <f t="shared" si="0"/>
        <v>34</v>
      </c>
      <c r="M9" s="9">
        <f t="shared" si="0"/>
        <v>20</v>
      </c>
      <c r="N9" s="9">
        <f t="shared" si="0"/>
        <v>0</v>
      </c>
      <c r="O9" s="9">
        <f t="shared" si="0"/>
        <v>0</v>
      </c>
      <c r="P9" s="9">
        <f t="shared" si="0"/>
        <v>14</v>
      </c>
      <c r="Q9" s="9">
        <f t="shared" si="0"/>
        <v>16</v>
      </c>
      <c r="R9" s="9">
        <f t="shared" si="0"/>
        <v>8</v>
      </c>
      <c r="S9" s="9">
        <f t="shared" si="0"/>
        <v>0</v>
      </c>
      <c r="T9" s="9">
        <f t="shared" si="0"/>
        <v>0</v>
      </c>
      <c r="U9" s="9">
        <f t="shared" si="0"/>
        <v>9</v>
      </c>
      <c r="V9" s="9">
        <f t="shared" si="0"/>
        <v>6</v>
      </c>
      <c r="W9" s="9">
        <f t="shared" si="0"/>
        <v>0</v>
      </c>
      <c r="X9" s="9">
        <f t="shared" si="0"/>
        <v>10</v>
      </c>
      <c r="Y9" s="9">
        <f t="shared" si="0"/>
        <v>0</v>
      </c>
      <c r="Z9" s="9">
        <f t="shared" si="0"/>
        <v>5</v>
      </c>
      <c r="AA9" s="9">
        <f t="shared" si="0"/>
        <v>0</v>
      </c>
      <c r="AB9" s="9">
        <f t="shared" si="0"/>
        <v>0</v>
      </c>
      <c r="AC9" s="9">
        <f t="shared" si="0"/>
        <v>0</v>
      </c>
      <c r="AD9" s="9">
        <f t="shared" si="0"/>
        <v>0</v>
      </c>
      <c r="AE9" s="9">
        <f t="shared" si="0"/>
        <v>0</v>
      </c>
      <c r="AF9" s="9">
        <f t="shared" si="0"/>
        <v>0</v>
      </c>
      <c r="AG9" s="9">
        <f t="shared" si="0"/>
        <v>0</v>
      </c>
      <c r="AH9" s="9">
        <f t="shared" si="0"/>
        <v>0</v>
      </c>
      <c r="AI9" s="9">
        <f t="shared" si="0"/>
        <v>0</v>
      </c>
      <c r="AJ9" s="9">
        <f t="shared" si="0"/>
        <v>0</v>
      </c>
      <c r="AK9" s="9">
        <f t="shared" si="0"/>
        <v>0</v>
      </c>
      <c r="AL9" s="9">
        <f t="shared" si="0"/>
        <v>0</v>
      </c>
      <c r="AM9" s="9">
        <f t="shared" si="0"/>
        <v>0</v>
      </c>
      <c r="AN9" s="9">
        <f t="shared" si="0"/>
        <v>0</v>
      </c>
      <c r="AO9" s="9">
        <f t="shared" si="0"/>
        <v>0</v>
      </c>
      <c r="AP9" s="11"/>
      <c r="AQ9" s="227"/>
      <c r="AR9" s="12"/>
      <c r="AS9" s="109"/>
    </row>
    <row r="10" spans="1:45" ht="12.75" customHeight="1" thickBot="1">
      <c r="A10" s="106">
        <v>1</v>
      </c>
      <c r="B10" s="70" t="s">
        <v>250</v>
      </c>
      <c r="C10" s="70" t="s">
        <v>37</v>
      </c>
      <c r="D10" s="70" t="s">
        <v>258</v>
      </c>
      <c r="E10" s="381">
        <f>G10+H10+I10+L10+M10+N10+Q10+R10+S10+V10+W10+X10+AA10+AB10+AC10+AF10+AG10+AH10+AK10+AL10+AM10</f>
        <v>26</v>
      </c>
      <c r="F10" s="381">
        <f>K10+P10+U10+Z10+AE10+AJ10+AO10</f>
        <v>6</v>
      </c>
      <c r="G10" s="382">
        <v>16</v>
      </c>
      <c r="H10" s="383">
        <v>10</v>
      </c>
      <c r="I10" s="383">
        <v>0</v>
      </c>
      <c r="J10" s="383" t="s">
        <v>21</v>
      </c>
      <c r="K10" s="384">
        <v>6</v>
      </c>
      <c r="L10" s="385"/>
      <c r="M10" s="383"/>
      <c r="N10" s="383"/>
      <c r="O10" s="383"/>
      <c r="P10" s="386"/>
      <c r="Q10" s="382"/>
      <c r="R10" s="383"/>
      <c r="S10" s="383"/>
      <c r="T10" s="383"/>
      <c r="U10" s="384"/>
      <c r="V10" s="385"/>
      <c r="W10" s="383"/>
      <c r="X10" s="383"/>
      <c r="Y10" s="383"/>
      <c r="Z10" s="386"/>
      <c r="AA10" s="382"/>
      <c r="AB10" s="383"/>
      <c r="AC10" s="383"/>
      <c r="AD10" s="383"/>
      <c r="AE10" s="384"/>
      <c r="AF10" s="385"/>
      <c r="AG10" s="383"/>
      <c r="AH10" s="383"/>
      <c r="AI10" s="383"/>
      <c r="AJ10" s="386"/>
      <c r="AK10" s="385"/>
      <c r="AL10" s="383"/>
      <c r="AM10" s="383"/>
      <c r="AN10" s="383"/>
      <c r="AO10" s="386"/>
      <c r="AP10" s="387"/>
      <c r="AQ10" s="388"/>
      <c r="AR10" s="389"/>
      <c r="AS10" s="155"/>
    </row>
    <row r="11" spans="1:45" ht="12.75" customHeight="1" thickBot="1">
      <c r="A11" s="106">
        <v>2</v>
      </c>
      <c r="B11" s="70" t="s">
        <v>153</v>
      </c>
      <c r="C11" s="70" t="s">
        <v>36</v>
      </c>
      <c r="D11" s="70" t="s">
        <v>258</v>
      </c>
      <c r="E11" s="381">
        <f aca="true" t="shared" si="1" ref="E11:E50">G11+H11+I11+L11+M11+N11+Q11+R11+S11+V11+W11+X11+AA11+AB11+AC11+AF11+AG11+AH11+AK11+AL11+AM11</f>
        <v>26</v>
      </c>
      <c r="F11" s="381">
        <f aca="true" t="shared" si="2" ref="F11:F20">K11+P11+U11+Z11+AE11+AJ11+AO11</f>
        <v>6</v>
      </c>
      <c r="G11" s="382"/>
      <c r="H11" s="383"/>
      <c r="I11" s="383"/>
      <c r="J11" s="383"/>
      <c r="K11" s="384"/>
      <c r="L11" s="385">
        <v>16</v>
      </c>
      <c r="M11" s="383">
        <v>10</v>
      </c>
      <c r="N11" s="383">
        <v>0</v>
      </c>
      <c r="O11" s="383" t="s">
        <v>21</v>
      </c>
      <c r="P11" s="386">
        <v>6</v>
      </c>
      <c r="Q11" s="382"/>
      <c r="R11" s="383"/>
      <c r="S11" s="383"/>
      <c r="T11" s="383"/>
      <c r="U11" s="384"/>
      <c r="V11" s="385"/>
      <c r="W11" s="383"/>
      <c r="X11" s="383"/>
      <c r="Y11" s="383"/>
      <c r="Z11" s="386"/>
      <c r="AA11" s="382"/>
      <c r="AB11" s="383"/>
      <c r="AC11" s="383"/>
      <c r="AD11" s="383"/>
      <c r="AE11" s="384"/>
      <c r="AF11" s="385"/>
      <c r="AG11" s="383"/>
      <c r="AH11" s="383"/>
      <c r="AI11" s="383"/>
      <c r="AJ11" s="386"/>
      <c r="AK11" s="385"/>
      <c r="AL11" s="383"/>
      <c r="AM11" s="383"/>
      <c r="AN11" s="383"/>
      <c r="AO11" s="386"/>
      <c r="AP11" s="390">
        <v>1</v>
      </c>
      <c r="AQ11" s="228"/>
      <c r="AR11" s="104"/>
      <c r="AS11" s="156" t="s">
        <v>114</v>
      </c>
    </row>
    <row r="12" spans="1:45" ht="12.75" customHeight="1" thickBot="1">
      <c r="A12" s="106">
        <v>3</v>
      </c>
      <c r="B12" s="70" t="s">
        <v>154</v>
      </c>
      <c r="C12" s="70" t="s">
        <v>19</v>
      </c>
      <c r="D12" s="70" t="s">
        <v>259</v>
      </c>
      <c r="E12" s="381">
        <f t="shared" si="1"/>
        <v>14</v>
      </c>
      <c r="F12" s="381">
        <f t="shared" si="2"/>
        <v>4</v>
      </c>
      <c r="G12" s="253"/>
      <c r="H12" s="52"/>
      <c r="I12" s="52"/>
      <c r="J12" s="52"/>
      <c r="K12" s="136"/>
      <c r="L12" s="51">
        <v>10</v>
      </c>
      <c r="M12" s="52">
        <v>4</v>
      </c>
      <c r="N12" s="52">
        <v>0</v>
      </c>
      <c r="O12" s="52" t="s">
        <v>21</v>
      </c>
      <c r="P12" s="53">
        <v>4</v>
      </c>
      <c r="Q12" s="253"/>
      <c r="R12" s="52"/>
      <c r="S12" s="52"/>
      <c r="T12" s="52"/>
      <c r="U12" s="136"/>
      <c r="V12" s="51"/>
      <c r="W12" s="391"/>
      <c r="X12" s="52"/>
      <c r="Y12" s="52"/>
      <c r="Z12" s="53"/>
      <c r="AA12" s="253"/>
      <c r="AB12" s="52"/>
      <c r="AC12" s="52"/>
      <c r="AD12" s="52"/>
      <c r="AE12" s="136"/>
      <c r="AF12" s="51"/>
      <c r="AG12" s="52"/>
      <c r="AH12" s="52"/>
      <c r="AI12" s="52"/>
      <c r="AJ12" s="53"/>
      <c r="AK12" s="51"/>
      <c r="AL12" s="52"/>
      <c r="AM12" s="52"/>
      <c r="AN12" s="52"/>
      <c r="AO12" s="53"/>
      <c r="AP12" s="390">
        <v>1</v>
      </c>
      <c r="AQ12" s="228"/>
      <c r="AR12" s="104"/>
      <c r="AS12" s="156" t="s">
        <v>114</v>
      </c>
    </row>
    <row r="13" spans="1:45" ht="12.75" customHeight="1" thickBot="1">
      <c r="A13" s="106">
        <v>4</v>
      </c>
      <c r="B13" s="30" t="s">
        <v>155</v>
      </c>
      <c r="C13" s="70" t="s">
        <v>38</v>
      </c>
      <c r="D13" s="70" t="s">
        <v>259</v>
      </c>
      <c r="E13" s="381">
        <f t="shared" si="1"/>
        <v>6</v>
      </c>
      <c r="F13" s="381">
        <f t="shared" si="2"/>
        <v>2</v>
      </c>
      <c r="G13" s="253"/>
      <c r="H13" s="52"/>
      <c r="I13" s="52"/>
      <c r="J13" s="52"/>
      <c r="K13" s="136"/>
      <c r="L13" s="51"/>
      <c r="M13" s="52"/>
      <c r="N13" s="52"/>
      <c r="O13" s="52"/>
      <c r="P13" s="53"/>
      <c r="Q13" s="253"/>
      <c r="R13" s="52"/>
      <c r="S13" s="52"/>
      <c r="T13" s="52"/>
      <c r="U13" s="136"/>
      <c r="V13" s="51">
        <v>0</v>
      </c>
      <c r="W13" s="52">
        <v>0</v>
      </c>
      <c r="X13" s="52">
        <v>6</v>
      </c>
      <c r="Y13" s="52" t="s">
        <v>133</v>
      </c>
      <c r="Z13" s="53">
        <v>2</v>
      </c>
      <c r="AA13" s="253"/>
      <c r="AB13" s="52"/>
      <c r="AC13" s="52"/>
      <c r="AD13" s="52"/>
      <c r="AE13" s="136"/>
      <c r="AF13" s="51"/>
      <c r="AG13" s="52"/>
      <c r="AH13" s="52"/>
      <c r="AI13" s="52"/>
      <c r="AJ13" s="53"/>
      <c r="AK13" s="51"/>
      <c r="AL13" s="52"/>
      <c r="AM13" s="52"/>
      <c r="AN13" s="52"/>
      <c r="AO13" s="53"/>
      <c r="AP13" s="390">
        <v>1</v>
      </c>
      <c r="AQ13" s="228"/>
      <c r="AR13" s="104"/>
      <c r="AS13" s="156" t="s">
        <v>114</v>
      </c>
    </row>
    <row r="14" spans="1:45" ht="12.75" customHeight="1" thickBot="1">
      <c r="A14" s="106">
        <v>5</v>
      </c>
      <c r="B14" s="30" t="s">
        <v>156</v>
      </c>
      <c r="C14" s="70" t="s">
        <v>20</v>
      </c>
      <c r="D14" s="70" t="s">
        <v>259</v>
      </c>
      <c r="E14" s="381">
        <f t="shared" si="1"/>
        <v>14</v>
      </c>
      <c r="F14" s="381">
        <f t="shared" si="2"/>
        <v>4</v>
      </c>
      <c r="G14" s="138">
        <v>8</v>
      </c>
      <c r="H14" s="139">
        <v>0</v>
      </c>
      <c r="I14" s="139">
        <v>6</v>
      </c>
      <c r="J14" s="139" t="s">
        <v>133</v>
      </c>
      <c r="K14" s="140">
        <v>4</v>
      </c>
      <c r="L14" s="51"/>
      <c r="M14" s="52"/>
      <c r="N14" s="52"/>
      <c r="O14" s="52"/>
      <c r="P14" s="53"/>
      <c r="Q14" s="253"/>
      <c r="R14" s="52"/>
      <c r="S14" s="52"/>
      <c r="T14" s="52"/>
      <c r="U14" s="136"/>
      <c r="V14" s="51"/>
      <c r="W14" s="52"/>
      <c r="X14" s="52"/>
      <c r="Y14" s="52"/>
      <c r="Z14" s="53"/>
      <c r="AA14" s="253"/>
      <c r="AB14" s="52"/>
      <c r="AC14" s="52"/>
      <c r="AD14" s="52"/>
      <c r="AE14" s="136"/>
      <c r="AF14" s="51"/>
      <c r="AG14" s="52"/>
      <c r="AH14" s="52"/>
      <c r="AI14" s="52"/>
      <c r="AJ14" s="53"/>
      <c r="AK14" s="51"/>
      <c r="AL14" s="52"/>
      <c r="AM14" s="52"/>
      <c r="AN14" s="52"/>
      <c r="AO14" s="53"/>
      <c r="AP14" s="390"/>
      <c r="AQ14" s="228"/>
      <c r="AR14" s="104"/>
      <c r="AS14" s="156"/>
    </row>
    <row r="15" spans="1:45" ht="12.75" customHeight="1" thickBot="1">
      <c r="A15" s="106">
        <v>6</v>
      </c>
      <c r="B15" s="30" t="s">
        <v>157</v>
      </c>
      <c r="C15" s="70" t="s">
        <v>39</v>
      </c>
      <c r="D15" s="70" t="s">
        <v>259</v>
      </c>
      <c r="E15" s="381">
        <f t="shared" si="1"/>
        <v>14</v>
      </c>
      <c r="F15" s="381">
        <f t="shared" si="2"/>
        <v>4</v>
      </c>
      <c r="G15" s="253">
        <v>8</v>
      </c>
      <c r="H15" s="52">
        <v>6</v>
      </c>
      <c r="I15" s="52">
        <v>0</v>
      </c>
      <c r="J15" s="52" t="s">
        <v>21</v>
      </c>
      <c r="K15" s="136">
        <v>4</v>
      </c>
      <c r="L15" s="51"/>
      <c r="M15" s="52"/>
      <c r="N15" s="52"/>
      <c r="O15" s="52"/>
      <c r="P15" s="53"/>
      <c r="Q15" s="253"/>
      <c r="R15" s="52"/>
      <c r="S15" s="52"/>
      <c r="T15" s="52"/>
      <c r="U15" s="136"/>
      <c r="V15" s="51"/>
      <c r="W15" s="52"/>
      <c r="X15" s="52"/>
      <c r="Y15" s="52"/>
      <c r="Z15" s="53"/>
      <c r="AA15" s="253"/>
      <c r="AB15" s="52"/>
      <c r="AC15" s="52"/>
      <c r="AD15" s="52"/>
      <c r="AE15" s="136"/>
      <c r="AF15" s="51"/>
      <c r="AG15" s="52"/>
      <c r="AH15" s="52"/>
      <c r="AI15" s="52"/>
      <c r="AJ15" s="53"/>
      <c r="AK15" s="51"/>
      <c r="AL15" s="52"/>
      <c r="AM15" s="52"/>
      <c r="AN15" s="52"/>
      <c r="AO15" s="53"/>
      <c r="AP15" s="392"/>
      <c r="AQ15" s="393"/>
      <c r="AR15" s="104"/>
      <c r="AS15" s="156"/>
    </row>
    <row r="16" spans="1:45" ht="12.75" customHeight="1" thickBot="1">
      <c r="A16" s="106">
        <v>7</v>
      </c>
      <c r="B16" s="30" t="s">
        <v>158</v>
      </c>
      <c r="C16" s="70" t="s">
        <v>40</v>
      </c>
      <c r="D16" s="70" t="s">
        <v>259</v>
      </c>
      <c r="E16" s="381">
        <f t="shared" si="1"/>
        <v>14</v>
      </c>
      <c r="F16" s="381">
        <f t="shared" si="2"/>
        <v>4</v>
      </c>
      <c r="G16" s="253"/>
      <c r="H16" s="52"/>
      <c r="I16" s="52"/>
      <c r="J16" s="52"/>
      <c r="K16" s="136"/>
      <c r="L16" s="51">
        <v>8</v>
      </c>
      <c r="M16" s="52">
        <v>6</v>
      </c>
      <c r="N16" s="52">
        <v>0</v>
      </c>
      <c r="O16" s="52" t="s">
        <v>21</v>
      </c>
      <c r="P16" s="53">
        <v>4</v>
      </c>
      <c r="Q16" s="253"/>
      <c r="R16" s="52"/>
      <c r="S16" s="52"/>
      <c r="T16" s="52"/>
      <c r="U16" s="136"/>
      <c r="V16" s="51"/>
      <c r="W16" s="52"/>
      <c r="X16" s="52"/>
      <c r="Y16" s="52"/>
      <c r="Z16" s="53"/>
      <c r="AA16" s="253"/>
      <c r="AB16" s="52"/>
      <c r="AC16" s="52"/>
      <c r="AD16" s="52"/>
      <c r="AE16" s="136"/>
      <c r="AF16" s="51"/>
      <c r="AG16" s="52"/>
      <c r="AH16" s="52"/>
      <c r="AI16" s="52"/>
      <c r="AJ16" s="53"/>
      <c r="AK16" s="51"/>
      <c r="AL16" s="52"/>
      <c r="AM16" s="52"/>
      <c r="AN16" s="52"/>
      <c r="AO16" s="53"/>
      <c r="AP16" s="390">
        <v>6</v>
      </c>
      <c r="AQ16" s="228"/>
      <c r="AR16" s="104"/>
      <c r="AS16" s="157" t="s">
        <v>115</v>
      </c>
    </row>
    <row r="17" spans="1:45" ht="13.5" thickBot="1">
      <c r="A17" s="106">
        <v>8</v>
      </c>
      <c r="B17" s="30" t="s">
        <v>159</v>
      </c>
      <c r="C17" s="70" t="s">
        <v>41</v>
      </c>
      <c r="D17" s="70" t="s">
        <v>259</v>
      </c>
      <c r="E17" s="381">
        <f t="shared" si="1"/>
        <v>16</v>
      </c>
      <c r="F17" s="381">
        <f t="shared" si="2"/>
        <v>6</v>
      </c>
      <c r="G17" s="253"/>
      <c r="H17" s="52"/>
      <c r="I17" s="52"/>
      <c r="J17" s="52"/>
      <c r="K17" s="136"/>
      <c r="L17" s="51"/>
      <c r="M17" s="52"/>
      <c r="N17" s="52"/>
      <c r="O17" s="52"/>
      <c r="P17" s="53"/>
      <c r="Q17" s="253">
        <v>8</v>
      </c>
      <c r="R17" s="52">
        <v>8</v>
      </c>
      <c r="S17" s="52">
        <v>0</v>
      </c>
      <c r="T17" s="52" t="s">
        <v>21</v>
      </c>
      <c r="U17" s="136">
        <v>6</v>
      </c>
      <c r="V17" s="51"/>
      <c r="W17" s="52"/>
      <c r="X17" s="52"/>
      <c r="Y17" s="52"/>
      <c r="Z17" s="53"/>
      <c r="AA17" s="253"/>
      <c r="AB17" s="52"/>
      <c r="AC17" s="52"/>
      <c r="AD17" s="52"/>
      <c r="AE17" s="136"/>
      <c r="AF17" s="51"/>
      <c r="AG17" s="52"/>
      <c r="AH17" s="52"/>
      <c r="AI17" s="52"/>
      <c r="AJ17" s="53"/>
      <c r="AK17" s="51"/>
      <c r="AL17" s="52"/>
      <c r="AM17" s="52"/>
      <c r="AN17" s="52"/>
      <c r="AO17" s="53"/>
      <c r="AP17" s="242" t="s">
        <v>127</v>
      </c>
      <c r="AQ17" s="242"/>
      <c r="AR17" s="104"/>
      <c r="AS17" s="394" t="s">
        <v>116</v>
      </c>
    </row>
    <row r="18" spans="1:45" ht="12.75" customHeight="1" thickBot="1">
      <c r="A18" s="106">
        <v>9</v>
      </c>
      <c r="B18" s="30" t="s">
        <v>160</v>
      </c>
      <c r="C18" s="70" t="s">
        <v>43</v>
      </c>
      <c r="D18" s="70" t="s">
        <v>258</v>
      </c>
      <c r="E18" s="381">
        <f t="shared" si="1"/>
        <v>8</v>
      </c>
      <c r="F18" s="381">
        <f t="shared" si="2"/>
        <v>3</v>
      </c>
      <c r="G18" s="253"/>
      <c r="H18" s="52"/>
      <c r="I18" s="52"/>
      <c r="J18" s="52"/>
      <c r="K18" s="136"/>
      <c r="L18" s="51"/>
      <c r="M18" s="52"/>
      <c r="N18" s="52"/>
      <c r="O18" s="52"/>
      <c r="P18" s="53"/>
      <c r="Q18" s="253">
        <v>8</v>
      </c>
      <c r="R18" s="52">
        <v>0</v>
      </c>
      <c r="S18" s="52">
        <v>0</v>
      </c>
      <c r="T18" s="52" t="s">
        <v>133</v>
      </c>
      <c r="U18" s="136">
        <v>3</v>
      </c>
      <c r="V18" s="51"/>
      <c r="W18" s="52"/>
      <c r="X18" s="52"/>
      <c r="Y18" s="52"/>
      <c r="Z18" s="53"/>
      <c r="AA18" s="253"/>
      <c r="AB18" s="52"/>
      <c r="AC18" s="52"/>
      <c r="AD18" s="52"/>
      <c r="AE18" s="136"/>
      <c r="AF18" s="51"/>
      <c r="AG18" s="52"/>
      <c r="AH18" s="52"/>
      <c r="AI18" s="52"/>
      <c r="AJ18" s="53"/>
      <c r="AK18" s="51"/>
      <c r="AL18" s="52"/>
      <c r="AM18" s="52"/>
      <c r="AN18" s="52"/>
      <c r="AO18" s="53"/>
      <c r="AP18" s="242" t="s">
        <v>127</v>
      </c>
      <c r="AQ18" s="228"/>
      <c r="AR18" s="104"/>
      <c r="AS18" s="157" t="s">
        <v>116</v>
      </c>
    </row>
    <row r="19" spans="1:45" ht="12.75" customHeight="1" thickBot="1">
      <c r="A19" s="106">
        <v>10</v>
      </c>
      <c r="B19" s="30" t="s">
        <v>161</v>
      </c>
      <c r="C19" s="70" t="s">
        <v>42</v>
      </c>
      <c r="D19" s="70" t="s">
        <v>258</v>
      </c>
      <c r="E19" s="381">
        <f t="shared" si="1"/>
        <v>10</v>
      </c>
      <c r="F19" s="381">
        <f t="shared" si="2"/>
        <v>3</v>
      </c>
      <c r="G19" s="253"/>
      <c r="H19" s="52"/>
      <c r="I19" s="52"/>
      <c r="J19" s="52"/>
      <c r="K19" s="136"/>
      <c r="L19" s="51"/>
      <c r="M19" s="52"/>
      <c r="N19" s="52"/>
      <c r="O19" s="52"/>
      <c r="P19" s="53"/>
      <c r="Q19" s="253"/>
      <c r="R19" s="52"/>
      <c r="S19" s="52"/>
      <c r="T19" s="52"/>
      <c r="U19" s="136"/>
      <c r="V19" s="51">
        <v>6</v>
      </c>
      <c r="W19" s="52">
        <v>0</v>
      </c>
      <c r="X19" s="52">
        <v>4</v>
      </c>
      <c r="Y19" s="52" t="s">
        <v>21</v>
      </c>
      <c r="Z19" s="53">
        <v>3</v>
      </c>
      <c r="AA19" s="253"/>
      <c r="AB19" s="52"/>
      <c r="AC19" s="52"/>
      <c r="AD19" s="52"/>
      <c r="AE19" s="136"/>
      <c r="AF19" s="51"/>
      <c r="AG19" s="52"/>
      <c r="AH19" s="52"/>
      <c r="AI19" s="52"/>
      <c r="AJ19" s="53"/>
      <c r="AK19" s="51"/>
      <c r="AL19" s="52"/>
      <c r="AM19" s="52"/>
      <c r="AN19" s="52"/>
      <c r="AO19" s="53"/>
      <c r="AP19" s="390">
        <v>9</v>
      </c>
      <c r="AQ19" s="228"/>
      <c r="AR19" s="104"/>
      <c r="AS19" s="157" t="s">
        <v>117</v>
      </c>
    </row>
    <row r="20" spans="1:45" ht="12.75" customHeight="1" thickBot="1">
      <c r="A20" s="106">
        <v>11</v>
      </c>
      <c r="B20" s="30" t="s">
        <v>162</v>
      </c>
      <c r="C20" s="70" t="s">
        <v>44</v>
      </c>
      <c r="D20" s="70" t="s">
        <v>258</v>
      </c>
      <c r="E20" s="381">
        <f t="shared" si="1"/>
        <v>12</v>
      </c>
      <c r="F20" s="381">
        <f t="shared" si="2"/>
        <v>4</v>
      </c>
      <c r="G20" s="395">
        <v>12</v>
      </c>
      <c r="H20" s="76">
        <v>0</v>
      </c>
      <c r="I20" s="395">
        <v>0</v>
      </c>
      <c r="J20" s="76" t="s">
        <v>133</v>
      </c>
      <c r="K20" s="396">
        <v>4</v>
      </c>
      <c r="L20" s="73"/>
      <c r="M20" s="76"/>
      <c r="N20" s="75"/>
      <c r="O20" s="75"/>
      <c r="P20" s="74"/>
      <c r="Q20" s="395"/>
      <c r="R20" s="397"/>
      <c r="S20" s="76"/>
      <c r="T20" s="76"/>
      <c r="U20" s="395"/>
      <c r="V20" s="398"/>
      <c r="W20" s="395"/>
      <c r="X20" s="397"/>
      <c r="Y20" s="397"/>
      <c r="Z20" s="396"/>
      <c r="AA20" s="395"/>
      <c r="AB20" s="397"/>
      <c r="AC20" s="397"/>
      <c r="AD20" s="76"/>
      <c r="AE20" s="396"/>
      <c r="AF20" s="398"/>
      <c r="AG20" s="395"/>
      <c r="AH20" s="397"/>
      <c r="AI20" s="397"/>
      <c r="AJ20" s="396"/>
      <c r="AK20" s="73"/>
      <c r="AL20" s="397"/>
      <c r="AM20" s="76"/>
      <c r="AN20" s="395"/>
      <c r="AO20" s="396"/>
      <c r="AP20" s="399"/>
      <c r="AQ20" s="229"/>
      <c r="AR20" s="105"/>
      <c r="AS20" s="156"/>
    </row>
    <row r="21" spans="1:45" ht="12.75" customHeight="1" thickBot="1">
      <c r="A21" s="578" t="s">
        <v>32</v>
      </c>
      <c r="B21" s="581"/>
      <c r="C21" s="581"/>
      <c r="D21" s="450"/>
      <c r="E21" s="3">
        <f>SUM(E22:E29)</f>
        <v>72</v>
      </c>
      <c r="F21" s="108">
        <f aca="true" t="shared" si="3" ref="F21:AO21">SUM(F22:F29)</f>
        <v>17</v>
      </c>
      <c r="G21" s="7">
        <f t="shared" si="3"/>
        <v>8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2</v>
      </c>
      <c r="L21" s="7">
        <f t="shared" si="3"/>
        <v>12</v>
      </c>
      <c r="M21" s="7">
        <f t="shared" si="3"/>
        <v>4</v>
      </c>
      <c r="N21" s="7">
        <f t="shared" si="3"/>
        <v>0</v>
      </c>
      <c r="O21" s="7">
        <f t="shared" si="3"/>
        <v>0</v>
      </c>
      <c r="P21" s="7">
        <f t="shared" si="3"/>
        <v>4</v>
      </c>
      <c r="Q21" s="7">
        <f t="shared" si="3"/>
        <v>10</v>
      </c>
      <c r="R21" s="7">
        <f t="shared" si="3"/>
        <v>0</v>
      </c>
      <c r="S21" s="7">
        <f t="shared" si="3"/>
        <v>0</v>
      </c>
      <c r="T21" s="7">
        <f t="shared" si="3"/>
        <v>0</v>
      </c>
      <c r="U21" s="7">
        <f t="shared" si="3"/>
        <v>2</v>
      </c>
      <c r="V21" s="7">
        <f t="shared" si="3"/>
        <v>0</v>
      </c>
      <c r="W21" s="7">
        <f t="shared" si="3"/>
        <v>0</v>
      </c>
      <c r="X21" s="7">
        <f t="shared" si="3"/>
        <v>0</v>
      </c>
      <c r="Y21" s="7">
        <f t="shared" si="3"/>
        <v>0</v>
      </c>
      <c r="Z21" s="7">
        <f t="shared" si="3"/>
        <v>0</v>
      </c>
      <c r="AA21" s="7">
        <f t="shared" si="3"/>
        <v>8</v>
      </c>
      <c r="AB21" s="7">
        <f t="shared" si="3"/>
        <v>4</v>
      </c>
      <c r="AC21" s="7">
        <f t="shared" si="3"/>
        <v>6</v>
      </c>
      <c r="AD21" s="7">
        <f t="shared" si="3"/>
        <v>0</v>
      </c>
      <c r="AE21" s="7">
        <f t="shared" si="3"/>
        <v>4</v>
      </c>
      <c r="AF21" s="7">
        <f t="shared" si="3"/>
        <v>16</v>
      </c>
      <c r="AG21" s="7">
        <f t="shared" si="3"/>
        <v>0</v>
      </c>
      <c r="AH21" s="7">
        <f t="shared" si="3"/>
        <v>4</v>
      </c>
      <c r="AI21" s="7">
        <f t="shared" si="3"/>
        <v>0</v>
      </c>
      <c r="AJ21" s="7">
        <f t="shared" si="3"/>
        <v>5</v>
      </c>
      <c r="AK21" s="7">
        <f t="shared" si="3"/>
        <v>0</v>
      </c>
      <c r="AL21" s="7">
        <f t="shared" si="3"/>
        <v>0</v>
      </c>
      <c r="AM21" s="7">
        <f t="shared" si="3"/>
        <v>0</v>
      </c>
      <c r="AN21" s="7">
        <f t="shared" si="3"/>
        <v>0</v>
      </c>
      <c r="AO21" s="7">
        <f t="shared" si="3"/>
        <v>0</v>
      </c>
      <c r="AP21" s="7"/>
      <c r="AQ21" s="230"/>
      <c r="AR21" s="13"/>
      <c r="AS21" s="158"/>
    </row>
    <row r="22" spans="1:45" ht="12.75" customHeight="1" thickBot="1">
      <c r="A22" s="107">
        <v>12</v>
      </c>
      <c r="B22" s="275" t="s">
        <v>212</v>
      </c>
      <c r="C22" s="70" t="s">
        <v>217</v>
      </c>
      <c r="D22" s="70" t="s">
        <v>260</v>
      </c>
      <c r="E22" s="69">
        <f t="shared" si="1"/>
        <v>8</v>
      </c>
      <c r="F22" s="381">
        <f>K22+P22+U22+Z22+AE22+AJ22+AO22</f>
        <v>2</v>
      </c>
      <c r="G22" s="55">
        <v>8</v>
      </c>
      <c r="H22" s="56">
        <v>0</v>
      </c>
      <c r="I22" s="56">
        <v>0</v>
      </c>
      <c r="J22" s="56" t="s">
        <v>21</v>
      </c>
      <c r="K22" s="57">
        <v>2</v>
      </c>
      <c r="L22" s="58"/>
      <c r="M22" s="56"/>
      <c r="N22" s="56"/>
      <c r="O22" s="56"/>
      <c r="P22" s="400"/>
      <c r="Q22" s="55"/>
      <c r="R22" s="56"/>
      <c r="S22" s="56"/>
      <c r="T22" s="56"/>
      <c r="U22" s="57"/>
      <c r="V22" s="58"/>
      <c r="W22" s="56"/>
      <c r="X22" s="56"/>
      <c r="Y22" s="56"/>
      <c r="Z22" s="59"/>
      <c r="AA22" s="55"/>
      <c r="AB22" s="56"/>
      <c r="AC22" s="56"/>
      <c r="AD22" s="56"/>
      <c r="AE22" s="57"/>
      <c r="AF22" s="58"/>
      <c r="AG22" s="56"/>
      <c r="AH22" s="56"/>
      <c r="AI22" s="56"/>
      <c r="AJ22" s="59"/>
      <c r="AK22" s="58"/>
      <c r="AL22" s="56"/>
      <c r="AM22" s="56"/>
      <c r="AN22" s="56"/>
      <c r="AO22" s="59"/>
      <c r="AP22" s="401"/>
      <c r="AQ22" s="402"/>
      <c r="AR22" s="403"/>
      <c r="AS22" s="158"/>
    </row>
    <row r="23" spans="1:45" ht="12.75" customHeight="1" thickBot="1">
      <c r="A23" s="107">
        <v>13</v>
      </c>
      <c r="B23" s="275" t="s">
        <v>213</v>
      </c>
      <c r="C23" s="70" t="s">
        <v>248</v>
      </c>
      <c r="D23" s="70" t="s">
        <v>260</v>
      </c>
      <c r="E23" s="69">
        <f t="shared" si="1"/>
        <v>8</v>
      </c>
      <c r="F23" s="381">
        <f aca="true" t="shared" si="4" ref="F23:F50">K23+P23+U23+Z23+AE23+AJ23+AO23</f>
        <v>2</v>
      </c>
      <c r="G23" s="55"/>
      <c r="H23" s="56"/>
      <c r="I23" s="56"/>
      <c r="J23" s="56"/>
      <c r="K23" s="57"/>
      <c r="L23" s="58">
        <v>4</v>
      </c>
      <c r="M23" s="56">
        <v>4</v>
      </c>
      <c r="N23" s="56">
        <v>0</v>
      </c>
      <c r="O23" s="56" t="s">
        <v>133</v>
      </c>
      <c r="P23" s="59">
        <v>2</v>
      </c>
      <c r="Q23" s="55"/>
      <c r="R23" s="56"/>
      <c r="S23" s="56"/>
      <c r="T23" s="56"/>
      <c r="U23" s="57"/>
      <c r="V23" s="58"/>
      <c r="W23" s="56"/>
      <c r="X23" s="56"/>
      <c r="Y23" s="56"/>
      <c r="Z23" s="59"/>
      <c r="AA23" s="55"/>
      <c r="AB23" s="56"/>
      <c r="AC23" s="56"/>
      <c r="AD23" s="56"/>
      <c r="AE23" s="57"/>
      <c r="AF23" s="58"/>
      <c r="AG23" s="56"/>
      <c r="AH23" s="56"/>
      <c r="AI23" s="56"/>
      <c r="AJ23" s="59"/>
      <c r="AK23" s="58"/>
      <c r="AL23" s="56"/>
      <c r="AM23" s="56"/>
      <c r="AN23" s="56"/>
      <c r="AO23" s="59"/>
      <c r="AP23" s="246">
        <v>12</v>
      </c>
      <c r="AQ23" s="404"/>
      <c r="AR23" s="405"/>
      <c r="AS23" s="157" t="s">
        <v>217</v>
      </c>
    </row>
    <row r="24" spans="1:45" ht="12.75" customHeight="1" thickBot="1">
      <c r="A24" s="107">
        <v>14</v>
      </c>
      <c r="B24" s="275" t="s">
        <v>214</v>
      </c>
      <c r="C24" s="70" t="s">
        <v>45</v>
      </c>
      <c r="D24" s="70" t="s">
        <v>261</v>
      </c>
      <c r="E24" s="69">
        <f t="shared" si="1"/>
        <v>8</v>
      </c>
      <c r="F24" s="381">
        <f t="shared" si="4"/>
        <v>2</v>
      </c>
      <c r="G24" s="60"/>
      <c r="H24" s="61"/>
      <c r="I24" s="61"/>
      <c r="J24" s="61"/>
      <c r="K24" s="62"/>
      <c r="L24" s="63">
        <v>8</v>
      </c>
      <c r="M24" s="61">
        <v>0</v>
      </c>
      <c r="N24" s="61">
        <v>0</v>
      </c>
      <c r="O24" s="61" t="s">
        <v>21</v>
      </c>
      <c r="P24" s="64">
        <v>2</v>
      </c>
      <c r="Q24" s="60"/>
      <c r="R24" s="61"/>
      <c r="S24" s="61"/>
      <c r="T24" s="61"/>
      <c r="U24" s="62"/>
      <c r="V24" s="63"/>
      <c r="W24" s="61"/>
      <c r="X24" s="61"/>
      <c r="Y24" s="61"/>
      <c r="Z24" s="64"/>
      <c r="AA24" s="60"/>
      <c r="AB24" s="61"/>
      <c r="AC24" s="61"/>
      <c r="AD24" s="61"/>
      <c r="AE24" s="62"/>
      <c r="AF24" s="63"/>
      <c r="AG24" s="61"/>
      <c r="AH24" s="61"/>
      <c r="AI24" s="61"/>
      <c r="AJ24" s="64"/>
      <c r="AK24" s="63"/>
      <c r="AL24" s="61"/>
      <c r="AM24" s="61"/>
      <c r="AN24" s="61"/>
      <c r="AO24" s="64"/>
      <c r="AP24" s="254"/>
      <c r="AQ24" s="406"/>
      <c r="AR24" s="255"/>
      <c r="AS24" s="157"/>
    </row>
    <row r="25" spans="1:45" ht="12.75" customHeight="1" thickBot="1">
      <c r="A25" s="107">
        <v>15</v>
      </c>
      <c r="B25" s="275" t="s">
        <v>215</v>
      </c>
      <c r="C25" s="70" t="s">
        <v>46</v>
      </c>
      <c r="D25" s="70" t="s">
        <v>261</v>
      </c>
      <c r="E25" s="69">
        <f t="shared" si="1"/>
        <v>10</v>
      </c>
      <c r="F25" s="381">
        <f t="shared" si="4"/>
        <v>2</v>
      </c>
      <c r="G25" s="60"/>
      <c r="H25" s="61"/>
      <c r="I25" s="61"/>
      <c r="J25" s="61"/>
      <c r="K25" s="62"/>
      <c r="L25" s="63"/>
      <c r="M25" s="61"/>
      <c r="N25" s="61"/>
      <c r="O25" s="62"/>
      <c r="P25" s="59"/>
      <c r="Q25" s="63">
        <v>10</v>
      </c>
      <c r="R25" s="61">
        <v>0</v>
      </c>
      <c r="S25" s="61">
        <v>0</v>
      </c>
      <c r="T25" s="61" t="s">
        <v>133</v>
      </c>
      <c r="U25" s="64">
        <v>2</v>
      </c>
      <c r="V25" s="63"/>
      <c r="W25" s="61"/>
      <c r="X25" s="61"/>
      <c r="Y25" s="61"/>
      <c r="Z25" s="64"/>
      <c r="AA25" s="63"/>
      <c r="AB25" s="61"/>
      <c r="AC25" s="61"/>
      <c r="AD25" s="61"/>
      <c r="AE25" s="64"/>
      <c r="AF25" s="63"/>
      <c r="AG25" s="61"/>
      <c r="AH25" s="61"/>
      <c r="AI25" s="61"/>
      <c r="AJ25" s="64"/>
      <c r="AK25" s="63"/>
      <c r="AL25" s="61"/>
      <c r="AM25" s="61"/>
      <c r="AN25" s="61"/>
      <c r="AO25" s="64"/>
      <c r="AP25" s="254">
        <v>14</v>
      </c>
      <c r="AQ25" s="406"/>
      <c r="AR25" s="255"/>
      <c r="AS25" s="157" t="s">
        <v>45</v>
      </c>
    </row>
    <row r="26" spans="1:45" ht="12.75" customHeight="1" thickBot="1">
      <c r="A26" s="107">
        <v>16</v>
      </c>
      <c r="B26" s="275" t="s">
        <v>216</v>
      </c>
      <c r="C26" s="70" t="s">
        <v>47</v>
      </c>
      <c r="D26" s="70" t="s">
        <v>262</v>
      </c>
      <c r="E26" s="69">
        <f t="shared" si="1"/>
        <v>12</v>
      </c>
      <c r="F26" s="381">
        <f t="shared" si="4"/>
        <v>3</v>
      </c>
      <c r="G26" s="60"/>
      <c r="H26" s="61"/>
      <c r="I26" s="61"/>
      <c r="J26" s="61"/>
      <c r="K26" s="62"/>
      <c r="L26" s="63"/>
      <c r="M26" s="61"/>
      <c r="N26" s="61"/>
      <c r="O26" s="61"/>
      <c r="P26" s="59"/>
      <c r="Q26" s="60"/>
      <c r="R26" s="61"/>
      <c r="S26" s="61"/>
      <c r="T26" s="61"/>
      <c r="U26" s="62"/>
      <c r="V26" s="63"/>
      <c r="W26" s="61"/>
      <c r="X26" s="61"/>
      <c r="Y26" s="61"/>
      <c r="Z26" s="64"/>
      <c r="AA26" s="60"/>
      <c r="AB26" s="61"/>
      <c r="AC26" s="61"/>
      <c r="AD26" s="61"/>
      <c r="AE26" s="64"/>
      <c r="AF26" s="60">
        <v>8</v>
      </c>
      <c r="AG26" s="61">
        <v>0</v>
      </c>
      <c r="AH26" s="61">
        <v>4</v>
      </c>
      <c r="AI26" s="61" t="s">
        <v>21</v>
      </c>
      <c r="AJ26" s="64">
        <v>3</v>
      </c>
      <c r="AK26" s="63"/>
      <c r="AL26" s="61"/>
      <c r="AM26" s="61"/>
      <c r="AN26" s="61"/>
      <c r="AO26" s="64"/>
      <c r="AP26" s="254"/>
      <c r="AQ26" s="406"/>
      <c r="AR26" s="255"/>
      <c r="AS26" s="157"/>
    </row>
    <row r="27" spans="1:45" ht="12.75" customHeight="1" thickBot="1">
      <c r="A27" s="107">
        <v>17</v>
      </c>
      <c r="B27" s="275" t="s">
        <v>163</v>
      </c>
      <c r="C27" s="70" t="s">
        <v>22</v>
      </c>
      <c r="D27" s="70" t="s">
        <v>263</v>
      </c>
      <c r="E27" s="69">
        <f t="shared" si="1"/>
        <v>10</v>
      </c>
      <c r="F27" s="381">
        <f t="shared" si="4"/>
        <v>2</v>
      </c>
      <c r="G27" s="60"/>
      <c r="H27" s="61"/>
      <c r="I27" s="61"/>
      <c r="J27" s="61"/>
      <c r="K27" s="62"/>
      <c r="L27" s="63"/>
      <c r="M27" s="61"/>
      <c r="N27" s="61"/>
      <c r="O27" s="61"/>
      <c r="P27" s="64"/>
      <c r="Q27" s="321"/>
      <c r="R27" s="61"/>
      <c r="S27" s="61"/>
      <c r="T27" s="60"/>
      <c r="U27" s="255"/>
      <c r="V27" s="63"/>
      <c r="W27" s="60"/>
      <c r="X27" s="254"/>
      <c r="Y27" s="61"/>
      <c r="Z27" s="255"/>
      <c r="AA27" s="60">
        <v>4</v>
      </c>
      <c r="AB27" s="61">
        <v>0</v>
      </c>
      <c r="AC27" s="60">
        <v>6</v>
      </c>
      <c r="AD27" s="61" t="s">
        <v>133</v>
      </c>
      <c r="AE27" s="64">
        <v>2</v>
      </c>
      <c r="AF27" s="60"/>
      <c r="AG27" s="61"/>
      <c r="AH27" s="60"/>
      <c r="AI27" s="61"/>
      <c r="AJ27" s="64"/>
      <c r="AK27" s="63"/>
      <c r="AL27" s="60"/>
      <c r="AM27" s="61"/>
      <c r="AN27" s="60"/>
      <c r="AO27" s="255"/>
      <c r="AP27" s="254">
        <v>31</v>
      </c>
      <c r="AQ27" s="406"/>
      <c r="AR27" s="255"/>
      <c r="AS27" s="157" t="s">
        <v>136</v>
      </c>
    </row>
    <row r="28" spans="1:45" ht="12.75" customHeight="1" thickBot="1">
      <c r="A28" s="107">
        <v>18</v>
      </c>
      <c r="B28" s="275" t="s">
        <v>164</v>
      </c>
      <c r="C28" s="70" t="s">
        <v>48</v>
      </c>
      <c r="D28" s="70" t="s">
        <v>259</v>
      </c>
      <c r="E28" s="69">
        <f t="shared" si="1"/>
        <v>8</v>
      </c>
      <c r="F28" s="381">
        <f t="shared" si="4"/>
        <v>2</v>
      </c>
      <c r="G28" s="407"/>
      <c r="H28" s="408"/>
      <c r="I28" s="408"/>
      <c r="J28" s="408"/>
      <c r="K28" s="255"/>
      <c r="L28" s="407"/>
      <c r="M28" s="408"/>
      <c r="N28" s="408"/>
      <c r="O28" s="409"/>
      <c r="P28" s="257"/>
      <c r="Q28" s="58"/>
      <c r="R28" s="60"/>
      <c r="S28" s="55"/>
      <c r="T28" s="55"/>
      <c r="U28" s="257"/>
      <c r="V28" s="58"/>
      <c r="W28" s="55"/>
      <c r="X28" s="256"/>
      <c r="Y28" s="56"/>
      <c r="Z28" s="257"/>
      <c r="AA28" s="58"/>
      <c r="AB28" s="55"/>
      <c r="AC28" s="55"/>
      <c r="AD28" s="55"/>
      <c r="AE28" s="257"/>
      <c r="AF28" s="63">
        <v>8</v>
      </c>
      <c r="AG28" s="55">
        <v>0</v>
      </c>
      <c r="AH28" s="60">
        <v>0</v>
      </c>
      <c r="AI28" s="60" t="s">
        <v>133</v>
      </c>
      <c r="AJ28" s="257">
        <v>2</v>
      </c>
      <c r="AK28" s="58"/>
      <c r="AL28" s="60"/>
      <c r="AM28" s="55"/>
      <c r="AN28" s="55"/>
      <c r="AO28" s="257"/>
      <c r="AP28" s="256"/>
      <c r="AQ28" s="410"/>
      <c r="AR28" s="257"/>
      <c r="AS28" s="158"/>
    </row>
    <row r="29" spans="1:45" ht="12.75" customHeight="1" thickBot="1">
      <c r="A29" s="107">
        <v>19</v>
      </c>
      <c r="B29" s="275" t="s">
        <v>165</v>
      </c>
      <c r="C29" s="70" t="s">
        <v>109</v>
      </c>
      <c r="D29" s="70" t="s">
        <v>259</v>
      </c>
      <c r="E29" s="69">
        <f t="shared" si="1"/>
        <v>8</v>
      </c>
      <c r="F29" s="381">
        <f t="shared" si="4"/>
        <v>2</v>
      </c>
      <c r="G29" s="407"/>
      <c r="H29" s="408"/>
      <c r="I29" s="408"/>
      <c r="J29" s="408"/>
      <c r="K29" s="255"/>
      <c r="L29" s="407"/>
      <c r="M29" s="408"/>
      <c r="N29" s="408"/>
      <c r="O29" s="409"/>
      <c r="P29" s="255"/>
      <c r="Q29" s="63"/>
      <c r="R29" s="60"/>
      <c r="S29" s="60"/>
      <c r="T29" s="60"/>
      <c r="U29" s="255"/>
      <c r="V29" s="63"/>
      <c r="W29" s="60"/>
      <c r="X29" s="254"/>
      <c r="Y29" s="61"/>
      <c r="Z29" s="255"/>
      <c r="AA29" s="63">
        <v>4</v>
      </c>
      <c r="AB29" s="60">
        <v>4</v>
      </c>
      <c r="AC29" s="60">
        <v>0</v>
      </c>
      <c r="AD29" s="60" t="s">
        <v>133</v>
      </c>
      <c r="AE29" s="255">
        <v>2</v>
      </c>
      <c r="AF29" s="63"/>
      <c r="AG29" s="60"/>
      <c r="AH29" s="60"/>
      <c r="AI29" s="60"/>
      <c r="AJ29" s="255"/>
      <c r="AK29" s="63"/>
      <c r="AL29" s="60"/>
      <c r="AM29" s="60"/>
      <c r="AN29" s="60"/>
      <c r="AO29" s="255"/>
      <c r="AP29" s="411"/>
      <c r="AQ29" s="276"/>
      <c r="AR29" s="277"/>
      <c r="AS29" s="158"/>
    </row>
    <row r="30" spans="1:45" ht="12.75" customHeight="1" thickBot="1">
      <c r="A30" s="578" t="s">
        <v>33</v>
      </c>
      <c r="B30" s="581"/>
      <c r="C30" s="581"/>
      <c r="D30" s="450"/>
      <c r="E30" s="3">
        <f aca="true" t="shared" si="5" ref="E30:AO30">SUM(E31:E50)</f>
        <v>256</v>
      </c>
      <c r="F30" s="3">
        <f t="shared" si="5"/>
        <v>73</v>
      </c>
      <c r="G30" s="9">
        <f t="shared" si="5"/>
        <v>18</v>
      </c>
      <c r="H30" s="9">
        <f t="shared" si="5"/>
        <v>4</v>
      </c>
      <c r="I30" s="9">
        <f t="shared" si="5"/>
        <v>4</v>
      </c>
      <c r="J30" s="9">
        <f t="shared" si="5"/>
        <v>0</v>
      </c>
      <c r="K30" s="9">
        <f t="shared" si="5"/>
        <v>8</v>
      </c>
      <c r="L30" s="9">
        <f t="shared" si="5"/>
        <v>34</v>
      </c>
      <c r="M30" s="9">
        <f t="shared" si="5"/>
        <v>6</v>
      </c>
      <c r="N30" s="9">
        <f t="shared" si="5"/>
        <v>12</v>
      </c>
      <c r="O30" s="9">
        <f t="shared" si="5"/>
        <v>0</v>
      </c>
      <c r="P30" s="9">
        <f t="shared" si="5"/>
        <v>15</v>
      </c>
      <c r="Q30" s="9">
        <f t="shared" si="5"/>
        <v>36</v>
      </c>
      <c r="R30" s="9">
        <f t="shared" si="5"/>
        <v>18</v>
      </c>
      <c r="S30" s="9">
        <f t="shared" si="5"/>
        <v>16</v>
      </c>
      <c r="T30" s="9">
        <f t="shared" si="5"/>
        <v>0</v>
      </c>
      <c r="U30" s="9">
        <f t="shared" si="5"/>
        <v>19</v>
      </c>
      <c r="V30" s="9">
        <f t="shared" si="5"/>
        <v>26</v>
      </c>
      <c r="W30" s="9">
        <f t="shared" si="5"/>
        <v>12</v>
      </c>
      <c r="X30" s="9">
        <f t="shared" si="5"/>
        <v>10</v>
      </c>
      <c r="Y30" s="9">
        <f t="shared" si="5"/>
        <v>0</v>
      </c>
      <c r="Z30" s="9">
        <f t="shared" si="5"/>
        <v>14</v>
      </c>
      <c r="AA30" s="9">
        <f t="shared" si="5"/>
        <v>20</v>
      </c>
      <c r="AB30" s="9">
        <f t="shared" si="5"/>
        <v>4</v>
      </c>
      <c r="AC30" s="9">
        <f t="shared" si="5"/>
        <v>8</v>
      </c>
      <c r="AD30" s="9">
        <f t="shared" si="5"/>
        <v>0</v>
      </c>
      <c r="AE30" s="9">
        <f t="shared" si="5"/>
        <v>9</v>
      </c>
      <c r="AF30" s="9">
        <f t="shared" si="5"/>
        <v>10</v>
      </c>
      <c r="AG30" s="9">
        <f t="shared" si="5"/>
        <v>0</v>
      </c>
      <c r="AH30" s="9">
        <f t="shared" si="5"/>
        <v>0</v>
      </c>
      <c r="AI30" s="9">
        <f t="shared" si="5"/>
        <v>0</v>
      </c>
      <c r="AJ30" s="9">
        <f t="shared" si="5"/>
        <v>3</v>
      </c>
      <c r="AK30" s="9">
        <f t="shared" si="5"/>
        <v>18</v>
      </c>
      <c r="AL30" s="9">
        <f t="shared" si="5"/>
        <v>0</v>
      </c>
      <c r="AM30" s="9">
        <f t="shared" si="5"/>
        <v>0</v>
      </c>
      <c r="AN30" s="9">
        <f t="shared" si="5"/>
        <v>0</v>
      </c>
      <c r="AO30" s="9">
        <f t="shared" si="5"/>
        <v>5</v>
      </c>
      <c r="AP30" s="7"/>
      <c r="AQ30" s="230"/>
      <c r="AR30" s="13"/>
      <c r="AS30" s="158"/>
    </row>
    <row r="31" spans="1:45" ht="12.75" customHeight="1" thickBot="1">
      <c r="A31" s="107">
        <v>20</v>
      </c>
      <c r="B31" s="30" t="s">
        <v>166</v>
      </c>
      <c r="C31" s="137" t="s">
        <v>104</v>
      </c>
      <c r="D31" s="137" t="s">
        <v>258</v>
      </c>
      <c r="E31" s="381">
        <f t="shared" si="1"/>
        <v>8</v>
      </c>
      <c r="F31" s="381">
        <f t="shared" si="4"/>
        <v>3</v>
      </c>
      <c r="G31" s="60">
        <v>8</v>
      </c>
      <c r="H31" s="61">
        <v>0</v>
      </c>
      <c r="I31" s="61">
        <v>0</v>
      </c>
      <c r="J31" s="61" t="s">
        <v>21</v>
      </c>
      <c r="K31" s="62">
        <v>3</v>
      </c>
      <c r="L31" s="63"/>
      <c r="M31" s="61"/>
      <c r="N31" s="61"/>
      <c r="O31" s="61"/>
      <c r="P31" s="64"/>
      <c r="Q31" s="60"/>
      <c r="R31" s="61"/>
      <c r="S31" s="61"/>
      <c r="T31" s="61"/>
      <c r="U31" s="62"/>
      <c r="V31" s="63"/>
      <c r="W31" s="61"/>
      <c r="X31" s="61"/>
      <c r="Y31" s="61"/>
      <c r="Z31" s="64"/>
      <c r="AA31" s="60"/>
      <c r="AB31" s="61"/>
      <c r="AC31" s="61"/>
      <c r="AD31" s="61"/>
      <c r="AE31" s="62"/>
      <c r="AF31" s="63"/>
      <c r="AG31" s="61"/>
      <c r="AH31" s="61"/>
      <c r="AI31" s="61"/>
      <c r="AJ31" s="64"/>
      <c r="AK31" s="63"/>
      <c r="AL31" s="61"/>
      <c r="AM31" s="61"/>
      <c r="AN31" s="61"/>
      <c r="AO31" s="64"/>
      <c r="AP31" s="254"/>
      <c r="AQ31" s="406"/>
      <c r="AR31" s="255"/>
      <c r="AS31" s="158"/>
    </row>
    <row r="32" spans="1:45" ht="12.75" customHeight="1" thickBot="1">
      <c r="A32" s="107">
        <v>21</v>
      </c>
      <c r="B32" s="30" t="s">
        <v>167</v>
      </c>
      <c r="C32" s="137" t="s">
        <v>105</v>
      </c>
      <c r="D32" s="137" t="s">
        <v>258</v>
      </c>
      <c r="E32" s="381">
        <f t="shared" si="1"/>
        <v>8</v>
      </c>
      <c r="F32" s="381">
        <f t="shared" si="4"/>
        <v>3</v>
      </c>
      <c r="G32" s="55"/>
      <c r="H32" s="56"/>
      <c r="I32" s="56"/>
      <c r="J32" s="56"/>
      <c r="K32" s="57"/>
      <c r="L32" s="58">
        <v>8</v>
      </c>
      <c r="M32" s="56">
        <v>0</v>
      </c>
      <c r="N32" s="56">
        <v>0</v>
      </c>
      <c r="O32" s="56" t="s">
        <v>21</v>
      </c>
      <c r="P32" s="59">
        <v>3</v>
      </c>
      <c r="Q32" s="55"/>
      <c r="R32" s="56"/>
      <c r="S32" s="56"/>
      <c r="T32" s="56"/>
      <c r="U32" s="57"/>
      <c r="V32" s="58"/>
      <c r="W32" s="56"/>
      <c r="X32" s="56"/>
      <c r="Y32" s="56"/>
      <c r="Z32" s="59"/>
      <c r="AA32" s="55"/>
      <c r="AB32" s="56"/>
      <c r="AC32" s="56"/>
      <c r="AD32" s="56"/>
      <c r="AE32" s="57"/>
      <c r="AF32" s="58"/>
      <c r="AG32" s="56"/>
      <c r="AH32" s="56"/>
      <c r="AI32" s="56"/>
      <c r="AJ32" s="59"/>
      <c r="AK32" s="58"/>
      <c r="AL32" s="56"/>
      <c r="AM32" s="56"/>
      <c r="AN32" s="56"/>
      <c r="AO32" s="59"/>
      <c r="AP32" s="256">
        <v>20</v>
      </c>
      <c r="AQ32" s="410"/>
      <c r="AR32" s="257"/>
      <c r="AS32" s="157" t="s">
        <v>104</v>
      </c>
    </row>
    <row r="33" spans="1:45" ht="12.75" customHeight="1" thickBot="1">
      <c r="A33" s="107">
        <v>22</v>
      </c>
      <c r="B33" s="30" t="s">
        <v>168</v>
      </c>
      <c r="C33" s="137" t="s">
        <v>106</v>
      </c>
      <c r="D33" s="137" t="s">
        <v>258</v>
      </c>
      <c r="E33" s="381">
        <f t="shared" si="1"/>
        <v>8</v>
      </c>
      <c r="F33" s="381">
        <f t="shared" si="4"/>
        <v>2</v>
      </c>
      <c r="G33" s="55"/>
      <c r="H33" s="56"/>
      <c r="I33" s="56"/>
      <c r="J33" s="56"/>
      <c r="K33" s="57"/>
      <c r="L33" s="58"/>
      <c r="M33" s="56"/>
      <c r="N33" s="56"/>
      <c r="O33" s="56"/>
      <c r="P33" s="59"/>
      <c r="Q33" s="55">
        <v>0</v>
      </c>
      <c r="R33" s="56">
        <v>0</v>
      </c>
      <c r="S33" s="56">
        <v>8</v>
      </c>
      <c r="T33" s="56" t="s">
        <v>133</v>
      </c>
      <c r="U33" s="57">
        <v>2</v>
      </c>
      <c r="V33" s="58"/>
      <c r="W33" s="56"/>
      <c r="X33" s="56"/>
      <c r="Y33" s="56"/>
      <c r="Z33" s="59"/>
      <c r="AA33" s="55"/>
      <c r="AB33" s="56"/>
      <c r="AC33" s="56"/>
      <c r="AD33" s="56"/>
      <c r="AE33" s="57"/>
      <c r="AF33" s="58"/>
      <c r="AG33" s="56"/>
      <c r="AH33" s="56"/>
      <c r="AI33" s="56"/>
      <c r="AJ33" s="59"/>
      <c r="AK33" s="58"/>
      <c r="AL33" s="56"/>
      <c r="AM33" s="56"/>
      <c r="AN33" s="56"/>
      <c r="AO33" s="59"/>
      <c r="AP33" s="256">
        <v>20</v>
      </c>
      <c r="AQ33" s="410"/>
      <c r="AR33" s="257"/>
      <c r="AS33" s="157" t="s">
        <v>104</v>
      </c>
    </row>
    <row r="34" spans="1:45" ht="12.75" customHeight="1" thickBot="1">
      <c r="A34" s="107">
        <v>23</v>
      </c>
      <c r="B34" s="30" t="s">
        <v>218</v>
      </c>
      <c r="C34" s="70" t="s">
        <v>49</v>
      </c>
      <c r="D34" s="70" t="s">
        <v>259</v>
      </c>
      <c r="E34" s="381">
        <f t="shared" si="1"/>
        <v>14</v>
      </c>
      <c r="F34" s="381">
        <f t="shared" si="4"/>
        <v>4</v>
      </c>
      <c r="G34" s="60"/>
      <c r="H34" s="61"/>
      <c r="I34" s="61"/>
      <c r="J34" s="56"/>
      <c r="K34" s="57"/>
      <c r="L34" s="58">
        <v>8</v>
      </c>
      <c r="M34" s="56">
        <v>6</v>
      </c>
      <c r="N34" s="56">
        <v>0</v>
      </c>
      <c r="O34" s="56" t="s">
        <v>133</v>
      </c>
      <c r="P34" s="59">
        <v>4</v>
      </c>
      <c r="Q34" s="55"/>
      <c r="R34" s="56"/>
      <c r="S34" s="56"/>
      <c r="T34" s="56"/>
      <c r="U34" s="57"/>
      <c r="V34" s="58"/>
      <c r="W34" s="56"/>
      <c r="X34" s="56"/>
      <c r="Y34" s="56"/>
      <c r="Z34" s="59"/>
      <c r="AA34" s="55"/>
      <c r="AB34" s="56"/>
      <c r="AC34" s="56"/>
      <c r="AD34" s="56"/>
      <c r="AE34" s="57"/>
      <c r="AF34" s="58"/>
      <c r="AG34" s="56"/>
      <c r="AH34" s="56"/>
      <c r="AI34" s="56"/>
      <c r="AJ34" s="59"/>
      <c r="AK34" s="58"/>
      <c r="AL34" s="61"/>
      <c r="AM34" s="61"/>
      <c r="AN34" s="61"/>
      <c r="AO34" s="64"/>
      <c r="AP34" s="254"/>
      <c r="AQ34" s="406"/>
      <c r="AR34" s="255"/>
      <c r="AS34" s="158"/>
    </row>
    <row r="35" spans="1:45" ht="26.25" thickBot="1">
      <c r="A35" s="107">
        <v>24</v>
      </c>
      <c r="B35" s="30" t="s">
        <v>219</v>
      </c>
      <c r="C35" s="70" t="s">
        <v>50</v>
      </c>
      <c r="D35" s="70" t="s">
        <v>259</v>
      </c>
      <c r="E35" s="381">
        <f>G35+H35+I35+L35+M35+N35+Q35+R35+S35+V35+W35+X35+AA35+AB35+AC35+AF35+AG35+AH35+AK35+AL35+AM35</f>
        <v>14</v>
      </c>
      <c r="F35" s="381">
        <f>K35+P35+U35+Z35+AE35+AJ35+AO35</f>
        <v>4</v>
      </c>
      <c r="G35" s="60"/>
      <c r="H35" s="61"/>
      <c r="I35" s="61"/>
      <c r="J35" s="56"/>
      <c r="K35" s="57"/>
      <c r="L35" s="58"/>
      <c r="M35" s="56"/>
      <c r="N35" s="56"/>
      <c r="O35" s="56"/>
      <c r="P35" s="59"/>
      <c r="Q35" s="55">
        <v>8</v>
      </c>
      <c r="R35" s="56">
        <v>6</v>
      </c>
      <c r="S35" s="56">
        <v>0</v>
      </c>
      <c r="T35" s="56" t="s">
        <v>133</v>
      </c>
      <c r="U35" s="57">
        <v>4</v>
      </c>
      <c r="V35" s="58"/>
      <c r="W35" s="56"/>
      <c r="X35" s="56"/>
      <c r="Y35" s="56"/>
      <c r="Z35" s="59"/>
      <c r="AA35" s="55"/>
      <c r="AB35" s="56"/>
      <c r="AC35" s="56"/>
      <c r="AD35" s="56"/>
      <c r="AE35" s="57"/>
      <c r="AF35" s="58"/>
      <c r="AG35" s="56"/>
      <c r="AH35" s="56"/>
      <c r="AI35" s="56"/>
      <c r="AJ35" s="59"/>
      <c r="AK35" s="58"/>
      <c r="AL35" s="61"/>
      <c r="AM35" s="61"/>
      <c r="AN35" s="61"/>
      <c r="AO35" s="64"/>
      <c r="AP35" s="254">
        <v>23</v>
      </c>
      <c r="AQ35" s="412" t="s">
        <v>257</v>
      </c>
      <c r="AR35" s="255"/>
      <c r="AS35" s="157" t="s">
        <v>256</v>
      </c>
    </row>
    <row r="36" spans="1:45" ht="12.75" customHeight="1" thickBot="1">
      <c r="A36" s="107">
        <v>25</v>
      </c>
      <c r="B36" s="30" t="s">
        <v>220</v>
      </c>
      <c r="C36" s="70" t="s">
        <v>51</v>
      </c>
      <c r="D36" s="70" t="s">
        <v>259</v>
      </c>
      <c r="E36" s="381">
        <f t="shared" si="1"/>
        <v>16</v>
      </c>
      <c r="F36" s="381">
        <f t="shared" si="4"/>
        <v>5</v>
      </c>
      <c r="G36" s="60"/>
      <c r="H36" s="61"/>
      <c r="I36" s="61"/>
      <c r="J36" s="56"/>
      <c r="K36" s="57"/>
      <c r="L36" s="58"/>
      <c r="M36" s="56"/>
      <c r="N36" s="56"/>
      <c r="O36" s="56"/>
      <c r="P36" s="59"/>
      <c r="Q36" s="55"/>
      <c r="R36" s="56"/>
      <c r="S36" s="56"/>
      <c r="T36" s="56"/>
      <c r="U36" s="57"/>
      <c r="V36" s="58">
        <v>8</v>
      </c>
      <c r="W36" s="56">
        <v>8</v>
      </c>
      <c r="X36" s="56">
        <v>0</v>
      </c>
      <c r="Y36" s="56" t="s">
        <v>21</v>
      </c>
      <c r="Z36" s="59">
        <v>5</v>
      </c>
      <c r="AA36" s="55"/>
      <c r="AB36" s="56"/>
      <c r="AC36" s="56"/>
      <c r="AD36" s="56"/>
      <c r="AE36" s="57"/>
      <c r="AF36" s="58"/>
      <c r="AG36" s="56"/>
      <c r="AH36" s="56"/>
      <c r="AI36" s="56"/>
      <c r="AJ36" s="59"/>
      <c r="AK36" s="58"/>
      <c r="AL36" s="61"/>
      <c r="AM36" s="61"/>
      <c r="AN36" s="61"/>
      <c r="AO36" s="64"/>
      <c r="AP36" s="254">
        <v>24</v>
      </c>
      <c r="AQ36" s="406"/>
      <c r="AR36" s="255"/>
      <c r="AS36" s="157" t="s">
        <v>118</v>
      </c>
    </row>
    <row r="37" spans="1:45" ht="12.75" customHeight="1" thickBot="1">
      <c r="A37" s="107">
        <v>26</v>
      </c>
      <c r="B37" s="30" t="s">
        <v>169</v>
      </c>
      <c r="C37" s="70" t="s">
        <v>53</v>
      </c>
      <c r="D37" s="70" t="s">
        <v>264</v>
      </c>
      <c r="E37" s="381">
        <f t="shared" si="1"/>
        <v>18</v>
      </c>
      <c r="F37" s="381">
        <f t="shared" si="4"/>
        <v>5</v>
      </c>
      <c r="G37" s="60">
        <v>10</v>
      </c>
      <c r="H37" s="61">
        <v>4</v>
      </c>
      <c r="I37" s="61">
        <v>4</v>
      </c>
      <c r="J37" s="56" t="s">
        <v>133</v>
      </c>
      <c r="K37" s="57">
        <v>5</v>
      </c>
      <c r="L37" s="58"/>
      <c r="M37" s="56"/>
      <c r="N37" s="56"/>
      <c r="O37" s="56"/>
      <c r="P37" s="59"/>
      <c r="Q37" s="55"/>
      <c r="R37" s="56"/>
      <c r="S37" s="56"/>
      <c r="T37" s="56"/>
      <c r="U37" s="57"/>
      <c r="V37" s="58"/>
      <c r="W37" s="56"/>
      <c r="X37" s="56"/>
      <c r="Y37" s="56"/>
      <c r="Z37" s="59"/>
      <c r="AA37" s="55"/>
      <c r="AB37" s="56"/>
      <c r="AC37" s="56"/>
      <c r="AD37" s="56"/>
      <c r="AE37" s="57"/>
      <c r="AF37" s="58"/>
      <c r="AG37" s="56"/>
      <c r="AH37" s="56"/>
      <c r="AI37" s="56"/>
      <c r="AJ37" s="59"/>
      <c r="AK37" s="58"/>
      <c r="AL37" s="61"/>
      <c r="AM37" s="61"/>
      <c r="AN37" s="61"/>
      <c r="AO37" s="64"/>
      <c r="AP37" s="254"/>
      <c r="AQ37" s="406"/>
      <c r="AR37" s="255"/>
      <c r="AS37" s="158"/>
    </row>
    <row r="38" spans="1:45" ht="12.75" customHeight="1" thickBot="1">
      <c r="A38" s="107">
        <v>27</v>
      </c>
      <c r="B38" s="30" t="s">
        <v>170</v>
      </c>
      <c r="C38" s="70" t="s">
        <v>54</v>
      </c>
      <c r="D38" s="70" t="s">
        <v>264</v>
      </c>
      <c r="E38" s="381">
        <f t="shared" si="1"/>
        <v>20</v>
      </c>
      <c r="F38" s="381">
        <f t="shared" si="4"/>
        <v>5</v>
      </c>
      <c r="G38" s="60"/>
      <c r="H38" s="61"/>
      <c r="I38" s="61"/>
      <c r="J38" s="56"/>
      <c r="K38" s="57"/>
      <c r="L38" s="58">
        <v>12</v>
      </c>
      <c r="M38" s="56">
        <v>0</v>
      </c>
      <c r="N38" s="56">
        <v>8</v>
      </c>
      <c r="O38" s="56" t="s">
        <v>21</v>
      </c>
      <c r="P38" s="59">
        <v>5</v>
      </c>
      <c r="Q38" s="55"/>
      <c r="R38" s="56"/>
      <c r="S38" s="56"/>
      <c r="T38" s="56"/>
      <c r="U38" s="57"/>
      <c r="V38" s="58"/>
      <c r="W38" s="56"/>
      <c r="X38" s="56"/>
      <c r="Y38" s="56"/>
      <c r="Z38" s="59"/>
      <c r="AA38" s="55"/>
      <c r="AB38" s="56"/>
      <c r="AC38" s="56"/>
      <c r="AD38" s="56"/>
      <c r="AE38" s="57"/>
      <c r="AF38" s="58"/>
      <c r="AG38" s="56"/>
      <c r="AH38" s="56"/>
      <c r="AI38" s="56"/>
      <c r="AJ38" s="59"/>
      <c r="AK38" s="58"/>
      <c r="AL38" s="61"/>
      <c r="AM38" s="61"/>
      <c r="AN38" s="61"/>
      <c r="AO38" s="64"/>
      <c r="AP38" s="413">
        <v>26</v>
      </c>
      <c r="AQ38" s="406"/>
      <c r="AR38" s="255"/>
      <c r="AS38" s="157" t="s">
        <v>53</v>
      </c>
    </row>
    <row r="39" spans="1:45" ht="12.75" customHeight="1" thickBot="1">
      <c r="A39" s="107">
        <v>28</v>
      </c>
      <c r="B39" s="30" t="s">
        <v>171</v>
      </c>
      <c r="C39" s="70" t="s">
        <v>55</v>
      </c>
      <c r="D39" s="70" t="s">
        <v>258</v>
      </c>
      <c r="E39" s="381">
        <f t="shared" si="1"/>
        <v>20</v>
      </c>
      <c r="F39" s="381">
        <f t="shared" si="4"/>
        <v>5</v>
      </c>
      <c r="G39" s="60"/>
      <c r="H39" s="61"/>
      <c r="I39" s="61"/>
      <c r="J39" s="56"/>
      <c r="K39" s="57"/>
      <c r="L39" s="58"/>
      <c r="M39" s="56"/>
      <c r="N39" s="56"/>
      <c r="O39" s="56"/>
      <c r="P39" s="59"/>
      <c r="Q39" s="55">
        <v>12</v>
      </c>
      <c r="R39" s="56">
        <v>8</v>
      </c>
      <c r="S39" s="56">
        <v>0</v>
      </c>
      <c r="T39" s="56" t="s">
        <v>21</v>
      </c>
      <c r="U39" s="57">
        <v>5</v>
      </c>
      <c r="V39" s="58"/>
      <c r="W39" s="56"/>
      <c r="X39" s="56"/>
      <c r="Y39" s="56"/>
      <c r="Z39" s="59"/>
      <c r="AA39" s="55"/>
      <c r="AB39" s="56"/>
      <c r="AC39" s="56"/>
      <c r="AD39" s="56"/>
      <c r="AE39" s="57"/>
      <c r="AF39" s="58"/>
      <c r="AG39" s="56"/>
      <c r="AH39" s="56"/>
      <c r="AI39" s="56"/>
      <c r="AJ39" s="59"/>
      <c r="AK39" s="58"/>
      <c r="AL39" s="61"/>
      <c r="AM39" s="61"/>
      <c r="AN39" s="61"/>
      <c r="AO39" s="64"/>
      <c r="AP39" s="251" t="s">
        <v>127</v>
      </c>
      <c r="AQ39" s="406"/>
      <c r="AR39" s="255"/>
      <c r="AS39" s="157" t="s">
        <v>119</v>
      </c>
    </row>
    <row r="40" spans="1:45" ht="12.75" customHeight="1" thickBot="1">
      <c r="A40" s="107">
        <v>29</v>
      </c>
      <c r="B40" s="30" t="s">
        <v>172</v>
      </c>
      <c r="C40" s="70" t="s">
        <v>56</v>
      </c>
      <c r="D40" s="70" t="s">
        <v>258</v>
      </c>
      <c r="E40" s="381">
        <f t="shared" si="1"/>
        <v>14</v>
      </c>
      <c r="F40" s="381">
        <f t="shared" si="4"/>
        <v>4</v>
      </c>
      <c r="G40" s="60"/>
      <c r="H40" s="61"/>
      <c r="I40" s="61"/>
      <c r="J40" s="56"/>
      <c r="K40" s="57"/>
      <c r="L40" s="58"/>
      <c r="M40" s="56"/>
      <c r="N40" s="56"/>
      <c r="O40" s="56"/>
      <c r="P40" s="59"/>
      <c r="Q40" s="55"/>
      <c r="R40" s="56"/>
      <c r="S40" s="56"/>
      <c r="T40" s="56"/>
      <c r="U40" s="57"/>
      <c r="V40" s="58">
        <v>8</v>
      </c>
      <c r="W40" s="56">
        <v>0</v>
      </c>
      <c r="X40" s="56">
        <v>6</v>
      </c>
      <c r="Y40" s="56" t="s">
        <v>133</v>
      </c>
      <c r="Z40" s="59">
        <v>4</v>
      </c>
      <c r="AA40" s="55"/>
      <c r="AB40" s="56"/>
      <c r="AC40" s="56"/>
      <c r="AD40" s="56"/>
      <c r="AE40" s="57"/>
      <c r="AF40" s="58"/>
      <c r="AG40" s="56"/>
      <c r="AH40" s="56"/>
      <c r="AI40" s="56"/>
      <c r="AJ40" s="59"/>
      <c r="AK40" s="58"/>
      <c r="AL40" s="61"/>
      <c r="AM40" s="61"/>
      <c r="AN40" s="61"/>
      <c r="AO40" s="64"/>
      <c r="AP40" s="413">
        <v>28</v>
      </c>
      <c r="AQ40" s="406"/>
      <c r="AR40" s="255"/>
      <c r="AS40" s="157" t="s">
        <v>55</v>
      </c>
    </row>
    <row r="41" spans="1:45" ht="12.75" customHeight="1" thickBot="1">
      <c r="A41" s="107">
        <v>30</v>
      </c>
      <c r="B41" s="30" t="s">
        <v>173</v>
      </c>
      <c r="C41" s="70" t="s">
        <v>57</v>
      </c>
      <c r="D41" s="70" t="s">
        <v>258</v>
      </c>
      <c r="E41" s="381">
        <f t="shared" si="1"/>
        <v>14</v>
      </c>
      <c r="F41" s="381">
        <f t="shared" si="4"/>
        <v>4</v>
      </c>
      <c r="G41" s="60"/>
      <c r="H41" s="61"/>
      <c r="I41" s="61"/>
      <c r="J41" s="56"/>
      <c r="K41" s="57"/>
      <c r="L41" s="58"/>
      <c r="M41" s="56"/>
      <c r="N41" s="56"/>
      <c r="O41" s="56"/>
      <c r="P41" s="59"/>
      <c r="Q41" s="55"/>
      <c r="R41" s="56"/>
      <c r="S41" s="56"/>
      <c r="T41" s="56"/>
      <c r="U41" s="57"/>
      <c r="V41" s="58"/>
      <c r="W41" s="56"/>
      <c r="X41" s="56"/>
      <c r="Y41" s="56"/>
      <c r="Z41" s="59"/>
      <c r="AA41" s="55">
        <v>10</v>
      </c>
      <c r="AB41" s="56">
        <v>0</v>
      </c>
      <c r="AC41" s="56">
        <v>4</v>
      </c>
      <c r="AD41" s="56" t="s">
        <v>21</v>
      </c>
      <c r="AE41" s="57">
        <v>4</v>
      </c>
      <c r="AF41" s="58"/>
      <c r="AG41" s="56"/>
      <c r="AH41" s="56"/>
      <c r="AI41" s="56"/>
      <c r="AJ41" s="59"/>
      <c r="AK41" s="58"/>
      <c r="AL41" s="61"/>
      <c r="AM41" s="61"/>
      <c r="AN41" s="61"/>
      <c r="AO41" s="64"/>
      <c r="AP41" s="413">
        <v>28</v>
      </c>
      <c r="AQ41" s="406"/>
      <c r="AR41" s="255"/>
      <c r="AS41" s="157" t="s">
        <v>55</v>
      </c>
    </row>
    <row r="42" spans="1:45" ht="12.75" customHeight="1" thickBot="1">
      <c r="A42" s="107">
        <v>31</v>
      </c>
      <c r="B42" s="30" t="s">
        <v>319</v>
      </c>
      <c r="C42" s="70" t="s">
        <v>136</v>
      </c>
      <c r="D42" s="70" t="s">
        <v>263</v>
      </c>
      <c r="E42" s="381">
        <f>G42+H42+I42+L42+M42+N42+Q42+R42+S42+V42+W42+X42+AA42+AB42+AC42+AF42+AG42+AH42+AK42+AL42+AM42</f>
        <v>9</v>
      </c>
      <c r="F42" s="381">
        <f>K42+P42+U42+Z42+AE42+AJ42+AO42</f>
        <v>2</v>
      </c>
      <c r="G42" s="60"/>
      <c r="H42" s="61"/>
      <c r="I42" s="61"/>
      <c r="J42" s="56"/>
      <c r="K42" s="57"/>
      <c r="L42" s="58"/>
      <c r="M42" s="56"/>
      <c r="N42" s="56"/>
      <c r="O42" s="56"/>
      <c r="P42" s="59"/>
      <c r="Q42" s="55"/>
      <c r="R42" s="56"/>
      <c r="S42" s="56"/>
      <c r="T42" s="56"/>
      <c r="U42" s="57"/>
      <c r="V42" s="58">
        <v>5</v>
      </c>
      <c r="W42" s="56">
        <v>2</v>
      </c>
      <c r="X42" s="56">
        <v>2</v>
      </c>
      <c r="Y42" s="56" t="s">
        <v>133</v>
      </c>
      <c r="Z42" s="59">
        <v>2</v>
      </c>
      <c r="AA42" s="55"/>
      <c r="AB42" s="56"/>
      <c r="AC42" s="56"/>
      <c r="AD42" s="56"/>
      <c r="AE42" s="57"/>
      <c r="AF42" s="58"/>
      <c r="AG42" s="56"/>
      <c r="AH42" s="56"/>
      <c r="AI42" s="56"/>
      <c r="AJ42" s="59"/>
      <c r="AK42" s="58"/>
      <c r="AL42" s="61"/>
      <c r="AM42" s="61"/>
      <c r="AN42" s="61"/>
      <c r="AO42" s="64"/>
      <c r="AP42" s="251" t="s">
        <v>127</v>
      </c>
      <c r="AQ42" s="406"/>
      <c r="AR42" s="255"/>
      <c r="AS42" s="157" t="s">
        <v>120</v>
      </c>
    </row>
    <row r="43" spans="1:45" ht="12.75" customHeight="1" thickBot="1">
      <c r="A43" s="107">
        <v>32</v>
      </c>
      <c r="B43" s="30" t="s">
        <v>320</v>
      </c>
      <c r="C43" s="70" t="s">
        <v>137</v>
      </c>
      <c r="D43" s="70" t="s">
        <v>258</v>
      </c>
      <c r="E43" s="381">
        <f t="shared" si="1"/>
        <v>9</v>
      </c>
      <c r="F43" s="381">
        <f t="shared" si="4"/>
        <v>3</v>
      </c>
      <c r="G43" s="60"/>
      <c r="H43" s="61"/>
      <c r="I43" s="61"/>
      <c r="J43" s="61"/>
      <c r="K43" s="62"/>
      <c r="L43" s="63"/>
      <c r="M43" s="61"/>
      <c r="N43" s="61"/>
      <c r="O43" s="61"/>
      <c r="P43" s="64"/>
      <c r="Q43" s="60"/>
      <c r="R43" s="61"/>
      <c r="S43" s="61"/>
      <c r="T43" s="61"/>
      <c r="U43" s="64"/>
      <c r="V43" s="60">
        <v>5</v>
      </c>
      <c r="W43" s="61">
        <v>2</v>
      </c>
      <c r="X43" s="61">
        <v>2</v>
      </c>
      <c r="Y43" s="61" t="s">
        <v>133</v>
      </c>
      <c r="Z43" s="64">
        <v>3</v>
      </c>
      <c r="AA43" s="60"/>
      <c r="AB43" s="61"/>
      <c r="AC43" s="61"/>
      <c r="AD43" s="61"/>
      <c r="AE43" s="62"/>
      <c r="AF43" s="63"/>
      <c r="AG43" s="61"/>
      <c r="AH43" s="61"/>
      <c r="AI43" s="61"/>
      <c r="AJ43" s="64"/>
      <c r="AK43" s="63"/>
      <c r="AL43" s="61"/>
      <c r="AM43" s="61"/>
      <c r="AN43" s="61"/>
      <c r="AO43" s="64"/>
      <c r="AP43" s="251" t="s">
        <v>127</v>
      </c>
      <c r="AQ43" s="406"/>
      <c r="AR43" s="255"/>
      <c r="AS43" s="157" t="s">
        <v>120</v>
      </c>
    </row>
    <row r="44" spans="1:45" ht="30.75" customHeight="1" thickBot="1">
      <c r="A44" s="107">
        <v>33</v>
      </c>
      <c r="B44" s="30" t="s">
        <v>174</v>
      </c>
      <c r="C44" s="70" t="s">
        <v>58</v>
      </c>
      <c r="D44" s="70" t="s">
        <v>258</v>
      </c>
      <c r="E44" s="381">
        <f t="shared" si="1"/>
        <v>18</v>
      </c>
      <c r="F44" s="381">
        <f t="shared" si="4"/>
        <v>5</v>
      </c>
      <c r="G44" s="60"/>
      <c r="H44" s="61"/>
      <c r="I44" s="61"/>
      <c r="J44" s="61"/>
      <c r="K44" s="62"/>
      <c r="L44" s="63"/>
      <c r="M44" s="61"/>
      <c r="N44" s="61"/>
      <c r="O44" s="61"/>
      <c r="P44" s="64"/>
      <c r="Q44" s="60"/>
      <c r="R44" s="61"/>
      <c r="S44" s="61"/>
      <c r="T44" s="61"/>
      <c r="U44" s="62"/>
      <c r="V44" s="63"/>
      <c r="W44" s="61"/>
      <c r="X44" s="61"/>
      <c r="Y44" s="61"/>
      <c r="Z44" s="64"/>
      <c r="AA44" s="63">
        <v>10</v>
      </c>
      <c r="AB44" s="61">
        <v>4</v>
      </c>
      <c r="AC44" s="61">
        <v>4</v>
      </c>
      <c r="AD44" s="61" t="s">
        <v>21</v>
      </c>
      <c r="AE44" s="64">
        <v>5</v>
      </c>
      <c r="AF44" s="63"/>
      <c r="AG44" s="61"/>
      <c r="AH44" s="61"/>
      <c r="AI44" s="61"/>
      <c r="AJ44" s="64"/>
      <c r="AK44" s="63"/>
      <c r="AL44" s="61"/>
      <c r="AM44" s="61"/>
      <c r="AN44" s="61"/>
      <c r="AO44" s="64"/>
      <c r="AP44" s="413">
        <v>10</v>
      </c>
      <c r="AQ44" s="412" t="s">
        <v>128</v>
      </c>
      <c r="AR44" s="255"/>
      <c r="AS44" s="157" t="s">
        <v>121</v>
      </c>
    </row>
    <row r="45" spans="1:45" ht="12.75" customHeight="1" thickBot="1">
      <c r="A45" s="107">
        <v>34</v>
      </c>
      <c r="B45" s="30" t="s">
        <v>175</v>
      </c>
      <c r="C45" s="70" t="s">
        <v>59</v>
      </c>
      <c r="D45" s="70" t="s">
        <v>258</v>
      </c>
      <c r="E45" s="381">
        <f t="shared" si="1"/>
        <v>10</v>
      </c>
      <c r="F45" s="381">
        <f t="shared" si="4"/>
        <v>3</v>
      </c>
      <c r="G45" s="60"/>
      <c r="H45" s="61"/>
      <c r="I45" s="61"/>
      <c r="J45" s="61"/>
      <c r="K45" s="62"/>
      <c r="L45" s="63"/>
      <c r="M45" s="61"/>
      <c r="N45" s="61"/>
      <c r="O45" s="61"/>
      <c r="P45" s="64"/>
      <c r="Q45" s="60"/>
      <c r="R45" s="61"/>
      <c r="S45" s="61"/>
      <c r="T45" s="61"/>
      <c r="U45" s="62"/>
      <c r="V45" s="63"/>
      <c r="W45" s="61"/>
      <c r="X45" s="61"/>
      <c r="Y45" s="61"/>
      <c r="Z45" s="64"/>
      <c r="AA45" s="60"/>
      <c r="AB45" s="61"/>
      <c r="AC45" s="61"/>
      <c r="AD45" s="61"/>
      <c r="AE45" s="62"/>
      <c r="AF45" s="63">
        <v>10</v>
      </c>
      <c r="AG45" s="61">
        <v>0</v>
      </c>
      <c r="AH45" s="61">
        <v>0</v>
      </c>
      <c r="AI45" s="61" t="s">
        <v>133</v>
      </c>
      <c r="AJ45" s="64">
        <v>3</v>
      </c>
      <c r="AK45" s="63"/>
      <c r="AL45" s="61"/>
      <c r="AM45" s="61"/>
      <c r="AN45" s="61"/>
      <c r="AO45" s="64"/>
      <c r="AP45" s="413">
        <v>33</v>
      </c>
      <c r="AQ45" s="406"/>
      <c r="AR45" s="255"/>
      <c r="AS45" s="158" t="s">
        <v>58</v>
      </c>
    </row>
    <row r="46" spans="1:45" ht="12.75" customHeight="1" thickBot="1">
      <c r="A46" s="107">
        <v>35</v>
      </c>
      <c r="B46" s="30" t="s">
        <v>176</v>
      </c>
      <c r="C46" s="70" t="s">
        <v>60</v>
      </c>
      <c r="D46" s="70" t="s">
        <v>264</v>
      </c>
      <c r="E46" s="381">
        <f t="shared" si="1"/>
        <v>10</v>
      </c>
      <c r="F46" s="381">
        <f t="shared" si="4"/>
        <v>3</v>
      </c>
      <c r="G46" s="60"/>
      <c r="H46" s="61"/>
      <c r="I46" s="61"/>
      <c r="J46" s="61"/>
      <c r="K46" s="62"/>
      <c r="L46" s="63">
        <v>6</v>
      </c>
      <c r="M46" s="61">
        <v>0</v>
      </c>
      <c r="N46" s="61">
        <v>4</v>
      </c>
      <c r="O46" s="61" t="s">
        <v>133</v>
      </c>
      <c r="P46" s="64">
        <v>3</v>
      </c>
      <c r="Q46" s="60"/>
      <c r="R46" s="61"/>
      <c r="S46" s="61"/>
      <c r="T46" s="61"/>
      <c r="U46" s="62"/>
      <c r="V46" s="63"/>
      <c r="W46" s="61"/>
      <c r="X46" s="61"/>
      <c r="Y46" s="61"/>
      <c r="Z46" s="64"/>
      <c r="AA46" s="60"/>
      <c r="AB46" s="61"/>
      <c r="AC46" s="61"/>
      <c r="AD46" s="61"/>
      <c r="AE46" s="62"/>
      <c r="AF46" s="63"/>
      <c r="AG46" s="61"/>
      <c r="AH46" s="61"/>
      <c r="AI46" s="61"/>
      <c r="AJ46" s="64"/>
      <c r="AK46" s="63"/>
      <c r="AL46" s="61"/>
      <c r="AM46" s="61"/>
      <c r="AN46" s="61"/>
      <c r="AO46" s="64"/>
      <c r="AP46" s="413">
        <v>26</v>
      </c>
      <c r="AQ46" s="406"/>
      <c r="AR46" s="255"/>
      <c r="AS46" s="157" t="s">
        <v>53</v>
      </c>
    </row>
    <row r="47" spans="1:45" ht="12.75" customHeight="1" thickBot="1">
      <c r="A47" s="107">
        <v>36</v>
      </c>
      <c r="B47" s="30" t="s">
        <v>177</v>
      </c>
      <c r="C47" s="70" t="s">
        <v>61</v>
      </c>
      <c r="D47" s="70" t="s">
        <v>264</v>
      </c>
      <c r="E47" s="381">
        <f t="shared" si="1"/>
        <v>10</v>
      </c>
      <c r="F47" s="381">
        <f t="shared" si="4"/>
        <v>3</v>
      </c>
      <c r="G47" s="60"/>
      <c r="H47" s="61"/>
      <c r="I47" s="61"/>
      <c r="J47" s="61"/>
      <c r="K47" s="62"/>
      <c r="L47" s="63"/>
      <c r="M47" s="61"/>
      <c r="N47" s="61"/>
      <c r="O47" s="61"/>
      <c r="P47" s="64"/>
      <c r="Q47" s="60">
        <v>6</v>
      </c>
      <c r="R47" s="61">
        <v>0</v>
      </c>
      <c r="S47" s="61">
        <v>4</v>
      </c>
      <c r="T47" s="61" t="s">
        <v>133</v>
      </c>
      <c r="U47" s="62">
        <v>3</v>
      </c>
      <c r="V47" s="63"/>
      <c r="W47" s="61"/>
      <c r="X47" s="61"/>
      <c r="Y47" s="61"/>
      <c r="Z47" s="64"/>
      <c r="AA47" s="60"/>
      <c r="AB47" s="61"/>
      <c r="AC47" s="61"/>
      <c r="AD47" s="61"/>
      <c r="AE47" s="62"/>
      <c r="AF47" s="63"/>
      <c r="AG47" s="61"/>
      <c r="AH47" s="61"/>
      <c r="AI47" s="61"/>
      <c r="AJ47" s="64"/>
      <c r="AK47" s="63"/>
      <c r="AL47" s="61"/>
      <c r="AM47" s="61"/>
      <c r="AN47" s="61"/>
      <c r="AO47" s="64"/>
      <c r="AP47" s="413">
        <v>27</v>
      </c>
      <c r="AQ47" s="406"/>
      <c r="AR47" s="255"/>
      <c r="AS47" s="157" t="s">
        <v>54</v>
      </c>
    </row>
    <row r="48" spans="1:45" ht="12.75" customHeight="1" thickBot="1">
      <c r="A48" s="107">
        <v>37</v>
      </c>
      <c r="B48" s="30" t="s">
        <v>178</v>
      </c>
      <c r="C48" s="70" t="s">
        <v>62</v>
      </c>
      <c r="D48" s="70" t="s">
        <v>263</v>
      </c>
      <c r="E48" s="381">
        <f t="shared" si="1"/>
        <v>18</v>
      </c>
      <c r="F48" s="381">
        <f t="shared" si="4"/>
        <v>5</v>
      </c>
      <c r="G48" s="60"/>
      <c r="H48" s="61"/>
      <c r="I48" s="61"/>
      <c r="J48" s="61"/>
      <c r="K48" s="62"/>
      <c r="L48" s="63"/>
      <c r="M48" s="61"/>
      <c r="N48" s="61"/>
      <c r="O48" s="61"/>
      <c r="P48" s="64"/>
      <c r="Q48" s="63">
        <v>10</v>
      </c>
      <c r="R48" s="61">
        <v>4</v>
      </c>
      <c r="S48" s="61">
        <v>4</v>
      </c>
      <c r="T48" s="61" t="s">
        <v>21</v>
      </c>
      <c r="U48" s="64">
        <v>5</v>
      </c>
      <c r="V48" s="63"/>
      <c r="W48" s="61"/>
      <c r="X48" s="61"/>
      <c r="Y48" s="61"/>
      <c r="Z48" s="64"/>
      <c r="AA48" s="60"/>
      <c r="AB48" s="61"/>
      <c r="AC48" s="61"/>
      <c r="AD48" s="61"/>
      <c r="AE48" s="62"/>
      <c r="AF48" s="63"/>
      <c r="AG48" s="61"/>
      <c r="AH48" s="61"/>
      <c r="AI48" s="61"/>
      <c r="AJ48" s="64"/>
      <c r="AK48" s="63"/>
      <c r="AL48" s="61"/>
      <c r="AM48" s="61"/>
      <c r="AN48" s="61"/>
      <c r="AO48" s="64"/>
      <c r="AP48" s="413">
        <v>35</v>
      </c>
      <c r="AQ48" s="406"/>
      <c r="AR48" s="255"/>
      <c r="AS48" s="158" t="s">
        <v>60</v>
      </c>
    </row>
    <row r="49" spans="1:45" ht="12.75" customHeight="1" thickBot="1">
      <c r="A49" s="107">
        <v>38</v>
      </c>
      <c r="B49" s="30" t="s">
        <v>179</v>
      </c>
      <c r="C49" s="70" t="s">
        <v>23</v>
      </c>
      <c r="D49" s="70" t="s">
        <v>258</v>
      </c>
      <c r="E49" s="381">
        <f t="shared" si="1"/>
        <v>10</v>
      </c>
      <c r="F49" s="381">
        <f t="shared" si="4"/>
        <v>2</v>
      </c>
      <c r="G49" s="60"/>
      <c r="H49" s="61"/>
      <c r="I49" s="61"/>
      <c r="J49" s="61"/>
      <c r="K49" s="62"/>
      <c r="L49" s="63"/>
      <c r="M49" s="61"/>
      <c r="N49" s="61"/>
      <c r="O49" s="61"/>
      <c r="P49" s="64"/>
      <c r="Q49" s="60"/>
      <c r="R49" s="61"/>
      <c r="S49" s="61"/>
      <c r="T49" s="61"/>
      <c r="U49" s="62"/>
      <c r="V49" s="63"/>
      <c r="W49" s="61"/>
      <c r="X49" s="61"/>
      <c r="Y49" s="61"/>
      <c r="Z49" s="64"/>
      <c r="AA49" s="60"/>
      <c r="AB49" s="61"/>
      <c r="AC49" s="61"/>
      <c r="AD49" s="61"/>
      <c r="AE49" s="62"/>
      <c r="AF49" s="63"/>
      <c r="AG49" s="61"/>
      <c r="AH49" s="61"/>
      <c r="AI49" s="61"/>
      <c r="AJ49" s="64"/>
      <c r="AK49" s="60">
        <v>10</v>
      </c>
      <c r="AL49" s="61">
        <v>0</v>
      </c>
      <c r="AM49" s="61">
        <v>0</v>
      </c>
      <c r="AN49" s="61" t="s">
        <v>133</v>
      </c>
      <c r="AO49" s="64">
        <v>2</v>
      </c>
      <c r="AP49" s="415" t="s">
        <v>139</v>
      </c>
      <c r="AQ49" s="406"/>
      <c r="AR49" s="255"/>
      <c r="AS49" s="157" t="s">
        <v>138</v>
      </c>
    </row>
    <row r="50" spans="1:45" ht="12.75" customHeight="1" thickBot="1">
      <c r="A50" s="107">
        <v>39</v>
      </c>
      <c r="B50" s="30" t="s">
        <v>180</v>
      </c>
      <c r="C50" s="70" t="s">
        <v>63</v>
      </c>
      <c r="D50" s="70" t="s">
        <v>259</v>
      </c>
      <c r="E50" s="69">
        <f t="shared" si="1"/>
        <v>8</v>
      </c>
      <c r="F50" s="69">
        <f t="shared" si="4"/>
        <v>3</v>
      </c>
      <c r="G50" s="36"/>
      <c r="H50" s="18"/>
      <c r="I50" s="18"/>
      <c r="J50" s="18"/>
      <c r="K50" s="20"/>
      <c r="L50" s="17"/>
      <c r="M50" s="18"/>
      <c r="N50" s="18"/>
      <c r="O50" s="18"/>
      <c r="P50" s="19"/>
      <c r="Q50" s="60"/>
      <c r="R50" s="61"/>
      <c r="S50" s="61"/>
      <c r="T50" s="61"/>
      <c r="U50" s="62"/>
      <c r="V50" s="63"/>
      <c r="W50" s="61"/>
      <c r="X50" s="61"/>
      <c r="Y50" s="61"/>
      <c r="Z50" s="64"/>
      <c r="AA50" s="60"/>
      <c r="AB50" s="61"/>
      <c r="AC50" s="61"/>
      <c r="AD50" s="61"/>
      <c r="AE50" s="62"/>
      <c r="AF50" s="17"/>
      <c r="AG50" s="18"/>
      <c r="AH50" s="18"/>
      <c r="AI50" s="18"/>
      <c r="AJ50" s="19"/>
      <c r="AK50" s="63">
        <v>8</v>
      </c>
      <c r="AL50" s="61">
        <v>0</v>
      </c>
      <c r="AM50" s="61">
        <v>0</v>
      </c>
      <c r="AN50" s="18" t="s">
        <v>133</v>
      </c>
      <c r="AO50" s="19">
        <v>3</v>
      </c>
      <c r="AP50" s="414" t="s">
        <v>140</v>
      </c>
      <c r="AQ50" s="231"/>
      <c r="AR50" s="37"/>
      <c r="AS50" s="252" t="s">
        <v>141</v>
      </c>
    </row>
    <row r="51" spans="1:45" ht="12.75" customHeight="1" thickBot="1">
      <c r="A51" s="578" t="s">
        <v>34</v>
      </c>
      <c r="B51" s="579"/>
      <c r="C51" s="579"/>
      <c r="D51" s="450"/>
      <c r="E51" s="3">
        <f>SUM(E54:E56)</f>
        <v>32</v>
      </c>
      <c r="F51" s="3">
        <f>SUM(F54:F56)</f>
        <v>10</v>
      </c>
      <c r="G51" s="9">
        <f>SUM(G54:G56)</f>
        <v>0</v>
      </c>
      <c r="H51" s="9">
        <f>SUM(H54:H56)</f>
        <v>0</v>
      </c>
      <c r="I51" s="9">
        <f>SUM(I54:I56)</f>
        <v>0</v>
      </c>
      <c r="J51" s="7"/>
      <c r="K51" s="9">
        <f>SUM(K54:K56)</f>
        <v>0</v>
      </c>
      <c r="L51" s="9">
        <f>SUM(L54:L56)</f>
        <v>0</v>
      </c>
      <c r="M51" s="9">
        <f>SUM(M54:M56)</f>
        <v>0</v>
      </c>
      <c r="N51" s="9">
        <f>SUM(N54:N56)</f>
        <v>0</v>
      </c>
      <c r="O51" s="7"/>
      <c r="P51" s="9">
        <f>SUM(P54:P56)</f>
        <v>0</v>
      </c>
      <c r="Q51" s="9">
        <f>SUM(Q54:Q56)</f>
        <v>0</v>
      </c>
      <c r="R51" s="9">
        <f>SUM(R54:R56)</f>
        <v>0</v>
      </c>
      <c r="S51" s="9">
        <f>SUM(S54:S56)</f>
        <v>0</v>
      </c>
      <c r="T51" s="7"/>
      <c r="U51" s="9">
        <f>SUM(U54:U56)</f>
        <v>0</v>
      </c>
      <c r="V51" s="9">
        <f>SUM(V54:V56)</f>
        <v>12</v>
      </c>
      <c r="W51" s="9">
        <f>SUM(W54:W56)</f>
        <v>0</v>
      </c>
      <c r="X51" s="9">
        <f>SUM(X54:X56)</f>
        <v>0</v>
      </c>
      <c r="Y51" s="7"/>
      <c r="Z51" s="9">
        <f>SUM(Z54:Z56)</f>
        <v>4</v>
      </c>
      <c r="AA51" s="9">
        <f>SUM(AA54:AA56)</f>
        <v>8</v>
      </c>
      <c r="AB51" s="9">
        <f>SUM(AB54:AB56)</f>
        <v>0</v>
      </c>
      <c r="AC51" s="9">
        <f>SUM(AC54:AC56)</f>
        <v>0</v>
      </c>
      <c r="AD51" s="7"/>
      <c r="AE51" s="9">
        <f>SUM(AE54:AE56)</f>
        <v>3</v>
      </c>
      <c r="AF51" s="9">
        <f>SUM(AF54:AF56)</f>
        <v>12</v>
      </c>
      <c r="AG51" s="9">
        <f>SUM(AG54:AG56)</f>
        <v>0</v>
      </c>
      <c r="AH51" s="9">
        <f>SUM(AH54:AH56)</f>
        <v>0</v>
      </c>
      <c r="AI51" s="7"/>
      <c r="AJ51" s="9">
        <f>SUM(AJ54:AJ56)</f>
        <v>3</v>
      </c>
      <c r="AK51" s="9">
        <f>SUM(AK54:AK56)</f>
        <v>0</v>
      </c>
      <c r="AL51" s="9">
        <f>SUM(AL54:AL56)</f>
        <v>0</v>
      </c>
      <c r="AM51" s="9">
        <f>SUM(AM54:AM56)</f>
        <v>0</v>
      </c>
      <c r="AN51" s="7"/>
      <c r="AO51" s="9">
        <f>SUM(AO54:AO56)</f>
        <v>0</v>
      </c>
      <c r="AP51" s="7"/>
      <c r="AQ51" s="230"/>
      <c r="AR51" s="13"/>
      <c r="AS51" s="46"/>
    </row>
    <row r="52" spans="1:45" ht="12.75" customHeight="1" thickBot="1" thickTop="1">
      <c r="A52" s="22"/>
      <c r="B52" s="294"/>
      <c r="C52" s="295" t="s">
        <v>235</v>
      </c>
      <c r="D52" s="295"/>
      <c r="E52" s="296"/>
      <c r="F52" s="297"/>
      <c r="G52" s="298"/>
      <c r="H52" s="299"/>
      <c r="I52" s="299"/>
      <c r="J52" s="299"/>
      <c r="K52" s="300" t="s">
        <v>229</v>
      </c>
      <c r="L52" s="36"/>
      <c r="M52" s="18"/>
      <c r="N52" s="18"/>
      <c r="O52" s="18"/>
      <c r="P52" s="19"/>
      <c r="Q52" s="60"/>
      <c r="R52" s="61"/>
      <c r="S52" s="61"/>
      <c r="T52" s="61"/>
      <c r="U52" s="64"/>
      <c r="V52" s="63"/>
      <c r="W52" s="61"/>
      <c r="X52" s="61"/>
      <c r="Y52" s="61"/>
      <c r="Z52" s="64"/>
      <c r="AA52" s="60"/>
      <c r="AB52" s="61"/>
      <c r="AC52" s="61"/>
      <c r="AD52" s="61"/>
      <c r="AE52" s="62"/>
      <c r="AF52" s="17"/>
      <c r="AG52" s="18"/>
      <c r="AH52" s="18"/>
      <c r="AI52" s="18"/>
      <c r="AJ52" s="19"/>
      <c r="AK52" s="17"/>
      <c r="AL52" s="18"/>
      <c r="AM52" s="18"/>
      <c r="AN52" s="18"/>
      <c r="AO52" s="19"/>
      <c r="AP52" s="289"/>
      <c r="AQ52" s="289"/>
      <c r="AR52" s="289"/>
      <c r="AS52" s="301"/>
    </row>
    <row r="53" spans="1:45" ht="12.75" customHeight="1" thickBot="1" thickTop="1">
      <c r="A53" s="21"/>
      <c r="B53" s="302"/>
      <c r="C53" s="303" t="s">
        <v>230</v>
      </c>
      <c r="D53" s="431"/>
      <c r="E53" s="304"/>
      <c r="F53" s="305"/>
      <c r="G53" s="54"/>
      <c r="H53" s="15"/>
      <c r="I53" s="15"/>
      <c r="J53" s="15"/>
      <c r="K53" s="16"/>
      <c r="L53" s="17"/>
      <c r="M53" s="18"/>
      <c r="N53" s="18"/>
      <c r="O53" s="18"/>
      <c r="P53" s="19"/>
      <c r="Q53" s="60"/>
      <c r="R53" s="61"/>
      <c r="S53" s="61"/>
      <c r="T53" s="61"/>
      <c r="U53" s="64"/>
      <c r="V53" s="60"/>
      <c r="W53" s="61"/>
      <c r="X53" s="61"/>
      <c r="Y53" s="61"/>
      <c r="Z53" s="20"/>
      <c r="AA53" s="17"/>
      <c r="AB53" s="61"/>
      <c r="AC53" s="61"/>
      <c r="AD53" s="61"/>
      <c r="AE53" s="19"/>
      <c r="AF53" s="36"/>
      <c r="AG53" s="18"/>
      <c r="AH53" s="18"/>
      <c r="AI53" s="18"/>
      <c r="AJ53" s="19"/>
      <c r="AK53" s="36"/>
      <c r="AL53" s="18"/>
      <c r="AM53" s="18"/>
      <c r="AN53" s="18"/>
      <c r="AO53" s="19"/>
      <c r="AP53" s="306"/>
      <c r="AQ53" s="82"/>
      <c r="AR53" s="82"/>
      <c r="AS53" s="301"/>
    </row>
    <row r="54" spans="1:45" ht="12.75" customHeight="1" thickBot="1">
      <c r="A54" s="307">
        <v>40</v>
      </c>
      <c r="B54" s="308" t="s">
        <v>239</v>
      </c>
      <c r="C54" s="351" t="s">
        <v>29</v>
      </c>
      <c r="D54" s="432"/>
      <c r="E54" s="69">
        <f>G54+H54+I54+L54+M54+N54+Q54+R54+S54+V54+W54+X54+AA54+AB54+AC54+AF54+AG54+AH54+AK54+AL54+AM54</f>
        <v>12</v>
      </c>
      <c r="F54" s="69">
        <f>K54+P54+U54+Z54+AE54+AJ54+AO54</f>
        <v>4</v>
      </c>
      <c r="G54" s="309"/>
      <c r="H54" s="310"/>
      <c r="I54" s="310"/>
      <c r="J54" s="310"/>
      <c r="K54" s="311"/>
      <c r="L54" s="312"/>
      <c r="M54" s="313"/>
      <c r="N54" s="313"/>
      <c r="O54" s="313"/>
      <c r="P54" s="314"/>
      <c r="Q54" s="315"/>
      <c r="R54" s="313"/>
      <c r="S54" s="313"/>
      <c r="T54" s="416"/>
      <c r="U54" s="417"/>
      <c r="V54" s="418">
        <v>12</v>
      </c>
      <c r="W54" s="416">
        <v>0</v>
      </c>
      <c r="X54" s="416">
        <v>0</v>
      </c>
      <c r="Y54" s="416" t="s">
        <v>133</v>
      </c>
      <c r="Z54" s="419">
        <v>4</v>
      </c>
      <c r="AA54" s="420"/>
      <c r="AB54" s="416"/>
      <c r="AC54" s="416"/>
      <c r="AD54" s="416"/>
      <c r="AE54" s="417"/>
      <c r="AF54" s="418"/>
      <c r="AG54" s="416"/>
      <c r="AH54" s="416"/>
      <c r="AI54" s="416"/>
      <c r="AJ54" s="417"/>
      <c r="AK54" s="418"/>
      <c r="AL54" s="416"/>
      <c r="AM54" s="416"/>
      <c r="AN54" s="313"/>
      <c r="AO54" s="314"/>
      <c r="AP54" s="244"/>
      <c r="AQ54" s="245"/>
      <c r="AR54" s="246"/>
      <c r="AS54" s="46"/>
    </row>
    <row r="55" spans="1:45" ht="12.75" customHeight="1" thickBot="1">
      <c r="A55" s="307">
        <v>42</v>
      </c>
      <c r="B55" s="334" t="s">
        <v>240</v>
      </c>
      <c r="C55" s="318" t="s">
        <v>30</v>
      </c>
      <c r="D55" s="433"/>
      <c r="E55" s="69">
        <f>G55+H55+I55+L55+M55+N55+Q55+R55+S55+V55+W55+X55+AA55+AB55+AC55+AF55+AG55+AH55+AK55+AL55+AM55</f>
        <v>8</v>
      </c>
      <c r="F55" s="69">
        <f>K55+P55+U55+Z55+AE55+AJ55+AO55</f>
        <v>3</v>
      </c>
      <c r="G55" s="315"/>
      <c r="H55" s="313"/>
      <c r="I55" s="313"/>
      <c r="J55" s="313"/>
      <c r="K55" s="316"/>
      <c r="L55" s="312"/>
      <c r="M55" s="313"/>
      <c r="N55" s="313"/>
      <c r="O55" s="313"/>
      <c r="P55" s="314"/>
      <c r="Q55" s="315"/>
      <c r="R55" s="313"/>
      <c r="S55" s="313"/>
      <c r="T55" s="416"/>
      <c r="U55" s="417"/>
      <c r="V55" s="418"/>
      <c r="W55" s="416"/>
      <c r="X55" s="416"/>
      <c r="Y55" s="416"/>
      <c r="Z55" s="419"/>
      <c r="AA55" s="420">
        <v>8</v>
      </c>
      <c r="AB55" s="416">
        <v>0</v>
      </c>
      <c r="AC55" s="416">
        <v>0</v>
      </c>
      <c r="AD55" s="416" t="s">
        <v>133</v>
      </c>
      <c r="AE55" s="417">
        <v>3</v>
      </c>
      <c r="AF55" s="418"/>
      <c r="AG55" s="416"/>
      <c r="AH55" s="416"/>
      <c r="AI55" s="416"/>
      <c r="AJ55" s="417"/>
      <c r="AK55" s="418"/>
      <c r="AL55" s="416"/>
      <c r="AM55" s="416"/>
      <c r="AN55" s="313"/>
      <c r="AO55" s="314"/>
      <c r="AP55" s="244"/>
      <c r="AQ55" s="245"/>
      <c r="AR55" s="246"/>
      <c r="AS55" s="46"/>
    </row>
    <row r="56" spans="1:45" ht="12.75" customHeight="1" thickBot="1">
      <c r="A56" s="307">
        <v>43</v>
      </c>
      <c r="B56" s="334" t="s">
        <v>241</v>
      </c>
      <c r="C56" s="352" t="s">
        <v>31</v>
      </c>
      <c r="D56" s="434"/>
      <c r="E56" s="69">
        <f>G56+H56+I56+L56+M56+N56+Q56+R56+S56+V56+W56+X56+AA56+AB56+AC56+AF56+AG56+AH56+AK56+AL56+AM56</f>
        <v>12</v>
      </c>
      <c r="F56" s="69">
        <f>K56+P56+U56+Z56+AE56+AJ56+AO56</f>
        <v>3</v>
      </c>
      <c r="G56" s="315"/>
      <c r="H56" s="313"/>
      <c r="I56" s="313"/>
      <c r="J56" s="313"/>
      <c r="K56" s="316"/>
      <c r="L56" s="312"/>
      <c r="M56" s="313"/>
      <c r="N56" s="313"/>
      <c r="O56" s="313"/>
      <c r="P56" s="314"/>
      <c r="Q56" s="315"/>
      <c r="R56" s="313"/>
      <c r="S56" s="313"/>
      <c r="T56" s="416"/>
      <c r="U56" s="421"/>
      <c r="V56" s="422"/>
      <c r="W56" s="423"/>
      <c r="X56" s="423"/>
      <c r="Y56" s="423"/>
      <c r="Z56" s="424"/>
      <c r="AA56" s="425"/>
      <c r="AB56" s="424"/>
      <c r="AC56" s="423"/>
      <c r="AD56" s="423"/>
      <c r="AE56" s="417"/>
      <c r="AF56" s="418">
        <v>12</v>
      </c>
      <c r="AG56" s="416">
        <v>0</v>
      </c>
      <c r="AH56" s="416">
        <v>0</v>
      </c>
      <c r="AI56" s="416" t="s">
        <v>133</v>
      </c>
      <c r="AJ56" s="417">
        <v>3</v>
      </c>
      <c r="AK56" s="418"/>
      <c r="AL56" s="416"/>
      <c r="AM56" s="416"/>
      <c r="AN56" s="313"/>
      <c r="AO56" s="314"/>
      <c r="AP56" s="244"/>
      <c r="AQ56" s="245"/>
      <c r="AR56" s="246"/>
      <c r="AS56" s="46"/>
    </row>
    <row r="57" spans="1:45" ht="12.75" customHeight="1" thickBot="1">
      <c r="A57" s="244"/>
      <c r="B57" s="317"/>
      <c r="C57" s="318"/>
      <c r="D57" s="434"/>
      <c r="E57" s="319"/>
      <c r="F57" s="320"/>
      <c r="G57" s="321"/>
      <c r="H57" s="322"/>
      <c r="I57" s="322"/>
      <c r="J57" s="322"/>
      <c r="K57" s="323"/>
      <c r="L57" s="63"/>
      <c r="M57" s="61"/>
      <c r="N57" s="61"/>
      <c r="O57" s="61"/>
      <c r="P57" s="64"/>
      <c r="Q57" s="60"/>
      <c r="R57" s="61"/>
      <c r="S57" s="61"/>
      <c r="T57" s="416"/>
      <c r="U57" s="417"/>
      <c r="V57" s="418"/>
      <c r="W57" s="416"/>
      <c r="X57" s="416"/>
      <c r="Y57" s="416"/>
      <c r="Z57" s="419"/>
      <c r="AA57" s="420"/>
      <c r="AB57" s="416"/>
      <c r="AC57" s="416"/>
      <c r="AD57" s="416"/>
      <c r="AE57" s="417"/>
      <c r="AF57" s="418"/>
      <c r="AG57" s="416"/>
      <c r="AH57" s="416"/>
      <c r="AI57" s="416"/>
      <c r="AJ57" s="417"/>
      <c r="AK57" s="418"/>
      <c r="AL57" s="416"/>
      <c r="AM57" s="416"/>
      <c r="AN57" s="61"/>
      <c r="AO57" s="64"/>
      <c r="AP57" s="38"/>
      <c r="AQ57" s="245"/>
      <c r="AR57" s="246"/>
      <c r="AS57" s="46"/>
    </row>
    <row r="58" spans="1:45" ht="12.75" customHeight="1" thickBot="1">
      <c r="A58" s="324"/>
      <c r="B58" s="335"/>
      <c r="C58" s="336"/>
      <c r="D58" s="435"/>
      <c r="E58" s="325"/>
      <c r="F58" s="326"/>
      <c r="G58" s="327"/>
      <c r="H58" s="328"/>
      <c r="I58" s="328"/>
      <c r="J58" s="328"/>
      <c r="K58" s="329"/>
      <c r="L58" s="327"/>
      <c r="M58" s="328"/>
      <c r="N58" s="328"/>
      <c r="O58" s="328"/>
      <c r="P58" s="329"/>
      <c r="Q58" s="327"/>
      <c r="R58" s="328"/>
      <c r="S58" s="328"/>
      <c r="T58" s="328"/>
      <c r="U58" s="329"/>
      <c r="V58" s="327"/>
      <c r="W58" s="328"/>
      <c r="X58" s="328"/>
      <c r="Y58" s="328"/>
      <c r="Z58" s="329"/>
      <c r="AA58" s="330"/>
      <c r="AB58" s="331"/>
      <c r="AC58" s="331"/>
      <c r="AD58" s="332"/>
      <c r="AE58" s="333"/>
      <c r="AF58" s="330"/>
      <c r="AG58" s="331"/>
      <c r="AH58" s="331"/>
      <c r="AI58" s="332"/>
      <c r="AJ58" s="333"/>
      <c r="AK58" s="327"/>
      <c r="AL58" s="328"/>
      <c r="AM58" s="328"/>
      <c r="AN58" s="328"/>
      <c r="AO58" s="329"/>
      <c r="AP58" s="129"/>
      <c r="AQ58" s="142"/>
      <c r="AR58" s="142"/>
      <c r="AS58" s="129"/>
    </row>
    <row r="59" spans="1:45" ht="12.75" customHeight="1" thickBot="1" thickTop="1">
      <c r="A59" s="593" t="s">
        <v>35</v>
      </c>
      <c r="B59" s="594"/>
      <c r="C59" s="595"/>
      <c r="D59" s="429"/>
      <c r="E59" s="9">
        <f>E9+E21+E30+E51</f>
        <v>520</v>
      </c>
      <c r="F59" s="9">
        <f>F9+F21+F30+F51</f>
        <v>146</v>
      </c>
      <c r="G59" s="9">
        <f>G9+G21+G30+G51</f>
        <v>70</v>
      </c>
      <c r="H59" s="9">
        <f>H9+H21+H30+H51</f>
        <v>20</v>
      </c>
      <c r="I59" s="9">
        <f>I9+I21+I30+I51</f>
        <v>10</v>
      </c>
      <c r="J59" s="9"/>
      <c r="K59" s="9">
        <f>K9+K21+K30+K51</f>
        <v>28</v>
      </c>
      <c r="L59" s="9">
        <f>L9+L21+L30+L51</f>
        <v>80</v>
      </c>
      <c r="M59" s="9">
        <f>M9+M21+M30+M51</f>
        <v>30</v>
      </c>
      <c r="N59" s="9">
        <f>N9+N21+N30+N51</f>
        <v>12</v>
      </c>
      <c r="O59" s="9"/>
      <c r="P59" s="9">
        <f>P9+P21+P30+P51</f>
        <v>33</v>
      </c>
      <c r="Q59" s="9">
        <f>Q9+Q21+Q30+Q51</f>
        <v>62</v>
      </c>
      <c r="R59" s="9">
        <f>R9+R21+R30+R51</f>
        <v>26</v>
      </c>
      <c r="S59" s="9">
        <f>S9+S21+S30+S51</f>
        <v>16</v>
      </c>
      <c r="T59" s="9"/>
      <c r="U59" s="9">
        <f>U9+U21+U30+U51</f>
        <v>30</v>
      </c>
      <c r="V59" s="9">
        <f>V9+V21+V30+V51</f>
        <v>44</v>
      </c>
      <c r="W59" s="9">
        <f>W9+W21+W30+W51</f>
        <v>12</v>
      </c>
      <c r="X59" s="9">
        <f>X9+X21+X30+X51</f>
        <v>20</v>
      </c>
      <c r="Y59" s="9"/>
      <c r="Z59" s="9">
        <f>Z9+Z21+Z30+Z51</f>
        <v>23</v>
      </c>
      <c r="AA59" s="9">
        <f>AA9+AA21+AA30+AA51</f>
        <v>36</v>
      </c>
      <c r="AB59" s="9">
        <f>AB9+AB21+AB30+AB51</f>
        <v>8</v>
      </c>
      <c r="AC59" s="9">
        <f>AC9+AC21+AC30+AC51</f>
        <v>14</v>
      </c>
      <c r="AD59" s="9"/>
      <c r="AE59" s="9">
        <f>AE9+AE21+AE30+AE51</f>
        <v>16</v>
      </c>
      <c r="AF59" s="9">
        <f>AF9+AF21+AF30+AF51</f>
        <v>38</v>
      </c>
      <c r="AG59" s="9">
        <f>AG9+AG21+AG30+AG51</f>
        <v>0</v>
      </c>
      <c r="AH59" s="9">
        <f>AH9+AH21+AH30+AH51</f>
        <v>4</v>
      </c>
      <c r="AI59" s="9"/>
      <c r="AJ59" s="9">
        <f>AJ9+AJ21+AJ30+AJ51</f>
        <v>11</v>
      </c>
      <c r="AK59" s="9">
        <f>AK9+AK21+AK30+AK51</f>
        <v>18</v>
      </c>
      <c r="AL59" s="9">
        <f>AL9+AL21+AL30+AL51</f>
        <v>0</v>
      </c>
      <c r="AM59" s="9">
        <f>AM9+AM21+AM30+AM51</f>
        <v>0</v>
      </c>
      <c r="AN59" s="9"/>
      <c r="AO59" s="9">
        <f>AO9+AO21+AO30+AO51</f>
        <v>5</v>
      </c>
      <c r="AP59" s="8"/>
      <c r="AQ59" s="233"/>
      <c r="AR59" s="8"/>
      <c r="AS59" s="46"/>
    </row>
    <row r="60" spans="1:45" ht="12.75" customHeight="1">
      <c r="A60" s="6"/>
      <c r="B60" s="6"/>
      <c r="C60" s="66" t="s">
        <v>16</v>
      </c>
      <c r="D60" s="436"/>
      <c r="E60" s="65"/>
      <c r="F60" s="29"/>
      <c r="G60" s="65"/>
      <c r="H60" s="33"/>
      <c r="I60" s="33"/>
      <c r="J60" s="33">
        <f>COUNTIF(J10:J59,"s")</f>
        <v>0</v>
      </c>
      <c r="K60" s="33"/>
      <c r="L60" s="33"/>
      <c r="M60" s="33"/>
      <c r="N60" s="33"/>
      <c r="O60" s="33">
        <f>COUNTIF(O10:O59,"s")</f>
        <v>0</v>
      </c>
      <c r="P60" s="33"/>
      <c r="Q60" s="33"/>
      <c r="R60" s="33"/>
      <c r="S60" s="33"/>
      <c r="T60" s="33">
        <f>COUNTIF(T10:T59,"s")</f>
        <v>0</v>
      </c>
      <c r="U60" s="33"/>
      <c r="V60" s="33"/>
      <c r="W60" s="33"/>
      <c r="X60" s="33"/>
      <c r="Y60" s="33">
        <f>COUNTIF(Y10:Y59,"s")</f>
        <v>0</v>
      </c>
      <c r="Z60" s="33"/>
      <c r="AA60" s="33"/>
      <c r="AB60" s="33"/>
      <c r="AC60" s="33"/>
      <c r="AD60" s="33">
        <f>COUNTIF(AD10:AD59,"s")</f>
        <v>0</v>
      </c>
      <c r="AE60" s="33"/>
      <c r="AF60" s="33"/>
      <c r="AG60" s="33"/>
      <c r="AH60" s="33"/>
      <c r="AI60" s="33">
        <f>COUNTIF(AI10:AI59,"s")</f>
        <v>0</v>
      </c>
      <c r="AJ60" s="33"/>
      <c r="AK60" s="33"/>
      <c r="AL60" s="33"/>
      <c r="AM60" s="33"/>
      <c r="AN60" s="33">
        <f>COUNTIF(AN10:AN59,"s")</f>
        <v>0</v>
      </c>
      <c r="AO60" s="29"/>
      <c r="AP60" s="8"/>
      <c r="AQ60" s="233"/>
      <c r="AR60" s="8"/>
      <c r="AS60" s="46"/>
    </row>
    <row r="61" spans="1:45" ht="12.75" customHeight="1">
      <c r="A61" s="6"/>
      <c r="B61" s="6"/>
      <c r="C61" s="67" t="s">
        <v>17</v>
      </c>
      <c r="D61" s="437"/>
      <c r="E61" s="24"/>
      <c r="F61" s="25"/>
      <c r="G61" s="24"/>
      <c r="H61" s="4"/>
      <c r="I61" s="4"/>
      <c r="J61" s="4">
        <f>COUNTIF(J10:J59,"v")</f>
        <v>4</v>
      </c>
      <c r="K61" s="4"/>
      <c r="L61" s="4"/>
      <c r="M61" s="4"/>
      <c r="N61" s="4"/>
      <c r="O61" s="4">
        <f>COUNTIF(O10:O59,"v")</f>
        <v>6</v>
      </c>
      <c r="P61" s="4"/>
      <c r="Q61" s="4"/>
      <c r="R61" s="4"/>
      <c r="S61" s="4"/>
      <c r="T61" s="4">
        <f>COUNTIF(T10:T59,"v")</f>
        <v>3</v>
      </c>
      <c r="U61" s="4"/>
      <c r="V61" s="4"/>
      <c r="W61" s="4"/>
      <c r="X61" s="4"/>
      <c r="Y61" s="4">
        <f>COUNTIF(Y10:Y59,"v")</f>
        <v>2</v>
      </c>
      <c r="Z61" s="4"/>
      <c r="AA61" s="4"/>
      <c r="AB61" s="4"/>
      <c r="AC61" s="4"/>
      <c r="AD61" s="4">
        <f>COUNTIF(AD10:AD59,"v")</f>
        <v>2</v>
      </c>
      <c r="AE61" s="4"/>
      <c r="AF61" s="4"/>
      <c r="AG61" s="4"/>
      <c r="AH61" s="4"/>
      <c r="AI61" s="4">
        <f>COUNTIF(AI10:AI59,"v")</f>
        <v>1</v>
      </c>
      <c r="AJ61" s="4"/>
      <c r="AK61" s="4"/>
      <c r="AL61" s="4"/>
      <c r="AM61" s="4"/>
      <c r="AN61" s="4">
        <f>COUNTIF(AN10:AN59,"v")</f>
        <v>0</v>
      </c>
      <c r="AO61" s="25"/>
      <c r="AP61" s="8"/>
      <c r="AQ61" s="233"/>
      <c r="AR61" s="8"/>
      <c r="AS61" s="46"/>
    </row>
    <row r="62" spans="1:45" ht="12.75" customHeight="1">
      <c r="A62" s="6"/>
      <c r="B62" s="6"/>
      <c r="C62" s="67" t="s">
        <v>132</v>
      </c>
      <c r="D62" s="437"/>
      <c r="E62" s="24"/>
      <c r="F62" s="25"/>
      <c r="G62" s="24"/>
      <c r="H62" s="4"/>
      <c r="I62" s="4"/>
      <c r="J62" s="4">
        <f>COUNTIF(J10:J59,"f")</f>
        <v>0</v>
      </c>
      <c r="K62" s="4"/>
      <c r="L62" s="4"/>
      <c r="M62" s="4"/>
      <c r="N62" s="4"/>
      <c r="O62" s="4">
        <f>COUNTIF(O10:O59,"f")</f>
        <v>0</v>
      </c>
      <c r="P62" s="4"/>
      <c r="Q62" s="4"/>
      <c r="R62" s="4"/>
      <c r="S62" s="4"/>
      <c r="T62" s="4">
        <f>COUNTIF(T10:T59,"f")</f>
        <v>0</v>
      </c>
      <c r="U62" s="4"/>
      <c r="V62" s="4"/>
      <c r="W62" s="4"/>
      <c r="X62" s="4"/>
      <c r="Y62" s="4">
        <f>COUNTIF(Y10:Y59,"f")</f>
        <v>0</v>
      </c>
      <c r="Z62" s="4"/>
      <c r="AA62" s="4"/>
      <c r="AB62" s="4"/>
      <c r="AC62" s="4"/>
      <c r="AD62" s="4">
        <f>COUNTIF(AD10:AD59,"f")</f>
        <v>0</v>
      </c>
      <c r="AE62" s="4"/>
      <c r="AF62" s="4"/>
      <c r="AG62" s="4"/>
      <c r="AH62" s="4"/>
      <c r="AI62" s="4">
        <f>COUNTIF(AI10:AI59,"f")</f>
        <v>0</v>
      </c>
      <c r="AJ62" s="4"/>
      <c r="AK62" s="4"/>
      <c r="AL62" s="4"/>
      <c r="AM62" s="4"/>
      <c r="AN62" s="4">
        <f>COUNTIF(AN10:AN59,"f")</f>
        <v>0</v>
      </c>
      <c r="AO62" s="25"/>
      <c r="AP62" s="8"/>
      <c r="AQ62" s="233"/>
      <c r="AR62" s="8"/>
      <c r="AS62" s="46"/>
    </row>
    <row r="63" spans="1:45" ht="12.75" customHeight="1" thickBot="1">
      <c r="A63" s="6"/>
      <c r="B63" s="6"/>
      <c r="C63" s="68" t="s">
        <v>24</v>
      </c>
      <c r="D63" s="438"/>
      <c r="E63" s="26"/>
      <c r="F63" s="27"/>
      <c r="G63" s="26"/>
      <c r="H63" s="28"/>
      <c r="I63" s="28"/>
      <c r="J63" s="28">
        <f>COUNTIF(J10:J50,"e")</f>
        <v>0</v>
      </c>
      <c r="K63" s="28"/>
      <c r="L63" s="28"/>
      <c r="M63" s="28"/>
      <c r="N63" s="28"/>
      <c r="O63" s="28">
        <f>COUNTIF(O10:O50,"e")</f>
        <v>0</v>
      </c>
      <c r="P63" s="28"/>
      <c r="Q63" s="28"/>
      <c r="R63" s="28"/>
      <c r="S63" s="28"/>
      <c r="T63" s="28">
        <f>COUNTIF(T10:T50,"e")</f>
        <v>0</v>
      </c>
      <c r="U63" s="28"/>
      <c r="V63" s="28"/>
      <c r="W63" s="28"/>
      <c r="X63" s="28"/>
      <c r="Y63" s="28">
        <f>COUNTIF(Y10:Y50,"e")</f>
        <v>0</v>
      </c>
      <c r="Z63" s="28"/>
      <c r="AA63" s="28"/>
      <c r="AB63" s="28"/>
      <c r="AC63" s="28"/>
      <c r="AD63" s="28">
        <f>COUNTIF(AD10:AD50,"e")</f>
        <v>0</v>
      </c>
      <c r="AE63" s="28"/>
      <c r="AF63" s="28"/>
      <c r="AG63" s="28"/>
      <c r="AH63" s="28"/>
      <c r="AI63" s="28">
        <f>COUNTIF(AI10:AI50,"e")</f>
        <v>0</v>
      </c>
      <c r="AJ63" s="28"/>
      <c r="AK63" s="28"/>
      <c r="AL63" s="28"/>
      <c r="AM63" s="28"/>
      <c r="AN63" s="28">
        <f>COUNTIF(AN10:AN50,"e")</f>
        <v>0</v>
      </c>
      <c r="AO63" s="27"/>
      <c r="AP63" s="8"/>
      <c r="AQ63" s="233"/>
      <c r="AR63" s="8"/>
      <c r="AS63" s="110"/>
    </row>
    <row r="64" spans="1:45" ht="12.75" customHeight="1">
      <c r="A64" s="6"/>
      <c r="B64" s="6"/>
      <c r="C64" s="6"/>
      <c r="D64" s="6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233"/>
      <c r="AR64" s="8"/>
      <c r="AS64" s="110"/>
    </row>
    <row r="65" spans="1:45" ht="12.75" customHeight="1">
      <c r="A65" s="6"/>
      <c r="B65" s="6"/>
      <c r="C65" s="6"/>
      <c r="D65" s="6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233"/>
      <c r="AR65" s="8"/>
      <c r="AS65" s="301"/>
    </row>
    <row r="66" spans="1:45" ht="12.75" customHeight="1">
      <c r="A66" s="80" t="s">
        <v>228</v>
      </c>
      <c r="B66" s="289"/>
      <c r="C66" s="79"/>
      <c r="D66" s="79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285" t="s">
        <v>231</v>
      </c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234"/>
      <c r="AR66" s="1"/>
      <c r="AS66" s="46"/>
    </row>
    <row r="67" spans="1:45" ht="12.75" customHeight="1" thickBot="1">
      <c r="A67" s="286" t="s">
        <v>246</v>
      </c>
      <c r="B67" s="287"/>
      <c r="C67" s="288"/>
      <c r="D67" s="288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285" t="s">
        <v>232</v>
      </c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234"/>
      <c r="AR67" s="1"/>
      <c r="AS67" s="46"/>
    </row>
    <row r="68" spans="1:45" ht="12.75" customHeight="1" thickBot="1">
      <c r="A68" s="596" t="s">
        <v>25</v>
      </c>
      <c r="B68" s="597"/>
      <c r="C68" s="598"/>
      <c r="D68" s="430"/>
      <c r="E68" s="162">
        <f aca="true" t="shared" si="6" ref="E68:AO68">SUM(E69:E86)</f>
        <v>264</v>
      </c>
      <c r="F68" s="162">
        <f t="shared" si="6"/>
        <v>64</v>
      </c>
      <c r="G68" s="162">
        <f t="shared" si="6"/>
        <v>0</v>
      </c>
      <c r="H68" s="162">
        <f t="shared" si="6"/>
        <v>0</v>
      </c>
      <c r="I68" s="162">
        <f t="shared" si="6"/>
        <v>0</v>
      </c>
      <c r="J68" s="162">
        <f t="shared" si="6"/>
        <v>0</v>
      </c>
      <c r="K68" s="162">
        <f t="shared" si="6"/>
        <v>0</v>
      </c>
      <c r="L68" s="162">
        <f t="shared" si="6"/>
        <v>0</v>
      </c>
      <c r="M68" s="162">
        <f t="shared" si="6"/>
        <v>0</v>
      </c>
      <c r="N68" s="162">
        <f t="shared" si="6"/>
        <v>0</v>
      </c>
      <c r="O68" s="162">
        <f t="shared" si="6"/>
        <v>0</v>
      </c>
      <c r="P68" s="162">
        <f t="shared" si="6"/>
        <v>0</v>
      </c>
      <c r="Q68" s="162">
        <f t="shared" si="6"/>
        <v>0</v>
      </c>
      <c r="R68" s="162">
        <f t="shared" si="6"/>
        <v>0</v>
      </c>
      <c r="S68" s="162">
        <f t="shared" si="6"/>
        <v>0</v>
      </c>
      <c r="T68" s="162">
        <f t="shared" si="6"/>
        <v>0</v>
      </c>
      <c r="U68" s="162">
        <f t="shared" si="6"/>
        <v>0</v>
      </c>
      <c r="V68" s="162">
        <f t="shared" si="6"/>
        <v>26</v>
      </c>
      <c r="W68" s="162">
        <f t="shared" si="6"/>
        <v>4</v>
      </c>
      <c r="X68" s="162">
        <f t="shared" si="6"/>
        <v>20</v>
      </c>
      <c r="Y68" s="162">
        <f t="shared" si="6"/>
        <v>0</v>
      </c>
      <c r="Z68" s="162">
        <f t="shared" si="6"/>
        <v>13</v>
      </c>
      <c r="AA68" s="162">
        <f t="shared" si="6"/>
        <v>34</v>
      </c>
      <c r="AB68" s="162">
        <f t="shared" si="6"/>
        <v>6</v>
      </c>
      <c r="AC68" s="162">
        <f t="shared" si="6"/>
        <v>16</v>
      </c>
      <c r="AD68" s="162">
        <f t="shared" si="6"/>
        <v>0</v>
      </c>
      <c r="AE68" s="162">
        <f t="shared" si="6"/>
        <v>14</v>
      </c>
      <c r="AF68" s="162">
        <f t="shared" si="6"/>
        <v>32</v>
      </c>
      <c r="AG68" s="162">
        <f t="shared" si="6"/>
        <v>18</v>
      </c>
      <c r="AH68" s="162">
        <f t="shared" si="6"/>
        <v>18</v>
      </c>
      <c r="AI68" s="162">
        <f t="shared" si="6"/>
        <v>0</v>
      </c>
      <c r="AJ68" s="162">
        <f t="shared" si="6"/>
        <v>18</v>
      </c>
      <c r="AK68" s="162">
        <f t="shared" si="6"/>
        <v>0</v>
      </c>
      <c r="AL68" s="162">
        <f t="shared" si="6"/>
        <v>75</v>
      </c>
      <c r="AM68" s="162">
        <f t="shared" si="6"/>
        <v>15</v>
      </c>
      <c r="AN68" s="162">
        <f t="shared" si="6"/>
        <v>0</v>
      </c>
      <c r="AO68" s="162">
        <f t="shared" si="6"/>
        <v>19</v>
      </c>
      <c r="AP68" s="539"/>
      <c r="AQ68" s="540"/>
      <c r="AR68" s="541"/>
      <c r="AS68" s="129"/>
    </row>
    <row r="69" spans="1:45" ht="12.75" customHeight="1" thickBot="1">
      <c r="A69" s="159">
        <v>43</v>
      </c>
      <c r="B69" s="115" t="s">
        <v>142</v>
      </c>
      <c r="C69" s="115" t="s">
        <v>52</v>
      </c>
      <c r="D69" s="115" t="s">
        <v>258</v>
      </c>
      <c r="E69" s="116">
        <f>G69+H69+I69+L69+M69+N69+Q69+R69+S69+V69+W69+X69+AA69+AB69+AC69+AF69+AG69+AH69+AK69+AL69+AM69</f>
        <v>8</v>
      </c>
      <c r="F69" s="116">
        <f>K69+P69+U69+Z69+AE69+AJ69+AO69</f>
        <v>2</v>
      </c>
      <c r="G69" s="542"/>
      <c r="H69" s="543"/>
      <c r="I69" s="543"/>
      <c r="J69" s="543"/>
      <c r="K69" s="544"/>
      <c r="L69" s="545"/>
      <c r="M69" s="543"/>
      <c r="N69" s="543"/>
      <c r="O69" s="543"/>
      <c r="P69" s="546"/>
      <c r="Q69" s="545"/>
      <c r="R69" s="543"/>
      <c r="S69" s="543"/>
      <c r="T69" s="543"/>
      <c r="U69" s="544"/>
      <c r="V69" s="542">
        <v>0</v>
      </c>
      <c r="W69" s="543">
        <v>0</v>
      </c>
      <c r="X69" s="543">
        <v>8</v>
      </c>
      <c r="Y69" s="543" t="s">
        <v>133</v>
      </c>
      <c r="Z69" s="546">
        <v>2</v>
      </c>
      <c r="AA69" s="545"/>
      <c r="AB69" s="547"/>
      <c r="AC69" s="543"/>
      <c r="AD69" s="542"/>
      <c r="AE69" s="548"/>
      <c r="AF69" s="542"/>
      <c r="AG69" s="543"/>
      <c r="AH69" s="543"/>
      <c r="AI69" s="543"/>
      <c r="AJ69" s="544"/>
      <c r="AK69" s="545"/>
      <c r="AL69" s="547"/>
      <c r="AM69" s="543"/>
      <c r="AN69" s="542"/>
      <c r="AO69" s="548"/>
      <c r="AP69" s="549"/>
      <c r="AQ69" s="550"/>
      <c r="AR69" s="551"/>
      <c r="AS69" s="552"/>
    </row>
    <row r="70" spans="1:45" ht="12.75" customHeight="1" thickBot="1">
      <c r="A70" s="159">
        <v>44</v>
      </c>
      <c r="B70" s="115" t="s">
        <v>181</v>
      </c>
      <c r="C70" s="115" t="s">
        <v>64</v>
      </c>
      <c r="D70" s="115" t="s">
        <v>258</v>
      </c>
      <c r="E70" s="116">
        <f aca="true" t="shared" si="7" ref="E70:E85">G70+H70+I70+L70+M70+N70+Q70+R70+S70+V70+W70+X70+AA70+AB70+AC70+AF70+AG70+AH70+AK70+AL70+AM70</f>
        <v>14</v>
      </c>
      <c r="F70" s="116">
        <f aca="true" t="shared" si="8" ref="F70:F85">K70+P70+U70+Z70+AE70+AJ70+AO70</f>
        <v>4</v>
      </c>
      <c r="G70" s="117"/>
      <c r="H70" s="118"/>
      <c r="I70" s="118"/>
      <c r="J70" s="118"/>
      <c r="K70" s="121"/>
      <c r="L70" s="120"/>
      <c r="M70" s="118"/>
      <c r="N70" s="118"/>
      <c r="O70" s="118"/>
      <c r="P70" s="119"/>
      <c r="Q70" s="120"/>
      <c r="R70" s="118"/>
      <c r="S70" s="118"/>
      <c r="T70" s="118"/>
      <c r="U70" s="121"/>
      <c r="V70" s="117">
        <v>10</v>
      </c>
      <c r="W70" s="118">
        <v>0</v>
      </c>
      <c r="X70" s="118">
        <v>4</v>
      </c>
      <c r="Y70" s="118" t="s">
        <v>133</v>
      </c>
      <c r="Z70" s="119">
        <v>4</v>
      </c>
      <c r="AA70" s="120"/>
      <c r="AB70" s="127"/>
      <c r="AC70" s="118"/>
      <c r="AD70" s="117"/>
      <c r="AE70" s="128"/>
      <c r="AF70" s="117"/>
      <c r="AG70" s="118"/>
      <c r="AH70" s="118"/>
      <c r="AI70" s="118"/>
      <c r="AJ70" s="121"/>
      <c r="AK70" s="120"/>
      <c r="AL70" s="127"/>
      <c r="AM70" s="118"/>
      <c r="AN70" s="117"/>
      <c r="AO70" s="128"/>
      <c r="AP70" s="160">
        <v>9</v>
      </c>
      <c r="AQ70" s="232"/>
      <c r="AR70" s="161"/>
      <c r="AS70" s="158" t="s">
        <v>117</v>
      </c>
    </row>
    <row r="71" spans="1:45" ht="12.75" customHeight="1" thickBot="1">
      <c r="A71" s="159">
        <v>45</v>
      </c>
      <c r="B71" s="115" t="s">
        <v>182</v>
      </c>
      <c r="C71" s="115" t="s">
        <v>65</v>
      </c>
      <c r="D71" s="115" t="s">
        <v>258</v>
      </c>
      <c r="E71" s="116">
        <f t="shared" si="7"/>
        <v>14</v>
      </c>
      <c r="F71" s="116">
        <f t="shared" si="8"/>
        <v>4</v>
      </c>
      <c r="G71" s="117"/>
      <c r="H71" s="118"/>
      <c r="I71" s="118"/>
      <c r="J71" s="118"/>
      <c r="K71" s="121"/>
      <c r="L71" s="120"/>
      <c r="M71" s="118"/>
      <c r="N71" s="118"/>
      <c r="O71" s="118"/>
      <c r="P71" s="119"/>
      <c r="Q71" s="120"/>
      <c r="R71" s="118"/>
      <c r="S71" s="118"/>
      <c r="T71" s="118"/>
      <c r="U71" s="121"/>
      <c r="V71" s="117"/>
      <c r="W71" s="118"/>
      <c r="X71" s="118"/>
      <c r="Y71" s="118"/>
      <c r="Z71" s="119"/>
      <c r="AA71" s="120">
        <v>10</v>
      </c>
      <c r="AB71" s="127">
        <v>0</v>
      </c>
      <c r="AC71" s="118">
        <v>4</v>
      </c>
      <c r="AD71" s="117" t="s">
        <v>21</v>
      </c>
      <c r="AE71" s="128">
        <v>4</v>
      </c>
      <c r="AF71" s="117"/>
      <c r="AG71" s="118"/>
      <c r="AH71" s="118"/>
      <c r="AI71" s="118"/>
      <c r="AJ71" s="121"/>
      <c r="AK71" s="120"/>
      <c r="AL71" s="127"/>
      <c r="AM71" s="118"/>
      <c r="AN71" s="117"/>
      <c r="AO71" s="128"/>
      <c r="AP71" s="160">
        <v>44</v>
      </c>
      <c r="AQ71" s="232"/>
      <c r="AR71" s="161"/>
      <c r="AS71" s="158" t="s">
        <v>64</v>
      </c>
    </row>
    <row r="72" spans="1:45" ht="13.5" thickBot="1">
      <c r="A72" s="159">
        <v>46</v>
      </c>
      <c r="B72" s="115" t="s">
        <v>183</v>
      </c>
      <c r="C72" s="115" t="s">
        <v>66</v>
      </c>
      <c r="D72" s="115" t="s">
        <v>258</v>
      </c>
      <c r="E72" s="116">
        <f t="shared" si="7"/>
        <v>10</v>
      </c>
      <c r="F72" s="116">
        <f t="shared" si="8"/>
        <v>3</v>
      </c>
      <c r="G72" s="117"/>
      <c r="H72" s="118"/>
      <c r="I72" s="118"/>
      <c r="J72" s="118"/>
      <c r="K72" s="121"/>
      <c r="L72" s="120"/>
      <c r="M72" s="118"/>
      <c r="N72" s="118"/>
      <c r="O72" s="118"/>
      <c r="P72" s="119"/>
      <c r="Q72" s="120"/>
      <c r="R72" s="118"/>
      <c r="S72" s="118"/>
      <c r="T72" s="118"/>
      <c r="U72" s="121"/>
      <c r="V72" s="117">
        <v>6</v>
      </c>
      <c r="W72" s="118">
        <v>0</v>
      </c>
      <c r="X72" s="118">
        <v>4</v>
      </c>
      <c r="Y72" s="118" t="s">
        <v>21</v>
      </c>
      <c r="Z72" s="119">
        <v>3</v>
      </c>
      <c r="AA72" s="120"/>
      <c r="AB72" s="127"/>
      <c r="AC72" s="118"/>
      <c r="AD72" s="117"/>
      <c r="AE72" s="128"/>
      <c r="AF72" s="117"/>
      <c r="AG72" s="118"/>
      <c r="AH72" s="118"/>
      <c r="AI72" s="118"/>
      <c r="AJ72" s="121"/>
      <c r="AK72" s="120"/>
      <c r="AL72" s="127"/>
      <c r="AM72" s="118"/>
      <c r="AN72" s="117"/>
      <c r="AO72" s="128"/>
      <c r="AP72" s="160"/>
      <c r="AQ72" s="232"/>
      <c r="AR72" s="161"/>
      <c r="AS72" s="158"/>
    </row>
    <row r="73" spans="1:45" ht="31.5" customHeight="1" thickBot="1">
      <c r="A73" s="159">
        <v>47</v>
      </c>
      <c r="B73" s="115" t="s">
        <v>184</v>
      </c>
      <c r="C73" s="115" t="s">
        <v>67</v>
      </c>
      <c r="D73" s="115" t="s">
        <v>258</v>
      </c>
      <c r="E73" s="116">
        <f t="shared" si="7"/>
        <v>18</v>
      </c>
      <c r="F73" s="116">
        <f t="shared" si="8"/>
        <v>4</v>
      </c>
      <c r="G73" s="117"/>
      <c r="H73" s="118"/>
      <c r="I73" s="118"/>
      <c r="J73" s="118"/>
      <c r="K73" s="121"/>
      <c r="L73" s="120"/>
      <c r="M73" s="118"/>
      <c r="N73" s="118"/>
      <c r="O73" s="118"/>
      <c r="P73" s="119"/>
      <c r="Q73" s="120"/>
      <c r="R73" s="118"/>
      <c r="S73" s="118"/>
      <c r="T73" s="118"/>
      <c r="U73" s="121"/>
      <c r="V73" s="117">
        <v>10</v>
      </c>
      <c r="W73" s="118">
        <v>4</v>
      </c>
      <c r="X73" s="118">
        <v>4</v>
      </c>
      <c r="Y73" s="118" t="s">
        <v>133</v>
      </c>
      <c r="Z73" s="119">
        <v>4</v>
      </c>
      <c r="AA73" s="120"/>
      <c r="AB73" s="127"/>
      <c r="AC73" s="118"/>
      <c r="AD73" s="117"/>
      <c r="AE73" s="128"/>
      <c r="AF73" s="117"/>
      <c r="AG73" s="118"/>
      <c r="AH73" s="118"/>
      <c r="AI73" s="118"/>
      <c r="AJ73" s="121"/>
      <c r="AK73" s="120"/>
      <c r="AL73" s="127"/>
      <c r="AM73" s="118"/>
      <c r="AN73" s="117"/>
      <c r="AO73" s="128"/>
      <c r="AP73" s="160" t="s">
        <v>128</v>
      </c>
      <c r="AQ73" s="232" t="s">
        <v>143</v>
      </c>
      <c r="AR73" s="161"/>
      <c r="AS73" s="156" t="s">
        <v>251</v>
      </c>
    </row>
    <row r="74" spans="1:45" ht="12.75" customHeight="1" thickBot="1">
      <c r="A74" s="159">
        <v>48</v>
      </c>
      <c r="B74" s="115" t="s">
        <v>185</v>
      </c>
      <c r="C74" s="115" t="s">
        <v>68</v>
      </c>
      <c r="D74" s="115" t="s">
        <v>258</v>
      </c>
      <c r="E74" s="116">
        <f t="shared" si="7"/>
        <v>14</v>
      </c>
      <c r="F74" s="116">
        <f t="shared" si="8"/>
        <v>4</v>
      </c>
      <c r="G74" s="117"/>
      <c r="H74" s="118"/>
      <c r="I74" s="118"/>
      <c r="J74" s="118"/>
      <c r="K74" s="121"/>
      <c r="L74" s="120"/>
      <c r="M74" s="118"/>
      <c r="N74" s="118"/>
      <c r="O74" s="118"/>
      <c r="P74" s="119"/>
      <c r="Q74" s="120"/>
      <c r="R74" s="118"/>
      <c r="S74" s="118"/>
      <c r="T74" s="118"/>
      <c r="U74" s="121"/>
      <c r="V74" s="117"/>
      <c r="W74" s="118"/>
      <c r="X74" s="118"/>
      <c r="Y74" s="118"/>
      <c r="Z74" s="119"/>
      <c r="AA74" s="120">
        <v>8</v>
      </c>
      <c r="AB74" s="127">
        <v>0</v>
      </c>
      <c r="AC74" s="118">
        <v>6</v>
      </c>
      <c r="AD74" s="117" t="s">
        <v>21</v>
      </c>
      <c r="AE74" s="128">
        <v>4</v>
      </c>
      <c r="AF74" s="117"/>
      <c r="AG74" s="118"/>
      <c r="AH74" s="118"/>
      <c r="AI74" s="118"/>
      <c r="AJ74" s="121"/>
      <c r="AK74" s="120"/>
      <c r="AL74" s="127"/>
      <c r="AM74" s="118"/>
      <c r="AN74" s="117"/>
      <c r="AO74" s="128"/>
      <c r="AP74" s="160">
        <v>45</v>
      </c>
      <c r="AQ74" s="232" t="s">
        <v>252</v>
      </c>
      <c r="AR74" s="161"/>
      <c r="AS74" s="158" t="s">
        <v>253</v>
      </c>
    </row>
    <row r="75" spans="1:45" ht="12.75" customHeight="1" thickBot="1">
      <c r="A75" s="159">
        <v>49</v>
      </c>
      <c r="B75" s="115" t="s">
        <v>186</v>
      </c>
      <c r="C75" s="115" t="s">
        <v>69</v>
      </c>
      <c r="D75" s="115" t="s">
        <v>258</v>
      </c>
      <c r="E75" s="116">
        <f>G75+H75+I75+L75+M75+N75+Q75+R75+S75+V75+W75+X75+AA75+AB75+AC75+AF75+AG75+AH75+AK75+AL75+AM75</f>
        <v>14</v>
      </c>
      <c r="F75" s="116">
        <f>K75+P75+U75+Z75+AE75+AJ75+AO75</f>
        <v>3</v>
      </c>
      <c r="G75" s="117"/>
      <c r="H75" s="118"/>
      <c r="I75" s="118"/>
      <c r="J75" s="118"/>
      <c r="K75" s="121"/>
      <c r="L75" s="120"/>
      <c r="M75" s="118"/>
      <c r="N75" s="118"/>
      <c r="O75" s="118"/>
      <c r="P75" s="119"/>
      <c r="Q75" s="120"/>
      <c r="R75" s="118"/>
      <c r="S75" s="118"/>
      <c r="T75" s="118"/>
      <c r="U75" s="121"/>
      <c r="V75" s="117"/>
      <c r="W75" s="118"/>
      <c r="X75" s="118"/>
      <c r="Y75" s="118"/>
      <c r="Z75" s="119"/>
      <c r="AA75" s="120">
        <v>8</v>
      </c>
      <c r="AB75" s="127">
        <v>6</v>
      </c>
      <c r="AC75" s="118">
        <v>0</v>
      </c>
      <c r="AD75" s="117" t="s">
        <v>133</v>
      </c>
      <c r="AE75" s="128">
        <v>3</v>
      </c>
      <c r="AF75" s="117"/>
      <c r="AG75" s="118"/>
      <c r="AH75" s="118"/>
      <c r="AI75" s="118"/>
      <c r="AJ75" s="121"/>
      <c r="AK75" s="120"/>
      <c r="AL75" s="127"/>
      <c r="AM75" s="118"/>
      <c r="AN75" s="117"/>
      <c r="AO75" s="128"/>
      <c r="AP75" s="160">
        <v>29</v>
      </c>
      <c r="AQ75" s="232"/>
      <c r="AR75" s="161"/>
      <c r="AS75" s="158" t="s">
        <v>56</v>
      </c>
    </row>
    <row r="76" spans="1:45" ht="13.5" thickBot="1">
      <c r="A76" s="159">
        <v>50</v>
      </c>
      <c r="B76" s="115" t="s">
        <v>187</v>
      </c>
      <c r="C76" s="115" t="s">
        <v>70</v>
      </c>
      <c r="D76" s="115" t="s">
        <v>258</v>
      </c>
      <c r="E76" s="116">
        <f t="shared" si="7"/>
        <v>14</v>
      </c>
      <c r="F76" s="116">
        <f t="shared" si="8"/>
        <v>3</v>
      </c>
      <c r="G76" s="117"/>
      <c r="H76" s="118"/>
      <c r="I76" s="118"/>
      <c r="J76" s="118"/>
      <c r="K76" s="121"/>
      <c r="L76" s="120"/>
      <c r="M76" s="118"/>
      <c r="N76" s="118"/>
      <c r="O76" s="118"/>
      <c r="P76" s="119"/>
      <c r="Q76" s="120"/>
      <c r="R76" s="118"/>
      <c r="S76" s="118"/>
      <c r="T76" s="118"/>
      <c r="U76" s="121"/>
      <c r="V76" s="117"/>
      <c r="W76" s="118"/>
      <c r="X76" s="118"/>
      <c r="Y76" s="118"/>
      <c r="Z76" s="119"/>
      <c r="AA76" s="120">
        <v>8</v>
      </c>
      <c r="AB76" s="127">
        <v>0</v>
      </c>
      <c r="AC76" s="118">
        <v>6</v>
      </c>
      <c r="AD76" s="117" t="s">
        <v>133</v>
      </c>
      <c r="AE76" s="128">
        <v>3</v>
      </c>
      <c r="AF76" s="117"/>
      <c r="AG76" s="118"/>
      <c r="AH76" s="118"/>
      <c r="AI76" s="118"/>
      <c r="AJ76" s="121"/>
      <c r="AK76" s="120"/>
      <c r="AL76" s="127"/>
      <c r="AM76" s="118"/>
      <c r="AN76" s="117"/>
      <c r="AO76" s="128"/>
      <c r="AP76" s="160">
        <v>47</v>
      </c>
      <c r="AQ76" s="232"/>
      <c r="AR76" s="161"/>
      <c r="AS76" s="157" t="s">
        <v>67</v>
      </c>
    </row>
    <row r="77" spans="1:45" ht="34.5" customHeight="1" thickBot="1">
      <c r="A77" s="159">
        <v>51</v>
      </c>
      <c r="B77" s="115" t="s">
        <v>188</v>
      </c>
      <c r="C77" s="115" t="s">
        <v>71</v>
      </c>
      <c r="D77" s="115" t="s">
        <v>258</v>
      </c>
      <c r="E77" s="116">
        <f t="shared" si="7"/>
        <v>14</v>
      </c>
      <c r="F77" s="116">
        <f t="shared" si="8"/>
        <v>4</v>
      </c>
      <c r="G77" s="117"/>
      <c r="H77" s="118"/>
      <c r="I77" s="118"/>
      <c r="J77" s="118"/>
      <c r="K77" s="121"/>
      <c r="L77" s="120"/>
      <c r="M77" s="118"/>
      <c r="N77" s="118"/>
      <c r="O77" s="118"/>
      <c r="P77" s="119"/>
      <c r="Q77" s="120"/>
      <c r="R77" s="118"/>
      <c r="S77" s="118"/>
      <c r="T77" s="118"/>
      <c r="U77" s="121"/>
      <c r="V77" s="117"/>
      <c r="W77" s="118"/>
      <c r="X77" s="118"/>
      <c r="Y77" s="118"/>
      <c r="Z77" s="119"/>
      <c r="AA77" s="120"/>
      <c r="AB77" s="118"/>
      <c r="AC77" s="118"/>
      <c r="AD77" s="118"/>
      <c r="AE77" s="121"/>
      <c r="AF77" s="117">
        <v>8</v>
      </c>
      <c r="AG77" s="118">
        <v>6</v>
      </c>
      <c r="AH77" s="118">
        <v>0</v>
      </c>
      <c r="AI77" s="118" t="s">
        <v>21</v>
      </c>
      <c r="AJ77" s="121">
        <v>4</v>
      </c>
      <c r="AK77" s="120"/>
      <c r="AL77" s="127"/>
      <c r="AM77" s="118"/>
      <c r="AN77" s="117"/>
      <c r="AO77" s="128"/>
      <c r="AP77" s="243" t="s">
        <v>128</v>
      </c>
      <c r="AQ77" s="232">
        <v>25</v>
      </c>
      <c r="AR77" s="161"/>
      <c r="AS77" s="157" t="s">
        <v>122</v>
      </c>
    </row>
    <row r="78" spans="1:45" ht="30.75" customHeight="1" thickBot="1">
      <c r="A78" s="159">
        <v>52</v>
      </c>
      <c r="B78" s="115" t="s">
        <v>189</v>
      </c>
      <c r="C78" s="115" t="s">
        <v>72</v>
      </c>
      <c r="D78" s="115" t="s">
        <v>258</v>
      </c>
      <c r="E78" s="116">
        <f t="shared" si="7"/>
        <v>14</v>
      </c>
      <c r="F78" s="116">
        <f t="shared" si="8"/>
        <v>4</v>
      </c>
      <c r="G78" s="117"/>
      <c r="H78" s="118"/>
      <c r="I78" s="118"/>
      <c r="J78" s="118"/>
      <c r="K78" s="121"/>
      <c r="L78" s="120"/>
      <c r="M78" s="118"/>
      <c r="N78" s="118"/>
      <c r="O78" s="118"/>
      <c r="P78" s="119"/>
      <c r="Q78" s="120"/>
      <c r="R78" s="118"/>
      <c r="S78" s="118"/>
      <c r="T78" s="118"/>
      <c r="U78" s="121"/>
      <c r="V78" s="117"/>
      <c r="W78" s="118"/>
      <c r="X78" s="118"/>
      <c r="Y78" s="118"/>
      <c r="Z78" s="119"/>
      <c r="AA78" s="120"/>
      <c r="AB78" s="118"/>
      <c r="AC78" s="118"/>
      <c r="AD78" s="118"/>
      <c r="AE78" s="121"/>
      <c r="AF78" s="117">
        <v>8</v>
      </c>
      <c r="AG78" s="118">
        <v>0</v>
      </c>
      <c r="AH78" s="118">
        <v>6</v>
      </c>
      <c r="AI78" s="118" t="s">
        <v>21</v>
      </c>
      <c r="AJ78" s="121">
        <v>4</v>
      </c>
      <c r="AK78" s="120"/>
      <c r="AL78" s="127"/>
      <c r="AM78" s="118"/>
      <c r="AN78" s="117"/>
      <c r="AO78" s="128"/>
      <c r="AP78" s="168" t="s">
        <v>255</v>
      </c>
      <c r="AQ78" s="232">
        <v>30</v>
      </c>
      <c r="AR78" s="161"/>
      <c r="AS78" s="157" t="s">
        <v>254</v>
      </c>
    </row>
    <row r="79" spans="1:45" ht="12.75" customHeight="1" thickBot="1">
      <c r="A79" s="159">
        <v>53</v>
      </c>
      <c r="B79" s="115" t="s">
        <v>190</v>
      </c>
      <c r="C79" s="115" t="s">
        <v>73</v>
      </c>
      <c r="D79" s="115" t="s">
        <v>258</v>
      </c>
      <c r="E79" s="116">
        <f t="shared" si="7"/>
        <v>14</v>
      </c>
      <c r="F79" s="116">
        <f t="shared" si="8"/>
        <v>3</v>
      </c>
      <c r="G79" s="117"/>
      <c r="H79" s="118"/>
      <c r="I79" s="118"/>
      <c r="J79" s="118"/>
      <c r="K79" s="121"/>
      <c r="L79" s="120"/>
      <c r="M79" s="118"/>
      <c r="N79" s="118"/>
      <c r="O79" s="118"/>
      <c r="P79" s="119"/>
      <c r="Q79" s="120"/>
      <c r="R79" s="118"/>
      <c r="S79" s="118"/>
      <c r="T79" s="118"/>
      <c r="U79" s="121"/>
      <c r="V79" s="117"/>
      <c r="W79" s="118"/>
      <c r="X79" s="118"/>
      <c r="Y79" s="118"/>
      <c r="Z79" s="119"/>
      <c r="AA79" s="120"/>
      <c r="AB79" s="118"/>
      <c r="AC79" s="118"/>
      <c r="AD79" s="118"/>
      <c r="AE79" s="121"/>
      <c r="AF79" s="117">
        <v>8</v>
      </c>
      <c r="AG79" s="118">
        <v>0</v>
      </c>
      <c r="AH79" s="118">
        <v>6</v>
      </c>
      <c r="AI79" s="118" t="s">
        <v>21</v>
      </c>
      <c r="AJ79" s="121">
        <v>3</v>
      </c>
      <c r="AK79" s="120"/>
      <c r="AL79" s="127"/>
      <c r="AM79" s="118"/>
      <c r="AN79" s="117"/>
      <c r="AO79" s="128"/>
      <c r="AP79" s="168">
        <v>49</v>
      </c>
      <c r="AQ79" s="232"/>
      <c r="AR79" s="161"/>
      <c r="AS79" s="157" t="s">
        <v>69</v>
      </c>
    </row>
    <row r="80" spans="1:45" ht="40.5" customHeight="1" thickBot="1">
      <c r="A80" s="159">
        <v>54</v>
      </c>
      <c r="B80" s="115" t="s">
        <v>191</v>
      </c>
      <c r="C80" s="115" t="s">
        <v>74</v>
      </c>
      <c r="D80" s="115" t="s">
        <v>258</v>
      </c>
      <c r="E80" s="116">
        <f t="shared" si="7"/>
        <v>18</v>
      </c>
      <c r="F80" s="116">
        <f t="shared" si="8"/>
        <v>4</v>
      </c>
      <c r="G80" s="117"/>
      <c r="H80" s="118"/>
      <c r="I80" s="118"/>
      <c r="J80" s="118"/>
      <c r="K80" s="121"/>
      <c r="L80" s="120"/>
      <c r="M80" s="118"/>
      <c r="N80" s="118"/>
      <c r="O80" s="118"/>
      <c r="P80" s="119"/>
      <c r="Q80" s="120"/>
      <c r="R80" s="118"/>
      <c r="S80" s="118"/>
      <c r="T80" s="118"/>
      <c r="U80" s="121"/>
      <c r="V80" s="117"/>
      <c r="W80" s="118"/>
      <c r="X80" s="118"/>
      <c r="Y80" s="118"/>
      <c r="Z80" s="119"/>
      <c r="AA80" s="120"/>
      <c r="AB80" s="118"/>
      <c r="AC80" s="118"/>
      <c r="AD80" s="118"/>
      <c r="AE80" s="121"/>
      <c r="AF80" s="117">
        <v>8</v>
      </c>
      <c r="AG80" s="118">
        <v>4</v>
      </c>
      <c r="AH80" s="118">
        <v>6</v>
      </c>
      <c r="AI80" s="118" t="s">
        <v>21</v>
      </c>
      <c r="AJ80" s="121">
        <v>4</v>
      </c>
      <c r="AK80" s="120"/>
      <c r="AL80" s="127"/>
      <c r="AM80" s="118"/>
      <c r="AN80" s="117"/>
      <c r="AO80" s="128"/>
      <c r="AP80" s="127">
        <v>45</v>
      </c>
      <c r="AQ80" s="232">
        <v>47</v>
      </c>
      <c r="AR80" s="161"/>
      <c r="AS80" s="157" t="s">
        <v>123</v>
      </c>
    </row>
    <row r="81" spans="1:45" ht="12.75" customHeight="1" thickBot="1" thickTop="1">
      <c r="A81" s="22"/>
      <c r="B81" s="337"/>
      <c r="C81" s="338" t="s">
        <v>236</v>
      </c>
      <c r="D81" s="338"/>
      <c r="E81" s="339"/>
      <c r="F81" s="340"/>
      <c r="G81" s="341"/>
      <c r="H81" s="342"/>
      <c r="I81" s="342"/>
      <c r="J81" s="342"/>
      <c r="K81" s="343" t="s">
        <v>244</v>
      </c>
      <c r="L81" s="36"/>
      <c r="M81" s="18"/>
      <c r="N81" s="18"/>
      <c r="O81" s="18"/>
      <c r="P81" s="19"/>
      <c r="Q81" s="60"/>
      <c r="R81" s="61"/>
      <c r="S81" s="61"/>
      <c r="T81" s="61"/>
      <c r="U81" s="64"/>
      <c r="V81" s="63"/>
      <c r="W81" s="61"/>
      <c r="X81" s="61"/>
      <c r="Y81" s="61"/>
      <c r="Z81" s="64"/>
      <c r="AA81" s="60"/>
      <c r="AB81" s="61"/>
      <c r="AC81" s="61"/>
      <c r="AD81" s="61"/>
      <c r="AE81" s="62"/>
      <c r="AF81" s="17"/>
      <c r="AG81" s="18"/>
      <c r="AH81" s="18"/>
      <c r="AI81" s="18"/>
      <c r="AJ81" s="19"/>
      <c r="AK81" s="17"/>
      <c r="AL81" s="18"/>
      <c r="AM81" s="18"/>
      <c r="AN81" s="18"/>
      <c r="AO81" s="19"/>
      <c r="AP81" s="168"/>
      <c r="AQ81" s="232"/>
      <c r="AR81" s="161"/>
      <c r="AS81" s="301"/>
    </row>
    <row r="82" spans="1:45" ht="12.75" customHeight="1" thickBot="1" thickTop="1">
      <c r="A82" s="21"/>
      <c r="B82" s="344"/>
      <c r="C82" s="345" t="s">
        <v>222</v>
      </c>
      <c r="D82" s="439"/>
      <c r="E82" s="304"/>
      <c r="F82" s="305"/>
      <c r="G82" s="54"/>
      <c r="H82" s="15"/>
      <c r="I82" s="15"/>
      <c r="J82" s="15"/>
      <c r="K82" s="16"/>
      <c r="L82" s="17"/>
      <c r="M82" s="18"/>
      <c r="N82" s="18"/>
      <c r="O82" s="18"/>
      <c r="P82" s="19"/>
      <c r="Q82" s="60"/>
      <c r="R82" s="61"/>
      <c r="S82" s="61"/>
      <c r="T82" s="61"/>
      <c r="U82" s="64"/>
      <c r="V82" s="60"/>
      <c r="W82" s="61"/>
      <c r="X82" s="61"/>
      <c r="Y82" s="61"/>
      <c r="Z82" s="20"/>
      <c r="AA82" s="17"/>
      <c r="AB82" s="61"/>
      <c r="AC82" s="61"/>
      <c r="AD82" s="61"/>
      <c r="AE82" s="19"/>
      <c r="AF82" s="36"/>
      <c r="AG82" s="18"/>
      <c r="AH82" s="18"/>
      <c r="AI82" s="18"/>
      <c r="AJ82" s="19"/>
      <c r="AK82" s="36"/>
      <c r="AL82" s="18"/>
      <c r="AM82" s="18"/>
      <c r="AN82" s="18"/>
      <c r="AO82" s="19"/>
      <c r="AP82" s="168"/>
      <c r="AQ82" s="232"/>
      <c r="AR82" s="161"/>
      <c r="AS82" s="301"/>
    </row>
    <row r="83" spans="1:45" ht="12.75" customHeight="1" thickBot="1">
      <c r="A83" s="346">
        <v>55</v>
      </c>
      <c r="B83" s="347" t="s">
        <v>242</v>
      </c>
      <c r="C83" s="348" t="s">
        <v>75</v>
      </c>
      <c r="D83" s="440"/>
      <c r="E83" s="349">
        <v>8</v>
      </c>
      <c r="F83" s="116">
        <v>3</v>
      </c>
      <c r="G83" s="117"/>
      <c r="H83" s="118"/>
      <c r="I83" s="118"/>
      <c r="J83" s="118"/>
      <c r="K83" s="121"/>
      <c r="L83" s="120"/>
      <c r="M83" s="118"/>
      <c r="N83" s="118"/>
      <c r="O83" s="118"/>
      <c r="P83" s="119"/>
      <c r="Q83" s="120"/>
      <c r="R83" s="118"/>
      <c r="S83" s="118"/>
      <c r="T83" s="118"/>
      <c r="U83" s="121"/>
      <c r="V83" s="117"/>
      <c r="W83" s="118"/>
      <c r="X83" s="118"/>
      <c r="Y83" s="118"/>
      <c r="Z83" s="119"/>
      <c r="AA83" s="120"/>
      <c r="AB83" s="118"/>
      <c r="AC83" s="118"/>
      <c r="AD83" s="118"/>
      <c r="AE83" s="121"/>
      <c r="AF83" s="376">
        <v>0</v>
      </c>
      <c r="AG83" s="377">
        <v>8</v>
      </c>
      <c r="AH83" s="378">
        <v>0</v>
      </c>
      <c r="AI83" s="379" t="s">
        <v>133</v>
      </c>
      <c r="AJ83" s="380">
        <v>3</v>
      </c>
      <c r="AK83" s="120"/>
      <c r="AL83" s="127"/>
      <c r="AM83" s="118"/>
      <c r="AN83" s="117"/>
      <c r="AO83" s="128"/>
      <c r="AP83" s="168"/>
      <c r="AQ83" s="232"/>
      <c r="AR83" s="161"/>
      <c r="AS83" s="350"/>
    </row>
    <row r="84" spans="1:45" ht="12.75" customHeight="1" thickBot="1" thickTop="1">
      <c r="A84" s="247">
        <v>56</v>
      </c>
      <c r="B84" s="115" t="s">
        <v>192</v>
      </c>
      <c r="C84" s="115" t="s">
        <v>76</v>
      </c>
      <c r="D84" s="115" t="s">
        <v>258</v>
      </c>
      <c r="E84" s="116">
        <f>G84+H84+I84+L84+M84+N84+Q84+R84+S84+V84+W84+X84+AA84+AB84+AC84+AF84+AG84+AH84+AK84+AL84+AM84</f>
        <v>15</v>
      </c>
      <c r="F84" s="116">
        <f>K84+P84+U84+Z84+AE84+AJ84+AO84</f>
        <v>4</v>
      </c>
      <c r="G84" s="122"/>
      <c r="H84" s="123"/>
      <c r="I84" s="123"/>
      <c r="J84" s="123"/>
      <c r="K84" s="126"/>
      <c r="L84" s="125"/>
      <c r="M84" s="123"/>
      <c r="N84" s="123"/>
      <c r="O84" s="123"/>
      <c r="P84" s="124"/>
      <c r="Q84" s="125"/>
      <c r="R84" s="123"/>
      <c r="S84" s="123"/>
      <c r="T84" s="123"/>
      <c r="U84" s="126"/>
      <c r="V84" s="122"/>
      <c r="W84" s="123"/>
      <c r="X84" s="123"/>
      <c r="Y84" s="123"/>
      <c r="Z84" s="124"/>
      <c r="AA84" s="125"/>
      <c r="AB84" s="123"/>
      <c r="AC84" s="123"/>
      <c r="AD84" s="123"/>
      <c r="AE84" s="126"/>
      <c r="AF84" s="122"/>
      <c r="AG84" s="123"/>
      <c r="AH84" s="123"/>
      <c r="AI84" s="123"/>
      <c r="AJ84" s="126"/>
      <c r="AK84" s="122">
        <v>0</v>
      </c>
      <c r="AL84" s="123">
        <v>0</v>
      </c>
      <c r="AM84" s="123">
        <v>15</v>
      </c>
      <c r="AN84" s="123" t="s">
        <v>133</v>
      </c>
      <c r="AO84" s="126">
        <v>4</v>
      </c>
      <c r="AP84" s="194"/>
      <c r="AQ84" s="249"/>
      <c r="AR84" s="250"/>
      <c r="AS84" s="274" t="s">
        <v>129</v>
      </c>
    </row>
    <row r="85" spans="1:45" ht="12.75" customHeight="1" thickBot="1">
      <c r="A85" s="159">
        <v>57</v>
      </c>
      <c r="B85" s="248" t="s">
        <v>193</v>
      </c>
      <c r="C85" s="115" t="s">
        <v>86</v>
      </c>
      <c r="D85" s="115" t="s">
        <v>258</v>
      </c>
      <c r="E85" s="116">
        <f t="shared" si="7"/>
        <v>75</v>
      </c>
      <c r="F85" s="116">
        <f t="shared" si="8"/>
        <v>15</v>
      </c>
      <c r="G85" s="117"/>
      <c r="H85" s="118"/>
      <c r="I85" s="118"/>
      <c r="J85" s="118"/>
      <c r="K85" s="121"/>
      <c r="L85" s="120"/>
      <c r="M85" s="118"/>
      <c r="N85" s="118"/>
      <c r="O85" s="118"/>
      <c r="P85" s="119"/>
      <c r="Q85" s="120"/>
      <c r="R85" s="118"/>
      <c r="S85" s="118"/>
      <c r="T85" s="118"/>
      <c r="U85" s="121"/>
      <c r="V85" s="117"/>
      <c r="W85" s="118"/>
      <c r="X85" s="118"/>
      <c r="Y85" s="118"/>
      <c r="Z85" s="119"/>
      <c r="AA85" s="120"/>
      <c r="AB85" s="118"/>
      <c r="AC85" s="118"/>
      <c r="AD85" s="118"/>
      <c r="AE85" s="121"/>
      <c r="AF85" s="117"/>
      <c r="AG85" s="118"/>
      <c r="AH85" s="118"/>
      <c r="AI85" s="118"/>
      <c r="AJ85" s="121"/>
      <c r="AK85" s="120">
        <v>0</v>
      </c>
      <c r="AL85" s="127">
        <v>75</v>
      </c>
      <c r="AM85" s="118">
        <v>0</v>
      </c>
      <c r="AN85" s="122" t="s">
        <v>134</v>
      </c>
      <c r="AO85" s="128">
        <v>15</v>
      </c>
      <c r="AP85" s="127"/>
      <c r="AQ85" s="232"/>
      <c r="AR85" s="161"/>
      <c r="AS85" s="274" t="s">
        <v>129</v>
      </c>
    </row>
    <row r="86" spans="1:45" ht="19.5" customHeight="1" thickBot="1">
      <c r="A86" s="159"/>
      <c r="B86" s="248"/>
      <c r="C86" s="115"/>
      <c r="D86" s="115"/>
      <c r="E86" s="116"/>
      <c r="F86" s="116"/>
      <c r="G86" s="164"/>
      <c r="H86" s="163"/>
      <c r="I86" s="163"/>
      <c r="J86" s="163"/>
      <c r="K86" s="165"/>
      <c r="L86" s="166"/>
      <c r="M86" s="163"/>
      <c r="N86" s="163"/>
      <c r="O86" s="163"/>
      <c r="P86" s="167"/>
      <c r="Q86" s="166"/>
      <c r="R86" s="163"/>
      <c r="S86" s="163"/>
      <c r="T86" s="163"/>
      <c r="U86" s="165"/>
      <c r="V86" s="164"/>
      <c r="W86" s="163"/>
      <c r="X86" s="163"/>
      <c r="Y86" s="163"/>
      <c r="Z86" s="167"/>
      <c r="AA86" s="166"/>
      <c r="AB86" s="163"/>
      <c r="AC86" s="163"/>
      <c r="AD86" s="163"/>
      <c r="AE86" s="165"/>
      <c r="AF86" s="117"/>
      <c r="AG86" s="118"/>
      <c r="AH86" s="118"/>
      <c r="AI86" s="118"/>
      <c r="AJ86" s="121"/>
      <c r="AK86" s="120"/>
      <c r="AL86" s="127"/>
      <c r="AM86" s="118"/>
      <c r="AN86" s="122"/>
      <c r="AO86" s="128"/>
      <c r="AP86" s="169"/>
      <c r="AQ86" s="235"/>
      <c r="AR86" s="170"/>
      <c r="AS86" s="274"/>
    </row>
    <row r="87" spans="1:45" ht="12.75" customHeight="1" thickBot="1">
      <c r="A87" s="599" t="s">
        <v>27</v>
      </c>
      <c r="B87" s="600"/>
      <c r="C87" s="601"/>
      <c r="D87" s="441"/>
      <c r="E87" s="3">
        <f>E68+E59</f>
        <v>784</v>
      </c>
      <c r="F87" s="3">
        <f>F68+F59</f>
        <v>210</v>
      </c>
      <c r="G87" s="3">
        <f>G68+G59</f>
        <v>70</v>
      </c>
      <c r="H87" s="3">
        <f>H68+H59</f>
        <v>20</v>
      </c>
      <c r="I87" s="3">
        <f>I68+I59</f>
        <v>10</v>
      </c>
      <c r="J87" s="3"/>
      <c r="K87" s="3">
        <f>K68+K59</f>
        <v>28</v>
      </c>
      <c r="L87" s="3">
        <f>L68+L59</f>
        <v>80</v>
      </c>
      <c r="M87" s="3">
        <f>M68+M59</f>
        <v>30</v>
      </c>
      <c r="N87" s="3">
        <f>N68+N59</f>
        <v>12</v>
      </c>
      <c r="O87" s="3"/>
      <c r="P87" s="3">
        <f>P68+P59</f>
        <v>33</v>
      </c>
      <c r="Q87" s="3">
        <f>Q68+Q59</f>
        <v>62</v>
      </c>
      <c r="R87" s="3">
        <f>R68+R59</f>
        <v>26</v>
      </c>
      <c r="S87" s="3">
        <f>S68+S59</f>
        <v>16</v>
      </c>
      <c r="T87" s="3"/>
      <c r="U87" s="3">
        <f>U68+U59</f>
        <v>30</v>
      </c>
      <c r="V87" s="3">
        <f>V68+V59</f>
        <v>70</v>
      </c>
      <c r="W87" s="3">
        <f>W68+W59</f>
        <v>16</v>
      </c>
      <c r="X87" s="3">
        <f>X68+X59</f>
        <v>40</v>
      </c>
      <c r="Y87" s="3"/>
      <c r="Z87" s="3">
        <f>Z68+Z59</f>
        <v>36</v>
      </c>
      <c r="AA87" s="3">
        <f>AA68+AA59</f>
        <v>70</v>
      </c>
      <c r="AB87" s="3">
        <f>AB68+AB59</f>
        <v>14</v>
      </c>
      <c r="AC87" s="3">
        <f>AC68+AC59</f>
        <v>30</v>
      </c>
      <c r="AD87" s="3"/>
      <c r="AE87" s="35">
        <f>AE68+AE59</f>
        <v>30</v>
      </c>
      <c r="AF87" s="3">
        <f>AF68+AF59</f>
        <v>70</v>
      </c>
      <c r="AG87" s="3">
        <f>AG68+AG59</f>
        <v>18</v>
      </c>
      <c r="AH87" s="3">
        <f>AH68+AH59</f>
        <v>22</v>
      </c>
      <c r="AI87" s="3"/>
      <c r="AJ87" s="3">
        <f>AJ68+AJ59</f>
        <v>29</v>
      </c>
      <c r="AK87" s="3">
        <f>AK68+AK59</f>
        <v>18</v>
      </c>
      <c r="AL87" s="3">
        <f>AL68+AL59</f>
        <v>75</v>
      </c>
      <c r="AM87" s="9">
        <f>AM68+AM59</f>
        <v>15</v>
      </c>
      <c r="AN87" s="9"/>
      <c r="AO87" s="31">
        <f>AO68+AO59</f>
        <v>24</v>
      </c>
      <c r="AP87" s="8"/>
      <c r="AQ87" s="233"/>
      <c r="AR87" s="2"/>
      <c r="AS87" s="110"/>
    </row>
    <row r="88" spans="1:45" ht="12.75" customHeight="1">
      <c r="A88" s="22"/>
      <c r="B88" s="71"/>
      <c r="C88" s="32" t="s">
        <v>16</v>
      </c>
      <c r="D88" s="442"/>
      <c r="E88" s="33"/>
      <c r="F88" s="33"/>
      <c r="G88" s="33"/>
      <c r="H88" s="33"/>
      <c r="I88" s="33"/>
      <c r="J88" s="33">
        <f>J60+COUNTIF(J69:J86,"s")</f>
        <v>0</v>
      </c>
      <c r="K88" s="33"/>
      <c r="L88" s="33"/>
      <c r="M88" s="33"/>
      <c r="N88" s="33"/>
      <c r="O88" s="33">
        <f>O60+COUNTIF(O69:O86,"s")</f>
        <v>0</v>
      </c>
      <c r="P88" s="33"/>
      <c r="Q88" s="33"/>
      <c r="R88" s="33"/>
      <c r="S88" s="33"/>
      <c r="T88" s="33">
        <f>T60+COUNTIF(T69:T86,"s")</f>
        <v>0</v>
      </c>
      <c r="U88" s="33"/>
      <c r="V88" s="33"/>
      <c r="W88" s="33"/>
      <c r="X88" s="33"/>
      <c r="Y88" s="33">
        <f>Y60+COUNTIF(Y69:Y86,"s")</f>
        <v>0</v>
      </c>
      <c r="Z88" s="33"/>
      <c r="AA88" s="33"/>
      <c r="AB88" s="33"/>
      <c r="AC88" s="33"/>
      <c r="AD88" s="33">
        <f>AD60+COUNTIF(AD69:AD86,"s")</f>
        <v>0</v>
      </c>
      <c r="AE88" s="33"/>
      <c r="AF88" s="33"/>
      <c r="AG88" s="33"/>
      <c r="AH88" s="33"/>
      <c r="AI88" s="33">
        <f>AI60+COUNTIF(AI69:AI86,"s")</f>
        <v>0</v>
      </c>
      <c r="AJ88" s="33"/>
      <c r="AK88" s="33"/>
      <c r="AL88" s="33"/>
      <c r="AM88" s="33"/>
      <c r="AN88" s="33">
        <f>AN60+COUNTIF(AN69:AN86,"s")</f>
        <v>0</v>
      </c>
      <c r="AO88" s="33"/>
      <c r="AP88" s="8"/>
      <c r="AQ88" s="233"/>
      <c r="AR88" s="2"/>
      <c r="AS88" s="110"/>
    </row>
    <row r="89" spans="1:45" ht="12.75" customHeight="1">
      <c r="A89" s="21"/>
      <c r="B89" s="23"/>
      <c r="C89" s="34" t="s">
        <v>17</v>
      </c>
      <c r="D89" s="443"/>
      <c r="E89" s="4"/>
      <c r="F89" s="4"/>
      <c r="G89" s="4"/>
      <c r="H89" s="4"/>
      <c r="I89" s="4"/>
      <c r="J89" s="4">
        <f>J61+COUNTIF(J69:J86,"v")</f>
        <v>4</v>
      </c>
      <c r="K89" s="4"/>
      <c r="L89" s="4"/>
      <c r="M89" s="4"/>
      <c r="N89" s="4"/>
      <c r="O89" s="4">
        <f>O61+COUNTIF(O69:O86,"v")</f>
        <v>6</v>
      </c>
      <c r="P89" s="4"/>
      <c r="Q89" s="4"/>
      <c r="R89" s="4"/>
      <c r="S89" s="4"/>
      <c r="T89" s="4">
        <f>T61+COUNTIF(T69:T86,"v")</f>
        <v>3</v>
      </c>
      <c r="U89" s="4"/>
      <c r="V89" s="4"/>
      <c r="W89" s="4"/>
      <c r="X89" s="4"/>
      <c r="Y89" s="4">
        <f>Y61+COUNTIF(Y69:Y86,"v")</f>
        <v>3</v>
      </c>
      <c r="Z89" s="4"/>
      <c r="AA89" s="4"/>
      <c r="AB89" s="4"/>
      <c r="AC89" s="4"/>
      <c r="AD89" s="4">
        <f>AD61+COUNTIF(AD69:AD86,"v")</f>
        <v>4</v>
      </c>
      <c r="AE89" s="4"/>
      <c r="AF89" s="4"/>
      <c r="AG89" s="4"/>
      <c r="AH89" s="4"/>
      <c r="AI89" s="4">
        <f>AI61+COUNTIF(AI69:AI86,"v")</f>
        <v>5</v>
      </c>
      <c r="AJ89" s="4"/>
      <c r="AK89" s="4"/>
      <c r="AL89" s="4"/>
      <c r="AM89" s="4"/>
      <c r="AN89" s="4">
        <f>AN61+COUNTIF(AN69:AN86,"v")</f>
        <v>0</v>
      </c>
      <c r="AO89" s="4"/>
      <c r="AP89" s="8"/>
      <c r="AQ89" s="233"/>
      <c r="AR89" s="2"/>
      <c r="AS89" s="110"/>
    </row>
    <row r="90" spans="1:45" ht="12.75" customHeight="1">
      <c r="A90" s="21"/>
      <c r="B90" s="23"/>
      <c r="C90" s="34" t="s">
        <v>132</v>
      </c>
      <c r="D90" s="443"/>
      <c r="E90" s="4"/>
      <c r="F90" s="4"/>
      <c r="G90" s="4"/>
      <c r="H90" s="4"/>
      <c r="I90" s="4"/>
      <c r="J90" s="4">
        <f>J62+COUNTIF(J69:J86,"f")</f>
        <v>0</v>
      </c>
      <c r="K90" s="4"/>
      <c r="L90" s="4"/>
      <c r="M90" s="4"/>
      <c r="N90" s="4"/>
      <c r="O90" s="4">
        <f>O62+COUNTIF(O69:O86,"f")</f>
        <v>0</v>
      </c>
      <c r="P90" s="4"/>
      <c r="Q90" s="4"/>
      <c r="R90" s="4"/>
      <c r="S90" s="4"/>
      <c r="T90" s="4">
        <f>T62+COUNTIF(T69:T86,"f")</f>
        <v>0</v>
      </c>
      <c r="U90" s="4"/>
      <c r="V90" s="4"/>
      <c r="W90" s="4"/>
      <c r="X90" s="4"/>
      <c r="Y90" s="4">
        <f>Y62+COUNTIF(Y69:Y86,"f")</f>
        <v>0</v>
      </c>
      <c r="Z90" s="4"/>
      <c r="AA90" s="4"/>
      <c r="AB90" s="4"/>
      <c r="AC90" s="4"/>
      <c r="AD90" s="4">
        <f>AD62+COUNTIF(AD69:AD86,"f")</f>
        <v>0</v>
      </c>
      <c r="AE90" s="4"/>
      <c r="AF90" s="4"/>
      <c r="AG90" s="4"/>
      <c r="AH90" s="4"/>
      <c r="AI90" s="4">
        <f>AI62+COUNTIF(AI69:AI86,"f")</f>
        <v>0</v>
      </c>
      <c r="AJ90" s="4"/>
      <c r="AK90" s="4"/>
      <c r="AL90" s="4"/>
      <c r="AM90" s="4"/>
      <c r="AN90" s="4">
        <f>AN62+COUNTIF(AN69:AN86,"f")</f>
        <v>0</v>
      </c>
      <c r="AO90" s="4"/>
      <c r="AP90" s="8"/>
      <c r="AQ90" s="233"/>
      <c r="AR90" s="2"/>
      <c r="AS90" s="110"/>
    </row>
    <row r="91" spans="1:45" ht="12.75" customHeight="1" thickBot="1">
      <c r="A91" s="21"/>
      <c r="B91" s="23"/>
      <c r="C91" s="112" t="s">
        <v>24</v>
      </c>
      <c r="D91" s="444"/>
      <c r="E91" s="28"/>
      <c r="F91" s="28"/>
      <c r="G91" s="28"/>
      <c r="H91" s="28"/>
      <c r="I91" s="28"/>
      <c r="J91" s="28">
        <f>J63+COUNTIF(J69:J86,"e")</f>
        <v>0</v>
      </c>
      <c r="K91" s="28"/>
      <c r="L91" s="28"/>
      <c r="M91" s="28"/>
      <c r="N91" s="28"/>
      <c r="O91" s="28">
        <f>O63+COUNTIF(O69:O86,"e")</f>
        <v>0</v>
      </c>
      <c r="P91" s="28"/>
      <c r="Q91" s="28"/>
      <c r="R91" s="28"/>
      <c r="S91" s="28"/>
      <c r="T91" s="28">
        <f>T63+COUNTIF(T69:T86,"e")</f>
        <v>0</v>
      </c>
      <c r="U91" s="28"/>
      <c r="V91" s="28"/>
      <c r="W91" s="28"/>
      <c r="X91" s="28"/>
      <c r="Y91" s="28">
        <f>Y63+COUNTIF(Y69:Y86,"e")</f>
        <v>0</v>
      </c>
      <c r="Z91" s="28"/>
      <c r="AA91" s="28"/>
      <c r="AB91" s="28"/>
      <c r="AC91" s="28"/>
      <c r="AD91" s="28">
        <f>AD63+COUNTIF(AD69:AD86,"e")</f>
        <v>0</v>
      </c>
      <c r="AE91" s="28"/>
      <c r="AF91" s="28"/>
      <c r="AG91" s="28"/>
      <c r="AH91" s="28"/>
      <c r="AI91" s="28">
        <f>AI63+COUNTIF(AI69:AI86,"e")</f>
        <v>0</v>
      </c>
      <c r="AJ91" s="28"/>
      <c r="AK91" s="28"/>
      <c r="AL91" s="28"/>
      <c r="AM91" s="28"/>
      <c r="AN91" s="28">
        <f>AN63+COUNTIF(AN69:AN86,"e")</f>
        <v>0</v>
      </c>
      <c r="AO91" s="28"/>
      <c r="AP91" s="8"/>
      <c r="AQ91" s="233"/>
      <c r="AR91" s="2"/>
      <c r="AS91" s="110"/>
    </row>
    <row r="92" spans="1:45" ht="12.75" customHeight="1" thickBot="1">
      <c r="A92" s="113"/>
      <c r="B92" s="114">
        <f>E87</f>
        <v>784</v>
      </c>
      <c r="C92" s="10" t="s">
        <v>28</v>
      </c>
      <c r="D92" s="445"/>
      <c r="E92" s="111"/>
      <c r="F92" s="111"/>
      <c r="G92" s="14">
        <f>SUM(G87:I87)</f>
        <v>100</v>
      </c>
      <c r="H92" s="14"/>
      <c r="I92" s="14"/>
      <c r="J92" s="14"/>
      <c r="K92" s="14"/>
      <c r="L92" s="14">
        <f>SUM(L87:N87)</f>
        <v>122</v>
      </c>
      <c r="M92" s="14"/>
      <c r="N92" s="14"/>
      <c r="O92" s="14"/>
      <c r="P92" s="14"/>
      <c r="Q92" s="14">
        <f>SUM(Q87:S87)</f>
        <v>104</v>
      </c>
      <c r="R92" s="14"/>
      <c r="S92" s="14"/>
      <c r="T92" s="14"/>
      <c r="U92" s="14"/>
      <c r="V92" s="14">
        <f>SUM(V87:X87)</f>
        <v>126</v>
      </c>
      <c r="W92" s="14"/>
      <c r="X92" s="14"/>
      <c r="Y92" s="14"/>
      <c r="Z92" s="14"/>
      <c r="AA92" s="14">
        <f>SUM(AA87:AC87)</f>
        <v>114</v>
      </c>
      <c r="AB92" s="14"/>
      <c r="AC92" s="14"/>
      <c r="AD92" s="14"/>
      <c r="AE92" s="14"/>
      <c r="AF92" s="14">
        <f>SUM(AF87:AH87)</f>
        <v>110</v>
      </c>
      <c r="AG92" s="14"/>
      <c r="AH92" s="14"/>
      <c r="AI92" s="14"/>
      <c r="AJ92" s="14"/>
      <c r="AK92" s="14">
        <f>SUM(AK87:AM87)</f>
        <v>108</v>
      </c>
      <c r="AL92" s="14"/>
      <c r="AM92" s="14"/>
      <c r="AN92" s="14"/>
      <c r="AO92" s="14"/>
      <c r="AP92" s="5"/>
      <c r="AQ92" s="236"/>
      <c r="AR92" s="2"/>
      <c r="AS92" s="110"/>
    </row>
    <row r="93" spans="1:45" ht="12.75" customHeight="1">
      <c r="A93" s="72"/>
      <c r="B93" s="259"/>
      <c r="C93" s="6"/>
      <c r="D93" s="6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246"/>
      <c r="W93" s="246"/>
      <c r="X93" s="246"/>
      <c r="Y93" s="246"/>
      <c r="Z93" s="246"/>
      <c r="AA93" s="246"/>
      <c r="AB93" s="246"/>
      <c r="AC93" s="246"/>
      <c r="AD93" s="246"/>
      <c r="AE93" s="246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233"/>
      <c r="AR93" s="8"/>
      <c r="AS93" s="46"/>
    </row>
    <row r="94" spans="1:45" ht="12.75" customHeight="1">
      <c r="A94" s="72"/>
      <c r="B94" s="259"/>
      <c r="C94" s="6"/>
      <c r="D94" s="6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246"/>
      <c r="W94" s="246"/>
      <c r="X94" s="246"/>
      <c r="Y94" s="246"/>
      <c r="Z94" s="246"/>
      <c r="AA94" s="246"/>
      <c r="AB94" s="246"/>
      <c r="AC94" s="246"/>
      <c r="AD94" s="246"/>
      <c r="AE94" s="246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233"/>
      <c r="AR94" s="8"/>
      <c r="AS94" s="46"/>
    </row>
    <row r="95" spans="1:45" ht="12.75" customHeight="1">
      <c r="A95" s="81" t="s">
        <v>112</v>
      </c>
      <c r="B95" s="289"/>
      <c r="C95" s="77"/>
      <c r="D95" s="77"/>
      <c r="E95" s="260"/>
      <c r="F95" s="260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285" t="s">
        <v>231</v>
      </c>
      <c r="U95" s="8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233"/>
      <c r="AR95" s="8"/>
      <c r="AS95" s="46"/>
    </row>
    <row r="96" spans="1:45" ht="12.75" customHeight="1" thickBot="1">
      <c r="A96" s="286" t="s">
        <v>247</v>
      </c>
      <c r="B96" s="287"/>
      <c r="C96" s="288"/>
      <c r="D96" s="288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285" t="s">
        <v>233</v>
      </c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234"/>
      <c r="AR96" s="1"/>
      <c r="AS96" s="46"/>
    </row>
    <row r="97" spans="1:45" ht="12.75" customHeight="1" thickBot="1">
      <c r="A97" s="173" t="s">
        <v>25</v>
      </c>
      <c r="B97" s="261"/>
      <c r="C97" s="173"/>
      <c r="D97" s="173"/>
      <c r="E97" s="174">
        <f>SUM(E98:E115)</f>
        <v>264</v>
      </c>
      <c r="F97" s="174">
        <f>SUM(F98:F115)</f>
        <v>64</v>
      </c>
      <c r="G97" s="553">
        <f>SUM(G98:G115)</f>
        <v>0</v>
      </c>
      <c r="H97" s="553">
        <f aca="true" t="shared" si="9" ref="H97:AO97">SUM(H98:H115)</f>
        <v>0</v>
      </c>
      <c r="I97" s="553">
        <f t="shared" si="9"/>
        <v>0</v>
      </c>
      <c r="J97" s="553">
        <f t="shared" si="9"/>
        <v>0</v>
      </c>
      <c r="K97" s="553">
        <f t="shared" si="9"/>
        <v>0</v>
      </c>
      <c r="L97" s="553">
        <f t="shared" si="9"/>
        <v>0</v>
      </c>
      <c r="M97" s="553">
        <f t="shared" si="9"/>
        <v>0</v>
      </c>
      <c r="N97" s="553">
        <f t="shared" si="9"/>
        <v>0</v>
      </c>
      <c r="O97" s="553">
        <f t="shared" si="9"/>
        <v>0</v>
      </c>
      <c r="P97" s="553">
        <f t="shared" si="9"/>
        <v>0</v>
      </c>
      <c r="Q97" s="553">
        <f t="shared" si="9"/>
        <v>0</v>
      </c>
      <c r="R97" s="553">
        <f t="shared" si="9"/>
        <v>0</v>
      </c>
      <c r="S97" s="553">
        <f t="shared" si="9"/>
        <v>0</v>
      </c>
      <c r="T97" s="553">
        <f t="shared" si="9"/>
        <v>0</v>
      </c>
      <c r="U97" s="553">
        <f t="shared" si="9"/>
        <v>0</v>
      </c>
      <c r="V97" s="553">
        <f t="shared" si="9"/>
        <v>24</v>
      </c>
      <c r="W97" s="553">
        <f t="shared" si="9"/>
        <v>4</v>
      </c>
      <c r="X97" s="553">
        <f t="shared" si="9"/>
        <v>14</v>
      </c>
      <c r="Y97" s="553">
        <f t="shared" si="9"/>
        <v>0</v>
      </c>
      <c r="Z97" s="553">
        <f t="shared" si="9"/>
        <v>11</v>
      </c>
      <c r="AA97" s="553">
        <f t="shared" si="9"/>
        <v>32</v>
      </c>
      <c r="AB97" s="553">
        <f t="shared" si="9"/>
        <v>8</v>
      </c>
      <c r="AC97" s="553">
        <f t="shared" si="9"/>
        <v>24</v>
      </c>
      <c r="AD97" s="553">
        <f t="shared" si="9"/>
        <v>0</v>
      </c>
      <c r="AE97" s="553">
        <f t="shared" si="9"/>
        <v>16</v>
      </c>
      <c r="AF97" s="553">
        <f t="shared" si="9"/>
        <v>34</v>
      </c>
      <c r="AG97" s="553">
        <f t="shared" si="9"/>
        <v>8</v>
      </c>
      <c r="AH97" s="553">
        <f t="shared" si="9"/>
        <v>26</v>
      </c>
      <c r="AI97" s="553">
        <f t="shared" si="9"/>
        <v>0</v>
      </c>
      <c r="AJ97" s="553">
        <f t="shared" si="9"/>
        <v>18</v>
      </c>
      <c r="AK97" s="553">
        <f t="shared" si="9"/>
        <v>0</v>
      </c>
      <c r="AL97" s="553">
        <f t="shared" si="9"/>
        <v>75</v>
      </c>
      <c r="AM97" s="553">
        <f t="shared" si="9"/>
        <v>15</v>
      </c>
      <c r="AN97" s="553">
        <f t="shared" si="9"/>
        <v>0</v>
      </c>
      <c r="AO97" s="553">
        <f t="shared" si="9"/>
        <v>19</v>
      </c>
      <c r="AP97" s="539"/>
      <c r="AQ97" s="540"/>
      <c r="AR97" s="554"/>
      <c r="AS97" s="129"/>
    </row>
    <row r="98" spans="1:45" ht="12.75" customHeight="1" thickBot="1">
      <c r="A98" s="159">
        <v>58</v>
      </c>
      <c r="B98" s="115" t="s">
        <v>144</v>
      </c>
      <c r="C98" s="115" t="s">
        <v>52</v>
      </c>
      <c r="D98" s="115" t="s">
        <v>263</v>
      </c>
      <c r="E98" s="116">
        <f aca="true" t="shared" si="10" ref="E98:E114">G98+H98+I98+L98+M98+N98+Q98+R98+S98+V98+W98+X98+AA98+AB98+AC98+AF98+AG98+AH98+AK98+AL98+AM98</f>
        <v>8</v>
      </c>
      <c r="F98" s="116">
        <f aca="true" t="shared" si="11" ref="F98:F114">K98+P98+U98+Z98+AE98+AJ98+AO98</f>
        <v>2</v>
      </c>
      <c r="G98" s="542"/>
      <c r="H98" s="543"/>
      <c r="I98" s="543"/>
      <c r="J98" s="543"/>
      <c r="K98" s="544"/>
      <c r="L98" s="545"/>
      <c r="M98" s="543"/>
      <c r="N98" s="543"/>
      <c r="O98" s="543"/>
      <c r="P98" s="546"/>
      <c r="Q98" s="545"/>
      <c r="R98" s="543"/>
      <c r="S98" s="543"/>
      <c r="T98" s="543"/>
      <c r="U98" s="544"/>
      <c r="V98" s="542"/>
      <c r="W98" s="543"/>
      <c r="X98" s="543"/>
      <c r="Y98" s="543"/>
      <c r="Z98" s="546"/>
      <c r="AA98" s="545">
        <v>0</v>
      </c>
      <c r="AB98" s="547">
        <v>0</v>
      </c>
      <c r="AC98" s="543">
        <v>8</v>
      </c>
      <c r="AD98" s="542" t="s">
        <v>133</v>
      </c>
      <c r="AE98" s="548">
        <v>2</v>
      </c>
      <c r="AF98" s="542"/>
      <c r="AG98" s="543"/>
      <c r="AH98" s="543"/>
      <c r="AI98" s="543"/>
      <c r="AJ98" s="544"/>
      <c r="AK98" s="545"/>
      <c r="AL98" s="547"/>
      <c r="AM98" s="543"/>
      <c r="AN98" s="542"/>
      <c r="AO98" s="548"/>
      <c r="AP98" s="549"/>
      <c r="AQ98" s="550"/>
      <c r="AR98" s="551"/>
      <c r="AS98" s="552"/>
    </row>
    <row r="99" spans="1:45" ht="12.75" customHeight="1" thickBot="1">
      <c r="A99" s="159">
        <v>59</v>
      </c>
      <c r="B99" s="115" t="s">
        <v>194</v>
      </c>
      <c r="C99" s="115" t="s">
        <v>77</v>
      </c>
      <c r="D99" s="115" t="s">
        <v>264</v>
      </c>
      <c r="E99" s="116">
        <f>G99+H99+I99+L99+M99+N99+Q99+R99+S99+V99+W99+X99+AA99+AB99+AC99+AF99+AG99+AH99+AK99+AL99+AM99</f>
        <v>14</v>
      </c>
      <c r="F99" s="116">
        <f>K99+P99+U99+Z99+AE99+AJ99+AO99</f>
        <v>4</v>
      </c>
      <c r="G99" s="117"/>
      <c r="H99" s="118"/>
      <c r="I99" s="118"/>
      <c r="J99" s="118"/>
      <c r="K99" s="121"/>
      <c r="L99" s="120"/>
      <c r="M99" s="118"/>
      <c r="N99" s="118"/>
      <c r="O99" s="118"/>
      <c r="P99" s="119"/>
      <c r="Q99" s="120"/>
      <c r="R99" s="118"/>
      <c r="S99" s="118"/>
      <c r="T99" s="118"/>
      <c r="U99" s="121"/>
      <c r="V99" s="117"/>
      <c r="W99" s="118"/>
      <c r="X99" s="118"/>
      <c r="Y99" s="118"/>
      <c r="Z99" s="119"/>
      <c r="AA99" s="120">
        <v>8</v>
      </c>
      <c r="AB99" s="127">
        <v>4</v>
      </c>
      <c r="AC99" s="118">
        <v>2</v>
      </c>
      <c r="AD99" s="117" t="s">
        <v>21</v>
      </c>
      <c r="AE99" s="128">
        <v>4</v>
      </c>
      <c r="AF99" s="117"/>
      <c r="AG99" s="118"/>
      <c r="AH99" s="118"/>
      <c r="AI99" s="118"/>
      <c r="AJ99" s="121"/>
      <c r="AK99" s="120"/>
      <c r="AL99" s="127"/>
      <c r="AM99" s="118"/>
      <c r="AN99" s="117"/>
      <c r="AO99" s="128"/>
      <c r="AP99" s="160" t="s">
        <v>128</v>
      </c>
      <c r="AQ99" s="232">
        <v>26</v>
      </c>
      <c r="AR99" s="161"/>
      <c r="AS99" s="156" t="s">
        <v>124</v>
      </c>
    </row>
    <row r="100" spans="1:45" ht="12.75" customHeight="1" thickBot="1">
      <c r="A100" s="159">
        <v>60</v>
      </c>
      <c r="B100" s="115" t="s">
        <v>195</v>
      </c>
      <c r="C100" s="115" t="s">
        <v>78</v>
      </c>
      <c r="D100" s="115" t="s">
        <v>264</v>
      </c>
      <c r="E100" s="116">
        <f t="shared" si="10"/>
        <v>14</v>
      </c>
      <c r="F100" s="116">
        <f t="shared" si="11"/>
        <v>4</v>
      </c>
      <c r="G100" s="117"/>
      <c r="H100" s="118"/>
      <c r="I100" s="118"/>
      <c r="J100" s="118"/>
      <c r="K100" s="121"/>
      <c r="L100" s="120"/>
      <c r="M100" s="118"/>
      <c r="N100" s="118"/>
      <c r="O100" s="118"/>
      <c r="P100" s="119"/>
      <c r="Q100" s="120"/>
      <c r="R100" s="118"/>
      <c r="S100" s="118"/>
      <c r="T100" s="118"/>
      <c r="U100" s="121"/>
      <c r="V100" s="117"/>
      <c r="W100" s="118"/>
      <c r="X100" s="118"/>
      <c r="Y100" s="118"/>
      <c r="Z100" s="119"/>
      <c r="AA100" s="120"/>
      <c r="AB100" s="127"/>
      <c r="AC100" s="118"/>
      <c r="AD100" s="117"/>
      <c r="AE100" s="128"/>
      <c r="AF100" s="117">
        <v>8</v>
      </c>
      <c r="AG100" s="118">
        <v>0</v>
      </c>
      <c r="AH100" s="118">
        <v>6</v>
      </c>
      <c r="AI100" s="118" t="s">
        <v>21</v>
      </c>
      <c r="AJ100" s="121">
        <v>4</v>
      </c>
      <c r="AK100" s="120"/>
      <c r="AL100" s="127"/>
      <c r="AM100" s="118"/>
      <c r="AN100" s="117"/>
      <c r="AO100" s="128"/>
      <c r="AP100" s="160" t="s">
        <v>145</v>
      </c>
      <c r="AQ100" s="232"/>
      <c r="AR100" s="161"/>
      <c r="AS100" s="156" t="s">
        <v>125</v>
      </c>
    </row>
    <row r="101" spans="1:45" ht="13.5" thickBot="1">
      <c r="A101" s="159">
        <v>61</v>
      </c>
      <c r="B101" s="115" t="s">
        <v>196</v>
      </c>
      <c r="C101" s="115" t="s">
        <v>79</v>
      </c>
      <c r="D101" s="115" t="s">
        <v>264</v>
      </c>
      <c r="E101" s="116">
        <f t="shared" si="10"/>
        <v>14</v>
      </c>
      <c r="F101" s="116">
        <f t="shared" si="11"/>
        <v>3</v>
      </c>
      <c r="G101" s="117"/>
      <c r="H101" s="118"/>
      <c r="I101" s="118"/>
      <c r="J101" s="118"/>
      <c r="K101" s="121"/>
      <c r="L101" s="120"/>
      <c r="M101" s="118"/>
      <c r="N101" s="118"/>
      <c r="O101" s="118"/>
      <c r="P101" s="119"/>
      <c r="Q101" s="120"/>
      <c r="R101" s="118"/>
      <c r="S101" s="118"/>
      <c r="T101" s="118"/>
      <c r="U101" s="121"/>
      <c r="V101" s="117"/>
      <c r="W101" s="118"/>
      <c r="X101" s="118"/>
      <c r="Y101" s="118"/>
      <c r="Z101" s="119"/>
      <c r="AA101" s="120"/>
      <c r="AB101" s="127"/>
      <c r="AC101" s="118"/>
      <c r="AD101" s="117"/>
      <c r="AE101" s="128"/>
      <c r="AF101" s="117">
        <v>8</v>
      </c>
      <c r="AG101" s="118">
        <v>0</v>
      </c>
      <c r="AH101" s="118">
        <v>6</v>
      </c>
      <c r="AI101" s="118" t="s">
        <v>133</v>
      </c>
      <c r="AJ101" s="121">
        <v>3</v>
      </c>
      <c r="AK101" s="120"/>
      <c r="AL101" s="127"/>
      <c r="AM101" s="118"/>
      <c r="AN101" s="117"/>
      <c r="AO101" s="128"/>
      <c r="AP101" s="160"/>
      <c r="AQ101" s="232"/>
      <c r="AR101" s="161"/>
      <c r="AS101" s="156"/>
    </row>
    <row r="102" spans="1:45" ht="31.5" customHeight="1" thickBot="1">
      <c r="A102" s="159">
        <v>62</v>
      </c>
      <c r="B102" s="115" t="s">
        <v>197</v>
      </c>
      <c r="C102" s="115" t="s">
        <v>80</v>
      </c>
      <c r="D102" s="115" t="s">
        <v>264</v>
      </c>
      <c r="E102" s="116">
        <f t="shared" si="10"/>
        <v>14</v>
      </c>
      <c r="F102" s="116">
        <f t="shared" si="11"/>
        <v>3</v>
      </c>
      <c r="G102" s="117"/>
      <c r="H102" s="118"/>
      <c r="I102" s="118"/>
      <c r="J102" s="118"/>
      <c r="K102" s="121"/>
      <c r="L102" s="120"/>
      <c r="M102" s="118"/>
      <c r="N102" s="118"/>
      <c r="O102" s="118"/>
      <c r="P102" s="119"/>
      <c r="Q102" s="120"/>
      <c r="R102" s="118"/>
      <c r="S102" s="118"/>
      <c r="T102" s="118"/>
      <c r="U102" s="121"/>
      <c r="V102" s="117">
        <v>8</v>
      </c>
      <c r="W102" s="118">
        <v>0</v>
      </c>
      <c r="X102" s="118">
        <v>6</v>
      </c>
      <c r="Y102" s="118" t="s">
        <v>21</v>
      </c>
      <c r="Z102" s="119">
        <v>3</v>
      </c>
      <c r="AA102" s="120"/>
      <c r="AB102" s="127"/>
      <c r="AC102" s="118"/>
      <c r="AD102" s="117"/>
      <c r="AE102" s="128"/>
      <c r="AF102" s="117"/>
      <c r="AG102" s="118"/>
      <c r="AH102" s="118"/>
      <c r="AI102" s="118"/>
      <c r="AJ102" s="121"/>
      <c r="AK102" s="120"/>
      <c r="AL102" s="127"/>
      <c r="AM102" s="118"/>
      <c r="AN102" s="117"/>
      <c r="AO102" s="128"/>
      <c r="AP102" s="160">
        <v>36</v>
      </c>
      <c r="AQ102" s="232"/>
      <c r="AR102" s="161"/>
      <c r="AS102" s="156" t="s">
        <v>61</v>
      </c>
    </row>
    <row r="103" spans="1:45" ht="12.75" customHeight="1" thickBot="1">
      <c r="A103" s="159">
        <v>63</v>
      </c>
      <c r="B103" s="115" t="s">
        <v>198</v>
      </c>
      <c r="C103" s="115" t="s">
        <v>81</v>
      </c>
      <c r="D103" s="115" t="s">
        <v>263</v>
      </c>
      <c r="E103" s="116">
        <f t="shared" si="10"/>
        <v>14</v>
      </c>
      <c r="F103" s="116">
        <f t="shared" si="11"/>
        <v>4</v>
      </c>
      <c r="G103" s="117"/>
      <c r="H103" s="118"/>
      <c r="I103" s="118"/>
      <c r="J103" s="118"/>
      <c r="K103" s="121"/>
      <c r="L103" s="120"/>
      <c r="M103" s="118"/>
      <c r="N103" s="118"/>
      <c r="O103" s="118"/>
      <c r="P103" s="119"/>
      <c r="Q103" s="120"/>
      <c r="R103" s="118"/>
      <c r="S103" s="118"/>
      <c r="T103" s="118"/>
      <c r="U103" s="121"/>
      <c r="V103" s="117">
        <v>8</v>
      </c>
      <c r="W103" s="118">
        <v>0</v>
      </c>
      <c r="X103" s="118">
        <v>6</v>
      </c>
      <c r="Y103" s="118" t="s">
        <v>133</v>
      </c>
      <c r="Z103" s="119">
        <v>4</v>
      </c>
      <c r="AA103" s="120"/>
      <c r="AB103" s="127"/>
      <c r="AC103" s="118"/>
      <c r="AD103" s="117"/>
      <c r="AE103" s="128"/>
      <c r="AF103" s="117"/>
      <c r="AG103" s="118"/>
      <c r="AH103" s="118"/>
      <c r="AI103" s="118"/>
      <c r="AJ103" s="121"/>
      <c r="AK103" s="120"/>
      <c r="AL103" s="127"/>
      <c r="AM103" s="118"/>
      <c r="AN103" s="117"/>
      <c r="AO103" s="128"/>
      <c r="AP103" s="160"/>
      <c r="AQ103" s="232"/>
      <c r="AR103" s="161"/>
      <c r="AS103" s="158"/>
    </row>
    <row r="104" spans="1:45" ht="12.75" customHeight="1" thickBot="1">
      <c r="A104" s="159">
        <v>64</v>
      </c>
      <c r="B104" s="115" t="s">
        <v>199</v>
      </c>
      <c r="C104" s="537" t="s">
        <v>322</v>
      </c>
      <c r="D104" s="115" t="s">
        <v>263</v>
      </c>
      <c r="E104" s="116">
        <f t="shared" si="10"/>
        <v>14</v>
      </c>
      <c r="F104" s="116">
        <f t="shared" si="11"/>
        <v>4</v>
      </c>
      <c r="G104" s="117"/>
      <c r="H104" s="118"/>
      <c r="I104" s="118"/>
      <c r="J104" s="118"/>
      <c r="K104" s="121"/>
      <c r="L104" s="120"/>
      <c r="M104" s="118"/>
      <c r="N104" s="118"/>
      <c r="O104" s="118"/>
      <c r="P104" s="119"/>
      <c r="Q104" s="120"/>
      <c r="R104" s="118"/>
      <c r="S104" s="118"/>
      <c r="T104" s="118"/>
      <c r="U104" s="121"/>
      <c r="V104" s="117">
        <v>8</v>
      </c>
      <c r="W104" s="118">
        <v>4</v>
      </c>
      <c r="X104" s="118">
        <v>2</v>
      </c>
      <c r="Y104" s="118" t="s">
        <v>21</v>
      </c>
      <c r="Z104" s="119">
        <v>4</v>
      </c>
      <c r="AA104" s="120"/>
      <c r="AB104" s="127"/>
      <c r="AC104" s="118"/>
      <c r="AD104" s="117"/>
      <c r="AE104" s="128"/>
      <c r="AF104" s="117"/>
      <c r="AG104" s="118"/>
      <c r="AH104" s="118"/>
      <c r="AI104" s="118"/>
      <c r="AJ104" s="121"/>
      <c r="AK104" s="120"/>
      <c r="AL104" s="127"/>
      <c r="AM104" s="118"/>
      <c r="AN104" s="117"/>
      <c r="AO104" s="128"/>
      <c r="AP104" s="160">
        <v>37</v>
      </c>
      <c r="AQ104" s="232"/>
      <c r="AR104" s="161"/>
      <c r="AS104" s="158" t="s">
        <v>62</v>
      </c>
    </row>
    <row r="105" spans="1:45" ht="13.5" thickBot="1">
      <c r="A105" s="159">
        <v>65</v>
      </c>
      <c r="B105" s="115" t="s">
        <v>200</v>
      </c>
      <c r="C105" s="115" t="s">
        <v>83</v>
      </c>
      <c r="D105" s="115" t="s">
        <v>263</v>
      </c>
      <c r="E105" s="116">
        <f t="shared" si="10"/>
        <v>10</v>
      </c>
      <c r="F105" s="116">
        <f t="shared" si="11"/>
        <v>3</v>
      </c>
      <c r="G105" s="117"/>
      <c r="H105" s="118"/>
      <c r="I105" s="118"/>
      <c r="J105" s="118"/>
      <c r="K105" s="121"/>
      <c r="L105" s="120"/>
      <c r="M105" s="118"/>
      <c r="N105" s="118"/>
      <c r="O105" s="118"/>
      <c r="P105" s="119"/>
      <c r="Q105" s="120"/>
      <c r="R105" s="118"/>
      <c r="S105" s="118"/>
      <c r="T105" s="118"/>
      <c r="U105" s="121"/>
      <c r="V105" s="117"/>
      <c r="W105" s="118"/>
      <c r="X105" s="118"/>
      <c r="Y105" s="118"/>
      <c r="Z105" s="119"/>
      <c r="AA105" s="120">
        <v>6</v>
      </c>
      <c r="AB105" s="127">
        <v>0</v>
      </c>
      <c r="AC105" s="118">
        <v>4</v>
      </c>
      <c r="AD105" s="117" t="s">
        <v>133</v>
      </c>
      <c r="AE105" s="128">
        <v>3</v>
      </c>
      <c r="AF105" s="117"/>
      <c r="AG105" s="118"/>
      <c r="AH105" s="118"/>
      <c r="AI105" s="118"/>
      <c r="AJ105" s="121"/>
      <c r="AK105" s="120"/>
      <c r="AL105" s="127"/>
      <c r="AM105" s="118"/>
      <c r="AN105" s="117"/>
      <c r="AO105" s="128"/>
      <c r="AP105" s="160">
        <v>31</v>
      </c>
      <c r="AQ105" s="232"/>
      <c r="AR105" s="161"/>
      <c r="AS105" s="157" t="s">
        <v>136</v>
      </c>
    </row>
    <row r="106" spans="1:45" ht="34.5" customHeight="1" thickBot="1">
      <c r="A106" s="159">
        <v>66</v>
      </c>
      <c r="B106" s="115" t="s">
        <v>201</v>
      </c>
      <c r="C106" s="115" t="s">
        <v>84</v>
      </c>
      <c r="D106" s="115" t="s">
        <v>263</v>
      </c>
      <c r="E106" s="116">
        <f t="shared" si="10"/>
        <v>14</v>
      </c>
      <c r="F106" s="116">
        <f t="shared" si="11"/>
        <v>3</v>
      </c>
      <c r="G106" s="117"/>
      <c r="H106" s="118"/>
      <c r="I106" s="118"/>
      <c r="J106" s="118"/>
      <c r="K106" s="121"/>
      <c r="L106" s="120"/>
      <c r="M106" s="118"/>
      <c r="N106" s="118"/>
      <c r="O106" s="118"/>
      <c r="P106" s="119"/>
      <c r="Q106" s="120"/>
      <c r="R106" s="118"/>
      <c r="S106" s="118"/>
      <c r="T106" s="118"/>
      <c r="U106" s="121"/>
      <c r="V106" s="117"/>
      <c r="W106" s="118"/>
      <c r="X106" s="118"/>
      <c r="Y106" s="118"/>
      <c r="Z106" s="119"/>
      <c r="AA106" s="120">
        <v>8</v>
      </c>
      <c r="AB106" s="118">
        <v>4</v>
      </c>
      <c r="AC106" s="118">
        <v>2</v>
      </c>
      <c r="AD106" s="118" t="s">
        <v>133</v>
      </c>
      <c r="AE106" s="121">
        <v>3</v>
      </c>
      <c r="AF106" s="117"/>
      <c r="AG106" s="118"/>
      <c r="AH106" s="118"/>
      <c r="AI106" s="118"/>
      <c r="AJ106" s="121"/>
      <c r="AK106" s="120"/>
      <c r="AL106" s="127"/>
      <c r="AM106" s="118"/>
      <c r="AN106" s="117"/>
      <c r="AO106" s="128"/>
      <c r="AP106" s="243" t="s">
        <v>326</v>
      </c>
      <c r="AQ106" s="232"/>
      <c r="AR106" s="161"/>
      <c r="AS106" s="157" t="s">
        <v>327</v>
      </c>
    </row>
    <row r="107" spans="1:45" ht="41.25" customHeight="1" thickBot="1">
      <c r="A107" s="175">
        <v>67</v>
      </c>
      <c r="B107" s="115" t="s">
        <v>249</v>
      </c>
      <c r="C107" s="115" t="s">
        <v>85</v>
      </c>
      <c r="D107" s="115" t="s">
        <v>263</v>
      </c>
      <c r="E107" s="116">
        <f t="shared" si="10"/>
        <v>14</v>
      </c>
      <c r="F107" s="116">
        <f t="shared" si="11"/>
        <v>4</v>
      </c>
      <c r="G107" s="178"/>
      <c r="H107" s="119"/>
      <c r="I107" s="118"/>
      <c r="J107" s="117"/>
      <c r="K107" s="128"/>
      <c r="L107" s="120"/>
      <c r="M107" s="117"/>
      <c r="N107" s="118"/>
      <c r="O107" s="118"/>
      <c r="P107" s="128"/>
      <c r="Q107" s="120"/>
      <c r="R107" s="118"/>
      <c r="S107" s="118"/>
      <c r="T107" s="117"/>
      <c r="U107" s="128"/>
      <c r="V107" s="125"/>
      <c r="W107" s="123"/>
      <c r="X107" s="123"/>
      <c r="Y107" s="123"/>
      <c r="Z107" s="176"/>
      <c r="AA107" s="125"/>
      <c r="AB107" s="123"/>
      <c r="AC107" s="123"/>
      <c r="AD107" s="123"/>
      <c r="AE107" s="176"/>
      <c r="AF107" s="120">
        <v>8</v>
      </c>
      <c r="AG107" s="117">
        <v>0</v>
      </c>
      <c r="AH107" s="118">
        <v>6</v>
      </c>
      <c r="AI107" s="117" t="s">
        <v>21</v>
      </c>
      <c r="AJ107" s="128">
        <v>4</v>
      </c>
      <c r="AK107" s="120"/>
      <c r="AL107" s="117"/>
      <c r="AM107" s="118"/>
      <c r="AN107" s="118"/>
      <c r="AO107" s="128"/>
      <c r="AP107" s="177">
        <v>66</v>
      </c>
      <c r="AQ107" s="232"/>
      <c r="AR107" s="161"/>
      <c r="AS107" s="157" t="s">
        <v>84</v>
      </c>
    </row>
    <row r="108" spans="1:45" ht="39" thickBot="1">
      <c r="A108" s="175">
        <v>68</v>
      </c>
      <c r="B108" s="115" t="s">
        <v>202</v>
      </c>
      <c r="C108" s="115" t="s">
        <v>110</v>
      </c>
      <c r="D108" s="115" t="s">
        <v>263</v>
      </c>
      <c r="E108" s="116">
        <f t="shared" si="10"/>
        <v>18</v>
      </c>
      <c r="F108" s="116">
        <f t="shared" si="11"/>
        <v>4</v>
      </c>
      <c r="G108" s="178"/>
      <c r="H108" s="119"/>
      <c r="I108" s="118"/>
      <c r="J108" s="117"/>
      <c r="K108" s="128"/>
      <c r="L108" s="120"/>
      <c r="M108" s="117"/>
      <c r="N108" s="118"/>
      <c r="O108" s="118"/>
      <c r="P108" s="128"/>
      <c r="Q108" s="120"/>
      <c r="R108" s="118"/>
      <c r="S108" s="118"/>
      <c r="T108" s="117"/>
      <c r="U108" s="128"/>
      <c r="V108" s="125"/>
      <c r="W108" s="123"/>
      <c r="X108" s="123"/>
      <c r="Y108" s="123"/>
      <c r="Z108" s="176"/>
      <c r="AA108" s="125">
        <v>10</v>
      </c>
      <c r="AB108" s="123">
        <v>0</v>
      </c>
      <c r="AC108" s="123">
        <v>8</v>
      </c>
      <c r="AD108" s="180" t="s">
        <v>21</v>
      </c>
      <c r="AE108" s="181">
        <v>4</v>
      </c>
      <c r="AF108" s="182"/>
      <c r="AG108" s="183"/>
      <c r="AH108" s="184"/>
      <c r="AI108" s="183"/>
      <c r="AJ108" s="185"/>
      <c r="AK108" s="182"/>
      <c r="AL108" s="183"/>
      <c r="AM108" s="184"/>
      <c r="AN108" s="184"/>
      <c r="AO108" s="185"/>
      <c r="AP108" s="177">
        <v>37</v>
      </c>
      <c r="AQ108" s="232" t="s">
        <v>147</v>
      </c>
      <c r="AR108" s="128"/>
      <c r="AS108" s="157" t="s">
        <v>146</v>
      </c>
    </row>
    <row r="109" spans="1:45" ht="13.5" thickBot="1">
      <c r="A109" s="175">
        <v>69</v>
      </c>
      <c r="B109" s="248" t="s">
        <v>203</v>
      </c>
      <c r="C109" s="248" t="s">
        <v>111</v>
      </c>
      <c r="D109" s="115" t="s">
        <v>263</v>
      </c>
      <c r="E109" s="116">
        <f t="shared" si="10"/>
        <v>18</v>
      </c>
      <c r="F109" s="116">
        <f t="shared" si="11"/>
        <v>4</v>
      </c>
      <c r="G109" s="186"/>
      <c r="H109" s="187"/>
      <c r="I109" s="188"/>
      <c r="J109" s="189"/>
      <c r="K109" s="179"/>
      <c r="L109" s="190"/>
      <c r="M109" s="189"/>
      <c r="N109" s="188"/>
      <c r="O109" s="188"/>
      <c r="P109" s="179"/>
      <c r="Q109" s="190"/>
      <c r="R109" s="188"/>
      <c r="S109" s="188"/>
      <c r="T109" s="189"/>
      <c r="U109" s="179"/>
      <c r="V109" s="191"/>
      <c r="W109" s="192"/>
      <c r="X109" s="192"/>
      <c r="Y109" s="192"/>
      <c r="Z109" s="193"/>
      <c r="AA109" s="191"/>
      <c r="AB109" s="192"/>
      <c r="AC109" s="192"/>
      <c r="AD109" s="123"/>
      <c r="AE109" s="176"/>
      <c r="AF109" s="120">
        <v>10</v>
      </c>
      <c r="AG109" s="117">
        <v>0</v>
      </c>
      <c r="AH109" s="118">
        <v>8</v>
      </c>
      <c r="AI109" s="117" t="s">
        <v>21</v>
      </c>
      <c r="AJ109" s="128">
        <v>4</v>
      </c>
      <c r="AK109" s="120"/>
      <c r="AL109" s="117"/>
      <c r="AM109" s="118"/>
      <c r="AN109" s="118"/>
      <c r="AO109" s="185"/>
      <c r="AP109" s="177">
        <v>68</v>
      </c>
      <c r="AQ109" s="232"/>
      <c r="AR109" s="128"/>
      <c r="AS109" s="157" t="s">
        <v>126</v>
      </c>
    </row>
    <row r="110" spans="1:45" ht="12.75" customHeight="1" thickBot="1" thickTop="1">
      <c r="A110" s="22"/>
      <c r="B110" s="353"/>
      <c r="C110" s="354" t="s">
        <v>237</v>
      </c>
      <c r="D110" s="354"/>
      <c r="E110" s="355"/>
      <c r="F110" s="356"/>
      <c r="G110" s="357"/>
      <c r="H110" s="358"/>
      <c r="I110" s="358"/>
      <c r="J110" s="358"/>
      <c r="K110" s="359" t="s">
        <v>244</v>
      </c>
      <c r="L110" s="36"/>
      <c r="M110" s="18"/>
      <c r="N110" s="18"/>
      <c r="O110" s="18"/>
      <c r="P110" s="19"/>
      <c r="Q110" s="60"/>
      <c r="R110" s="61"/>
      <c r="S110" s="61"/>
      <c r="T110" s="61"/>
      <c r="U110" s="64"/>
      <c r="V110" s="63"/>
      <c r="W110" s="61"/>
      <c r="X110" s="61"/>
      <c r="Y110" s="61"/>
      <c r="Z110" s="64"/>
      <c r="AA110" s="60"/>
      <c r="AB110" s="61"/>
      <c r="AC110" s="61"/>
      <c r="AD110" s="61"/>
      <c r="AE110" s="62"/>
      <c r="AF110" s="17"/>
      <c r="AG110" s="18"/>
      <c r="AH110" s="18"/>
      <c r="AI110" s="18"/>
      <c r="AJ110" s="19"/>
      <c r="AK110" s="17"/>
      <c r="AL110" s="18"/>
      <c r="AM110" s="18"/>
      <c r="AN110" s="18"/>
      <c r="AO110" s="185"/>
      <c r="AP110" s="177"/>
      <c r="AQ110" s="232"/>
      <c r="AR110" s="128"/>
      <c r="AS110" s="157"/>
    </row>
    <row r="111" spans="1:45" ht="12.75" customHeight="1" thickBot="1" thickTop="1">
      <c r="A111" s="21"/>
      <c r="B111" s="360"/>
      <c r="C111" s="361" t="s">
        <v>222</v>
      </c>
      <c r="D111" s="446"/>
      <c r="E111" s="304"/>
      <c r="F111" s="305"/>
      <c r="G111" s="54"/>
      <c r="H111" s="15"/>
      <c r="I111" s="15"/>
      <c r="J111" s="15"/>
      <c r="K111" s="16"/>
      <c r="L111" s="17"/>
      <c r="M111" s="18"/>
      <c r="N111" s="18"/>
      <c r="O111" s="18"/>
      <c r="P111" s="19"/>
      <c r="Q111" s="60"/>
      <c r="R111" s="61"/>
      <c r="S111" s="61"/>
      <c r="T111" s="61"/>
      <c r="U111" s="64"/>
      <c r="V111" s="60"/>
      <c r="W111" s="61"/>
      <c r="X111" s="61"/>
      <c r="Y111" s="61"/>
      <c r="Z111" s="20"/>
      <c r="AA111" s="17"/>
      <c r="AB111" s="61"/>
      <c r="AC111" s="61"/>
      <c r="AD111" s="61"/>
      <c r="AE111" s="19"/>
      <c r="AF111" s="36"/>
      <c r="AG111" s="18"/>
      <c r="AH111" s="18"/>
      <c r="AI111" s="18"/>
      <c r="AJ111" s="19"/>
      <c r="AK111" s="36"/>
      <c r="AL111" s="18"/>
      <c r="AM111" s="18"/>
      <c r="AN111" s="18"/>
      <c r="AO111" s="185"/>
      <c r="AP111" s="177"/>
      <c r="AQ111" s="232"/>
      <c r="AR111" s="128"/>
      <c r="AS111" s="157"/>
    </row>
    <row r="112" spans="1:45" ht="12.75" customHeight="1" thickBot="1">
      <c r="A112" s="362">
        <v>70</v>
      </c>
      <c r="B112" s="363" t="s">
        <v>243</v>
      </c>
      <c r="C112" s="364" t="s">
        <v>75</v>
      </c>
      <c r="D112" s="447"/>
      <c r="E112" s="349">
        <v>8</v>
      </c>
      <c r="F112" s="116">
        <v>3</v>
      </c>
      <c r="G112" s="120"/>
      <c r="H112" s="119"/>
      <c r="I112" s="118"/>
      <c r="J112" s="117"/>
      <c r="K112" s="128"/>
      <c r="L112" s="120"/>
      <c r="M112" s="117"/>
      <c r="N112" s="118"/>
      <c r="O112" s="118"/>
      <c r="P112" s="128"/>
      <c r="Q112" s="120"/>
      <c r="R112" s="118"/>
      <c r="S112" s="118"/>
      <c r="T112" s="117"/>
      <c r="U112" s="128"/>
      <c r="V112" s="125"/>
      <c r="W112" s="123"/>
      <c r="X112" s="123"/>
      <c r="Y112" s="123"/>
      <c r="Z112" s="176"/>
      <c r="AA112" s="125"/>
      <c r="AB112" s="123"/>
      <c r="AC112" s="123"/>
      <c r="AD112" s="123"/>
      <c r="AE112" s="176"/>
      <c r="AF112" s="376">
        <v>0</v>
      </c>
      <c r="AG112" s="379">
        <v>8</v>
      </c>
      <c r="AH112" s="378">
        <v>0</v>
      </c>
      <c r="AI112" s="379" t="s">
        <v>133</v>
      </c>
      <c r="AJ112" s="380">
        <v>3</v>
      </c>
      <c r="AK112" s="120"/>
      <c r="AL112" s="117"/>
      <c r="AM112" s="118"/>
      <c r="AN112" s="118"/>
      <c r="AO112" s="185"/>
      <c r="AP112" s="177"/>
      <c r="AQ112" s="232"/>
      <c r="AR112" s="128"/>
      <c r="AS112" s="157"/>
    </row>
    <row r="113" spans="1:45" ht="12.75" customHeight="1" thickBot="1" thickTop="1">
      <c r="A113" s="175">
        <v>71</v>
      </c>
      <c r="B113" s="115" t="s">
        <v>204</v>
      </c>
      <c r="C113" s="115" t="s">
        <v>76</v>
      </c>
      <c r="D113" s="115" t="s">
        <v>263</v>
      </c>
      <c r="E113" s="116">
        <f t="shared" si="10"/>
        <v>15</v>
      </c>
      <c r="F113" s="116">
        <f t="shared" si="11"/>
        <v>4</v>
      </c>
      <c r="G113" s="127"/>
      <c r="H113" s="119"/>
      <c r="I113" s="118"/>
      <c r="J113" s="117"/>
      <c r="K113" s="128"/>
      <c r="L113" s="120"/>
      <c r="M113" s="117"/>
      <c r="N113" s="118"/>
      <c r="O113" s="118"/>
      <c r="P113" s="128"/>
      <c r="Q113" s="120"/>
      <c r="R113" s="118"/>
      <c r="S113" s="118"/>
      <c r="T113" s="117"/>
      <c r="U113" s="128"/>
      <c r="V113" s="125"/>
      <c r="W113" s="123"/>
      <c r="X113" s="123"/>
      <c r="Y113" s="123"/>
      <c r="Z113" s="176"/>
      <c r="AA113" s="125"/>
      <c r="AB113" s="123"/>
      <c r="AC113" s="123"/>
      <c r="AD113" s="123"/>
      <c r="AE113" s="176"/>
      <c r="AF113" s="120"/>
      <c r="AG113" s="117"/>
      <c r="AH113" s="118"/>
      <c r="AI113" s="117"/>
      <c r="AJ113" s="127"/>
      <c r="AK113" s="120">
        <v>0</v>
      </c>
      <c r="AL113" s="118">
        <v>0</v>
      </c>
      <c r="AM113" s="118">
        <v>15</v>
      </c>
      <c r="AN113" s="118" t="s">
        <v>133</v>
      </c>
      <c r="AO113" s="185">
        <v>4</v>
      </c>
      <c r="AP113" s="177"/>
      <c r="AQ113" s="232"/>
      <c r="AR113" s="128"/>
      <c r="AS113" s="157" t="s">
        <v>129</v>
      </c>
    </row>
    <row r="114" spans="1:45" ht="12.75" customHeight="1" thickBot="1">
      <c r="A114" s="175">
        <v>72</v>
      </c>
      <c r="B114" s="248" t="s">
        <v>205</v>
      </c>
      <c r="C114" s="115" t="s">
        <v>26</v>
      </c>
      <c r="D114" s="115" t="s">
        <v>263</v>
      </c>
      <c r="E114" s="116">
        <f t="shared" si="10"/>
        <v>75</v>
      </c>
      <c r="F114" s="116">
        <f t="shared" si="11"/>
        <v>15</v>
      </c>
      <c r="G114" s="178"/>
      <c r="H114" s="119"/>
      <c r="I114" s="118"/>
      <c r="J114" s="117"/>
      <c r="K114" s="128"/>
      <c r="L114" s="127"/>
      <c r="M114" s="118"/>
      <c r="N114" s="118"/>
      <c r="O114" s="118"/>
      <c r="P114" s="128"/>
      <c r="Q114" s="127"/>
      <c r="R114" s="119"/>
      <c r="S114" s="119"/>
      <c r="T114" s="118"/>
      <c r="U114" s="128"/>
      <c r="V114" s="191"/>
      <c r="W114" s="123"/>
      <c r="X114" s="123"/>
      <c r="Y114" s="123"/>
      <c r="Z114" s="176"/>
      <c r="AA114" s="125"/>
      <c r="AB114" s="123"/>
      <c r="AC114" s="194"/>
      <c r="AD114" s="123"/>
      <c r="AE114" s="176"/>
      <c r="AF114" s="127"/>
      <c r="AG114" s="118"/>
      <c r="AH114" s="127"/>
      <c r="AI114" s="118"/>
      <c r="AJ114" s="128"/>
      <c r="AK114" s="120">
        <v>0</v>
      </c>
      <c r="AL114" s="118">
        <v>75</v>
      </c>
      <c r="AM114" s="118">
        <v>0</v>
      </c>
      <c r="AN114" s="123" t="s">
        <v>134</v>
      </c>
      <c r="AO114" s="185">
        <v>15</v>
      </c>
      <c r="AP114" s="177"/>
      <c r="AQ114" s="232"/>
      <c r="AR114" s="128"/>
      <c r="AS114" s="157" t="s">
        <v>129</v>
      </c>
    </row>
    <row r="115" spans="1:45" ht="12.75" customHeight="1" thickBot="1">
      <c r="A115" s="175"/>
      <c r="B115" s="115"/>
      <c r="C115" s="115"/>
      <c r="D115" s="115"/>
      <c r="E115" s="116"/>
      <c r="F115" s="116"/>
      <c r="G115" s="171"/>
      <c r="H115" s="195"/>
      <c r="I115" s="195"/>
      <c r="J115" s="195"/>
      <c r="K115" s="196"/>
      <c r="L115" s="171"/>
      <c r="M115" s="197"/>
      <c r="N115" s="171"/>
      <c r="O115" s="197"/>
      <c r="P115" s="196"/>
      <c r="Q115" s="198"/>
      <c r="R115" s="171"/>
      <c r="S115" s="195"/>
      <c r="T115" s="195"/>
      <c r="U115" s="196"/>
      <c r="V115" s="199"/>
      <c r="W115" s="172"/>
      <c r="X115" s="200"/>
      <c r="Y115" s="200"/>
      <c r="Z115" s="201"/>
      <c r="AA115" s="172"/>
      <c r="AB115" s="200"/>
      <c r="AC115" s="200"/>
      <c r="AD115" s="200"/>
      <c r="AE115" s="201"/>
      <c r="AF115" s="171"/>
      <c r="AG115" s="197"/>
      <c r="AH115" s="197"/>
      <c r="AI115" s="171"/>
      <c r="AJ115" s="196"/>
      <c r="AK115" s="171"/>
      <c r="AL115" s="197"/>
      <c r="AM115" s="171"/>
      <c r="AN115" s="195"/>
      <c r="AO115" s="196"/>
      <c r="AP115" s="202"/>
      <c r="AQ115" s="237"/>
      <c r="AR115" s="203"/>
      <c r="AS115" s="129"/>
    </row>
    <row r="116" spans="1:45" ht="12.75" customHeight="1" thickBot="1">
      <c r="A116" s="204" t="s">
        <v>27</v>
      </c>
      <c r="B116" s="205"/>
      <c r="C116" s="206"/>
      <c r="D116" s="206"/>
      <c r="E116" s="207">
        <f aca="true" t="shared" si="12" ref="E116:AO116">E97+E59</f>
        <v>784</v>
      </c>
      <c r="F116" s="207">
        <f t="shared" si="12"/>
        <v>210</v>
      </c>
      <c r="G116" s="208">
        <f t="shared" si="12"/>
        <v>70</v>
      </c>
      <c r="H116" s="208">
        <f t="shared" si="12"/>
        <v>20</v>
      </c>
      <c r="I116" s="208">
        <f t="shared" si="12"/>
        <v>10</v>
      </c>
      <c r="J116" s="208">
        <f t="shared" si="12"/>
        <v>0</v>
      </c>
      <c r="K116" s="208">
        <f t="shared" si="12"/>
        <v>28</v>
      </c>
      <c r="L116" s="208">
        <f t="shared" si="12"/>
        <v>80</v>
      </c>
      <c r="M116" s="208">
        <f t="shared" si="12"/>
        <v>30</v>
      </c>
      <c r="N116" s="208">
        <f t="shared" si="12"/>
        <v>12</v>
      </c>
      <c r="O116" s="208">
        <f t="shared" si="12"/>
        <v>0</v>
      </c>
      <c r="P116" s="208">
        <f t="shared" si="12"/>
        <v>33</v>
      </c>
      <c r="Q116" s="208">
        <f t="shared" si="12"/>
        <v>62</v>
      </c>
      <c r="R116" s="208">
        <f t="shared" si="12"/>
        <v>26</v>
      </c>
      <c r="S116" s="208">
        <f t="shared" si="12"/>
        <v>16</v>
      </c>
      <c r="T116" s="208">
        <f t="shared" si="12"/>
        <v>0</v>
      </c>
      <c r="U116" s="208">
        <f t="shared" si="12"/>
        <v>30</v>
      </c>
      <c r="V116" s="208">
        <f t="shared" si="12"/>
        <v>68</v>
      </c>
      <c r="W116" s="208">
        <f t="shared" si="12"/>
        <v>16</v>
      </c>
      <c r="X116" s="208">
        <f t="shared" si="12"/>
        <v>34</v>
      </c>
      <c r="Y116" s="208">
        <f t="shared" si="12"/>
        <v>0</v>
      </c>
      <c r="Z116" s="208">
        <f t="shared" si="12"/>
        <v>34</v>
      </c>
      <c r="AA116" s="208">
        <f t="shared" si="12"/>
        <v>68</v>
      </c>
      <c r="AB116" s="208">
        <f t="shared" si="12"/>
        <v>16</v>
      </c>
      <c r="AC116" s="208">
        <f t="shared" si="12"/>
        <v>38</v>
      </c>
      <c r="AD116" s="208">
        <f t="shared" si="12"/>
        <v>0</v>
      </c>
      <c r="AE116" s="208">
        <f t="shared" si="12"/>
        <v>32</v>
      </c>
      <c r="AF116" s="208">
        <f t="shared" si="12"/>
        <v>72</v>
      </c>
      <c r="AG116" s="208">
        <f t="shared" si="12"/>
        <v>8</v>
      </c>
      <c r="AH116" s="208">
        <f t="shared" si="12"/>
        <v>30</v>
      </c>
      <c r="AI116" s="208">
        <f t="shared" si="12"/>
        <v>0</v>
      </c>
      <c r="AJ116" s="208">
        <f t="shared" si="12"/>
        <v>29</v>
      </c>
      <c r="AK116" s="208">
        <f t="shared" si="12"/>
        <v>18</v>
      </c>
      <c r="AL116" s="208">
        <f t="shared" si="12"/>
        <v>75</v>
      </c>
      <c r="AM116" s="208">
        <f t="shared" si="12"/>
        <v>15</v>
      </c>
      <c r="AN116" s="208">
        <f t="shared" si="12"/>
        <v>0</v>
      </c>
      <c r="AO116" s="208">
        <f t="shared" si="12"/>
        <v>24</v>
      </c>
      <c r="AP116" s="209"/>
      <c r="AQ116" s="238"/>
      <c r="AR116" s="210"/>
      <c r="AS116" s="211"/>
    </row>
    <row r="117" spans="1:45" ht="12.75" customHeight="1">
      <c r="A117" s="212"/>
      <c r="B117" s="262"/>
      <c r="C117" s="213" t="s">
        <v>16</v>
      </c>
      <c r="D117" s="213"/>
      <c r="E117" s="213"/>
      <c r="F117" s="213"/>
      <c r="G117" s="213"/>
      <c r="H117" s="214"/>
      <c r="I117" s="214"/>
      <c r="J117" s="214">
        <f>J60+COUNTIF(J98:J115,"s")</f>
        <v>0</v>
      </c>
      <c r="K117" s="214"/>
      <c r="L117" s="214"/>
      <c r="M117" s="214"/>
      <c r="N117" s="214"/>
      <c r="O117" s="214">
        <f>O60+COUNTIF(O98:O115,"s")</f>
        <v>0</v>
      </c>
      <c r="P117" s="214"/>
      <c r="Q117" s="214"/>
      <c r="R117" s="214"/>
      <c r="S117" s="214"/>
      <c r="T117" s="214">
        <f>T60+COUNTIF(T98:T115,"s")</f>
        <v>0</v>
      </c>
      <c r="U117" s="214"/>
      <c r="V117" s="214"/>
      <c r="W117" s="214"/>
      <c r="X117" s="214"/>
      <c r="Y117" s="214">
        <f>Y60+COUNTIF(Y98:Y115,"s")</f>
        <v>0</v>
      </c>
      <c r="Z117" s="214"/>
      <c r="AA117" s="214"/>
      <c r="AB117" s="214"/>
      <c r="AC117" s="214"/>
      <c r="AD117" s="214">
        <f>AD60+COUNTIF(AD98:AD115,"s")</f>
        <v>0</v>
      </c>
      <c r="AE117" s="214"/>
      <c r="AF117" s="214"/>
      <c r="AG117" s="214"/>
      <c r="AH117" s="214"/>
      <c r="AI117" s="214">
        <f>AI60+COUNTIF(AI98:AI115,"s")</f>
        <v>0</v>
      </c>
      <c r="AJ117" s="214"/>
      <c r="AK117" s="214"/>
      <c r="AL117" s="214"/>
      <c r="AM117" s="214"/>
      <c r="AN117" s="214">
        <f>AN60+COUNTIF(AN98:AN115,"s")</f>
        <v>0</v>
      </c>
      <c r="AO117" s="214"/>
      <c r="AP117" s="215"/>
      <c r="AQ117" s="239"/>
      <c r="AR117" s="215"/>
      <c r="AS117" s="263"/>
    </row>
    <row r="118" spans="1:45" ht="12.75" customHeight="1">
      <c r="A118" s="212"/>
      <c r="B118" s="262"/>
      <c r="C118" s="216" t="s">
        <v>17</v>
      </c>
      <c r="D118" s="216"/>
      <c r="E118" s="216"/>
      <c r="F118" s="216"/>
      <c r="G118" s="216"/>
      <c r="H118" s="217"/>
      <c r="I118" s="217"/>
      <c r="J118" s="217">
        <f>J61+COUNTIF(J98:J115,"v")</f>
        <v>4</v>
      </c>
      <c r="K118" s="217"/>
      <c r="L118" s="217"/>
      <c r="M118" s="217"/>
      <c r="N118" s="217"/>
      <c r="O118" s="217">
        <f>O61+COUNTIF(O98:O115,"v")</f>
        <v>6</v>
      </c>
      <c r="P118" s="217"/>
      <c r="Q118" s="217"/>
      <c r="R118" s="217"/>
      <c r="S118" s="217"/>
      <c r="T118" s="217">
        <f>T61+COUNTIF(T98:T115,"v")</f>
        <v>3</v>
      </c>
      <c r="U118" s="217"/>
      <c r="V118" s="217"/>
      <c r="W118" s="217"/>
      <c r="X118" s="217"/>
      <c r="Y118" s="217">
        <f>Y61+COUNTIF(Y98:Y115,"v")</f>
        <v>4</v>
      </c>
      <c r="Z118" s="217"/>
      <c r="AA118" s="217"/>
      <c r="AB118" s="217"/>
      <c r="AC118" s="217"/>
      <c r="AD118" s="217">
        <f>AD61+COUNTIF(AD98:AD115,"v")</f>
        <v>4</v>
      </c>
      <c r="AE118" s="217"/>
      <c r="AF118" s="217"/>
      <c r="AG118" s="217"/>
      <c r="AH118" s="217"/>
      <c r="AI118" s="217">
        <f>AI61+COUNTIF(AI98:AI115,"v")</f>
        <v>4</v>
      </c>
      <c r="AJ118" s="217"/>
      <c r="AK118" s="217"/>
      <c r="AL118" s="217"/>
      <c r="AM118" s="217"/>
      <c r="AN118" s="217">
        <f>AN61+COUNTIF(AN98:AN115,"v")</f>
        <v>0</v>
      </c>
      <c r="AO118" s="217"/>
      <c r="AP118" s="215"/>
      <c r="AQ118" s="239"/>
      <c r="AR118" s="215"/>
      <c r="AS118" s="263"/>
    </row>
    <row r="119" spans="1:45" ht="12.75" customHeight="1">
      <c r="A119" s="212"/>
      <c r="B119" s="262"/>
      <c r="C119" s="216" t="s">
        <v>132</v>
      </c>
      <c r="D119" s="216"/>
      <c r="E119" s="216"/>
      <c r="F119" s="216"/>
      <c r="G119" s="216"/>
      <c r="H119" s="217"/>
      <c r="I119" s="217"/>
      <c r="J119" s="217">
        <f>J62+COUNTIF(J98:J115,"é")</f>
        <v>0</v>
      </c>
      <c r="K119" s="217"/>
      <c r="L119" s="217"/>
      <c r="M119" s="217"/>
      <c r="N119" s="217"/>
      <c r="O119" s="217">
        <f>O62+COUNTIF(O98:O115,"é")</f>
        <v>0</v>
      </c>
      <c r="P119" s="217"/>
      <c r="Q119" s="217"/>
      <c r="R119" s="217"/>
      <c r="S119" s="217"/>
      <c r="T119" s="217">
        <f>T62+COUNTIF(T98:T115,"é")</f>
        <v>0</v>
      </c>
      <c r="U119" s="217"/>
      <c r="V119" s="217"/>
      <c r="W119" s="217"/>
      <c r="X119" s="217"/>
      <c r="Y119" s="217">
        <f>Y62+COUNTIF(Y98:Y115,"é")</f>
        <v>1</v>
      </c>
      <c r="Z119" s="217"/>
      <c r="AA119" s="217"/>
      <c r="AB119" s="217"/>
      <c r="AC119" s="217"/>
      <c r="AD119" s="217">
        <f>AD62+COUNTIF(AD98:AD115,"é")</f>
        <v>3</v>
      </c>
      <c r="AE119" s="217"/>
      <c r="AF119" s="217"/>
      <c r="AG119" s="217"/>
      <c r="AH119" s="217"/>
      <c r="AI119" s="217">
        <f>AI62+COUNTIF(AI98:AI115,"é")</f>
        <v>2</v>
      </c>
      <c r="AJ119" s="217"/>
      <c r="AK119" s="217"/>
      <c r="AL119" s="217"/>
      <c r="AM119" s="217"/>
      <c r="AN119" s="217">
        <f>AN62+COUNTIF(AN98:AN115,"f")</f>
        <v>0</v>
      </c>
      <c r="AO119" s="217"/>
      <c r="AP119" s="215"/>
      <c r="AQ119" s="239"/>
      <c r="AR119" s="215"/>
      <c r="AS119" s="263"/>
    </row>
    <row r="120" spans="1:45" ht="12.75" customHeight="1" thickBot="1">
      <c r="A120" s="212"/>
      <c r="B120" s="262"/>
      <c r="C120" s="218" t="s">
        <v>24</v>
      </c>
      <c r="D120" s="218"/>
      <c r="E120" s="218"/>
      <c r="F120" s="218"/>
      <c r="G120" s="218"/>
      <c r="H120" s="219"/>
      <c r="I120" s="219"/>
      <c r="J120" s="219">
        <f>J63+COUNTIF(J98:J115,"e")</f>
        <v>0</v>
      </c>
      <c r="K120" s="219"/>
      <c r="L120" s="219"/>
      <c r="M120" s="219"/>
      <c r="N120" s="219"/>
      <c r="O120" s="219">
        <f>O63+COUNTIF(O98:O115,"e")</f>
        <v>0</v>
      </c>
      <c r="P120" s="219"/>
      <c r="Q120" s="219"/>
      <c r="R120" s="219"/>
      <c r="S120" s="219"/>
      <c r="T120" s="219">
        <f>T63+COUNTIF(T98:T115,"e")</f>
        <v>0</v>
      </c>
      <c r="U120" s="219"/>
      <c r="V120" s="219"/>
      <c r="W120" s="219"/>
      <c r="X120" s="219"/>
      <c r="Y120" s="219">
        <f>Y63+COUNTIF(Y98:Y115,"e")</f>
        <v>0</v>
      </c>
      <c r="Z120" s="219"/>
      <c r="AA120" s="219"/>
      <c r="AB120" s="219"/>
      <c r="AC120" s="219"/>
      <c r="AD120" s="219">
        <f>AD63+COUNTIF(AD98:AD115,"e")</f>
        <v>0</v>
      </c>
      <c r="AE120" s="219"/>
      <c r="AF120" s="219"/>
      <c r="AG120" s="219"/>
      <c r="AH120" s="219"/>
      <c r="AI120" s="219">
        <f>AI63+COUNTIF(AI98:AI115,"e")</f>
        <v>0</v>
      </c>
      <c r="AJ120" s="219"/>
      <c r="AK120" s="219"/>
      <c r="AL120" s="219"/>
      <c r="AM120" s="219"/>
      <c r="AN120" s="219">
        <f>AN63+COUNTIF(AN98:AN115,"e")</f>
        <v>0</v>
      </c>
      <c r="AO120" s="219"/>
      <c r="AP120" s="215"/>
      <c r="AQ120" s="239"/>
      <c r="AR120" s="215"/>
      <c r="AS120" s="263"/>
    </row>
    <row r="121" spans="1:45" ht="12.75" customHeight="1" thickBot="1">
      <c r="A121" s="220"/>
      <c r="B121" s="221">
        <f>E116</f>
        <v>784</v>
      </c>
      <c r="C121" s="222" t="s">
        <v>28</v>
      </c>
      <c r="D121" s="448"/>
      <c r="E121" s="223"/>
      <c r="F121" s="223"/>
      <c r="G121" s="224">
        <f>SUM(G116:I116)</f>
        <v>100</v>
      </c>
      <c r="H121" s="224"/>
      <c r="I121" s="224"/>
      <c r="J121" s="224"/>
      <c r="K121" s="224"/>
      <c r="L121" s="224">
        <f>SUM(L116:N116)</f>
        <v>122</v>
      </c>
      <c r="M121" s="224"/>
      <c r="N121" s="224"/>
      <c r="O121" s="224"/>
      <c r="P121" s="224"/>
      <c r="Q121" s="224">
        <f>SUM(Q116:S116)</f>
        <v>104</v>
      </c>
      <c r="R121" s="224"/>
      <c r="S121" s="224"/>
      <c r="T121" s="224"/>
      <c r="U121" s="224"/>
      <c r="V121" s="224">
        <f>SUM(V116:X116)</f>
        <v>118</v>
      </c>
      <c r="W121" s="224"/>
      <c r="X121" s="224"/>
      <c r="Y121" s="224"/>
      <c r="Z121" s="224"/>
      <c r="AA121" s="224">
        <f>SUM(AA116:AC116)</f>
        <v>122</v>
      </c>
      <c r="AB121" s="224"/>
      <c r="AC121" s="224"/>
      <c r="AD121" s="224"/>
      <c r="AE121" s="224"/>
      <c r="AF121" s="224">
        <f>SUM(AF116:AH116)</f>
        <v>110</v>
      </c>
      <c r="AG121" s="224"/>
      <c r="AH121" s="224"/>
      <c r="AI121" s="224"/>
      <c r="AJ121" s="224"/>
      <c r="AK121" s="224">
        <f>SUM(AK116:AM116)</f>
        <v>108</v>
      </c>
      <c r="AL121" s="224"/>
      <c r="AM121" s="224"/>
      <c r="AN121" s="224"/>
      <c r="AO121" s="224"/>
      <c r="AP121" s="225"/>
      <c r="AQ121" s="240"/>
      <c r="AR121" s="225"/>
      <c r="AS121" s="211"/>
    </row>
    <row r="122" spans="1:45" ht="12.75" customHeight="1">
      <c r="A122" s="2"/>
      <c r="B122" s="264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241"/>
      <c r="AR122" s="78"/>
      <c r="AS122" s="265"/>
    </row>
    <row r="123" spans="1:45" ht="12.75" customHeight="1">
      <c r="A123" s="2"/>
      <c r="B123" s="264"/>
      <c r="C123" s="264"/>
      <c r="D123" s="264"/>
      <c r="E123" s="264"/>
      <c r="F123" s="264"/>
      <c r="G123" s="264"/>
      <c r="H123" s="264"/>
      <c r="I123" s="264"/>
      <c r="J123" s="264"/>
      <c r="K123" s="264"/>
      <c r="L123" s="264"/>
      <c r="M123" s="264"/>
      <c r="N123" s="264"/>
      <c r="O123" s="264"/>
      <c r="P123" s="264"/>
      <c r="Q123" s="264"/>
      <c r="R123" s="264"/>
      <c r="S123" s="264"/>
      <c r="T123" s="264"/>
      <c r="U123" s="264"/>
      <c r="V123" s="264"/>
      <c r="W123" s="264"/>
      <c r="X123" s="264"/>
      <c r="Y123" s="264"/>
      <c r="Z123" s="264"/>
      <c r="AA123" s="264"/>
      <c r="AB123" s="264"/>
      <c r="AC123" s="264"/>
      <c r="AD123" s="264"/>
      <c r="AE123" s="264"/>
      <c r="AF123" s="264"/>
      <c r="AG123" s="264"/>
      <c r="AH123" s="264"/>
      <c r="AI123" s="264"/>
      <c r="AJ123" s="264"/>
      <c r="AK123" s="264"/>
      <c r="AL123" s="264"/>
      <c r="AM123" s="264"/>
      <c r="AN123" s="264"/>
      <c r="AO123" s="264"/>
      <c r="AP123" s="264"/>
      <c r="AQ123" s="266"/>
      <c r="AR123" s="264"/>
      <c r="AS123" s="265"/>
    </row>
    <row r="124" spans="1:45" ht="12.75" customHeight="1">
      <c r="A124" s="2"/>
      <c r="B124" s="264"/>
      <c r="C124" s="264"/>
      <c r="D124" s="264"/>
      <c r="E124" s="264"/>
      <c r="F124" s="264"/>
      <c r="G124" s="264"/>
      <c r="H124" s="264"/>
      <c r="I124" s="264"/>
      <c r="J124" s="264"/>
      <c r="K124" s="264"/>
      <c r="L124" s="264"/>
      <c r="M124" s="264"/>
      <c r="N124" s="264"/>
      <c r="O124" s="264"/>
      <c r="P124" s="264"/>
      <c r="Q124" s="264"/>
      <c r="R124" s="264"/>
      <c r="S124" s="264"/>
      <c r="T124" s="264"/>
      <c r="U124" s="134"/>
      <c r="V124" s="134"/>
      <c r="W124" s="134"/>
      <c r="X124" s="134"/>
      <c r="Y124" s="141" t="s">
        <v>87</v>
      </c>
      <c r="Z124" s="134"/>
      <c r="AA124" s="134"/>
      <c r="AB124" s="134"/>
      <c r="AC124" s="134"/>
      <c r="AD124" s="134"/>
      <c r="AE124" s="134"/>
      <c r="AF124" s="134"/>
      <c r="AG124" s="134"/>
      <c r="AH124" s="134"/>
      <c r="AI124" s="134"/>
      <c r="AJ124" s="134"/>
      <c r="AK124" s="134"/>
      <c r="AL124" s="134"/>
      <c r="AM124" s="134"/>
      <c r="AN124" s="134"/>
      <c r="AO124" s="134"/>
      <c r="AP124" s="264"/>
      <c r="AQ124" s="266"/>
      <c r="AR124" s="264"/>
      <c r="AS124" s="265"/>
    </row>
    <row r="125" spans="1:45" ht="12.75" customHeight="1">
      <c r="A125" s="6"/>
      <c r="B125" s="264"/>
      <c r="C125" s="264"/>
      <c r="D125" s="264"/>
      <c r="E125" s="264"/>
      <c r="F125" s="264"/>
      <c r="G125" s="264"/>
      <c r="H125" s="264"/>
      <c r="I125" s="264"/>
      <c r="J125" s="264"/>
      <c r="K125" s="264"/>
      <c r="L125" s="264"/>
      <c r="M125" s="264"/>
      <c r="N125" s="264"/>
      <c r="O125" s="5"/>
      <c r="P125" s="5"/>
      <c r="Q125" s="5"/>
      <c r="R125" s="5"/>
      <c r="S125" s="5"/>
      <c r="T125" s="5"/>
      <c r="U125" s="263"/>
      <c r="V125" s="263"/>
      <c r="W125" s="263"/>
      <c r="X125" s="263"/>
      <c r="Y125" s="263"/>
      <c r="Z125" s="263"/>
      <c r="AA125" s="263"/>
      <c r="AB125" s="263"/>
      <c r="AC125" s="263"/>
      <c r="AD125" s="263"/>
      <c r="AE125" s="142"/>
      <c r="AF125" s="142"/>
      <c r="AG125" s="142"/>
      <c r="AH125" s="142"/>
      <c r="AI125" s="142"/>
      <c r="AJ125" s="142"/>
      <c r="AK125" s="142"/>
      <c r="AL125" s="142"/>
      <c r="AM125" s="142"/>
      <c r="AN125" s="142"/>
      <c r="AO125" s="142"/>
      <c r="AP125" s="264"/>
      <c r="AQ125" s="266"/>
      <c r="AR125" s="264"/>
      <c r="AS125" s="265"/>
    </row>
    <row r="126" spans="1:45" ht="12.75" customHeight="1" thickBot="1">
      <c r="A126" s="82"/>
      <c r="B126" s="89"/>
      <c r="C126" s="88"/>
      <c r="D126" s="88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264"/>
      <c r="P126" s="264"/>
      <c r="Q126" s="264"/>
      <c r="R126" s="264"/>
      <c r="S126" s="264"/>
      <c r="T126" s="264"/>
      <c r="U126" s="143" t="s">
        <v>88</v>
      </c>
      <c r="V126" s="143"/>
      <c r="W126" s="143"/>
      <c r="X126" s="263"/>
      <c r="Y126" s="144"/>
      <c r="Z126" s="144"/>
      <c r="AA126" s="144"/>
      <c r="AB126" s="144"/>
      <c r="AC126" s="144"/>
      <c r="AD126" s="145"/>
      <c r="AE126" s="144"/>
      <c r="AF126" s="144"/>
      <c r="AG126" s="146"/>
      <c r="AH126" s="146"/>
      <c r="AI126" s="145"/>
      <c r="AJ126" s="145"/>
      <c r="AK126" s="145"/>
      <c r="AL126" s="145"/>
      <c r="AM126" s="145"/>
      <c r="AN126" s="145"/>
      <c r="AO126" s="263"/>
      <c r="AP126" s="264"/>
      <c r="AQ126" s="266"/>
      <c r="AR126" s="264"/>
      <c r="AS126" s="265"/>
    </row>
    <row r="127" spans="1:45" ht="12.75" customHeight="1" thickBot="1">
      <c r="A127" s="87"/>
      <c r="B127" s="101" t="s">
        <v>0</v>
      </c>
      <c r="C127" s="91" t="s">
        <v>91</v>
      </c>
      <c r="D127" s="449"/>
      <c r="E127" s="92"/>
      <c r="F127" s="92"/>
      <c r="G127" s="93"/>
      <c r="H127" s="94"/>
      <c r="I127" s="102" t="s">
        <v>92</v>
      </c>
      <c r="J127" s="95"/>
      <c r="K127" s="268"/>
      <c r="L127" s="96"/>
      <c r="M127" s="103" t="s">
        <v>93</v>
      </c>
      <c r="N127" s="97"/>
      <c r="O127" s="87"/>
      <c r="P127" s="90"/>
      <c r="Q127" s="90"/>
      <c r="R127" s="90"/>
      <c r="S127" s="90"/>
      <c r="T127" s="264"/>
      <c r="U127" s="147" t="s">
        <v>107</v>
      </c>
      <c r="V127" s="148"/>
      <c r="W127" s="267"/>
      <c r="X127" s="267"/>
      <c r="Y127" s="148"/>
      <c r="Z127" s="148"/>
      <c r="AA127" s="148"/>
      <c r="AB127" s="148"/>
      <c r="AC127" s="148"/>
      <c r="AD127" s="148"/>
      <c r="AE127" s="572" t="s">
        <v>151</v>
      </c>
      <c r="AF127" s="573"/>
      <c r="AG127" s="573"/>
      <c r="AH127" s="573"/>
      <c r="AI127" s="573"/>
      <c r="AJ127" s="573"/>
      <c r="AK127" s="573"/>
      <c r="AL127" s="573"/>
      <c r="AM127" s="573"/>
      <c r="AN127" s="573"/>
      <c r="AO127" s="153"/>
      <c r="AP127" s="264"/>
      <c r="AQ127" s="266"/>
      <c r="AR127" s="264"/>
      <c r="AS127" s="265"/>
    </row>
    <row r="128" spans="1:45" ht="12.75" customHeight="1" thickBot="1">
      <c r="A128" s="87"/>
      <c r="B128" s="366"/>
      <c r="C128" s="367" t="s">
        <v>238</v>
      </c>
      <c r="D128" s="367"/>
      <c r="E128" s="368"/>
      <c r="F128" s="368"/>
      <c r="G128" s="369"/>
      <c r="H128" s="370"/>
      <c r="I128" s="371"/>
      <c r="J128" s="372"/>
      <c r="K128" s="373"/>
      <c r="L128" s="374"/>
      <c r="M128" s="375"/>
      <c r="N128" s="372"/>
      <c r="O128" s="82"/>
      <c r="P128" s="98"/>
      <c r="Q128" s="98"/>
      <c r="R128" s="87"/>
      <c r="S128" s="90"/>
      <c r="T128" s="87"/>
      <c r="U128" s="149"/>
      <c r="V128" s="150"/>
      <c r="W128" s="269"/>
      <c r="X128" s="269"/>
      <c r="Y128" s="150"/>
      <c r="Z128" s="150"/>
      <c r="AA128" s="150"/>
      <c r="AB128" s="150"/>
      <c r="AC128" s="150"/>
      <c r="AD128" s="150"/>
      <c r="AE128" s="574"/>
      <c r="AF128" s="574"/>
      <c r="AG128" s="574"/>
      <c r="AH128" s="574"/>
      <c r="AI128" s="574"/>
      <c r="AJ128" s="574"/>
      <c r="AK128" s="574"/>
      <c r="AL128" s="574"/>
      <c r="AM128" s="574"/>
      <c r="AN128" s="574"/>
      <c r="AO128" s="154"/>
      <c r="AP128" s="264"/>
      <c r="AQ128" s="266"/>
      <c r="AR128" s="264"/>
      <c r="AS128" s="265"/>
    </row>
    <row r="129" spans="1:45" ht="41.25" customHeight="1">
      <c r="A129" s="87"/>
      <c r="B129" s="506" t="s">
        <v>206</v>
      </c>
      <c r="C129" s="507" t="s">
        <v>94</v>
      </c>
      <c r="D129" s="508"/>
      <c r="E129" s="508" t="s">
        <v>264</v>
      </c>
      <c r="F129" s="508"/>
      <c r="G129" s="508"/>
      <c r="H129" s="509" t="s">
        <v>108</v>
      </c>
      <c r="I129" s="510"/>
      <c r="J129" s="510"/>
      <c r="K129" s="511"/>
      <c r="L129" s="512" t="s">
        <v>328</v>
      </c>
      <c r="M129" s="513"/>
      <c r="N129" s="514" t="s">
        <v>224</v>
      </c>
      <c r="O129" s="566" t="s">
        <v>329</v>
      </c>
      <c r="P129" s="567"/>
      <c r="Q129" s="567"/>
      <c r="R129" s="568"/>
      <c r="S129" s="90"/>
      <c r="T129" s="87"/>
      <c r="U129" s="149"/>
      <c r="V129" s="150"/>
      <c r="W129" s="151"/>
      <c r="X129" s="150"/>
      <c r="Y129" s="150"/>
      <c r="Z129" s="150"/>
      <c r="AA129" s="150"/>
      <c r="AB129" s="150"/>
      <c r="AC129" s="150"/>
      <c r="AD129" s="150"/>
      <c r="AE129" s="574"/>
      <c r="AF129" s="574"/>
      <c r="AG129" s="574"/>
      <c r="AH129" s="574"/>
      <c r="AI129" s="574"/>
      <c r="AJ129" s="574"/>
      <c r="AK129" s="574"/>
      <c r="AL129" s="574"/>
      <c r="AM129" s="574"/>
      <c r="AN129" s="574"/>
      <c r="AO129" s="154"/>
      <c r="AP129" s="264"/>
      <c r="AQ129" s="266"/>
      <c r="AR129" s="264"/>
      <c r="AS129" s="265"/>
    </row>
    <row r="130" spans="1:45" ht="39" customHeight="1">
      <c r="A130" s="87"/>
      <c r="B130" s="515" t="s">
        <v>207</v>
      </c>
      <c r="C130" s="516" t="s">
        <v>95</v>
      </c>
      <c r="D130" s="517"/>
      <c r="E130" s="517" t="s">
        <v>258</v>
      </c>
      <c r="F130" s="517"/>
      <c r="G130" s="517"/>
      <c r="H130" s="518" t="s">
        <v>108</v>
      </c>
      <c r="I130" s="519"/>
      <c r="J130" s="519"/>
      <c r="K130" s="505"/>
      <c r="L130" s="520" t="s">
        <v>149</v>
      </c>
      <c r="M130" s="521">
        <v>50</v>
      </c>
      <c r="N130" s="522" t="s">
        <v>224</v>
      </c>
      <c r="O130" s="566" t="s">
        <v>148</v>
      </c>
      <c r="P130" s="567"/>
      <c r="Q130" s="567"/>
      <c r="R130" s="568"/>
      <c r="S130" s="87"/>
      <c r="T130" s="87"/>
      <c r="U130" s="149"/>
      <c r="V130" s="150"/>
      <c r="W130" s="151"/>
      <c r="X130" s="150"/>
      <c r="Y130" s="150"/>
      <c r="Z130" s="150"/>
      <c r="AA130" s="150"/>
      <c r="AB130" s="150"/>
      <c r="AC130" s="150"/>
      <c r="AD130" s="150"/>
      <c r="AE130" s="278"/>
      <c r="AF130" s="278"/>
      <c r="AG130" s="278"/>
      <c r="AH130" s="278"/>
      <c r="AI130" s="278"/>
      <c r="AJ130" s="278"/>
      <c r="AK130" s="278"/>
      <c r="AL130" s="278"/>
      <c r="AM130" s="278"/>
      <c r="AN130" s="278"/>
      <c r="AO130" s="154"/>
      <c r="AP130" s="264"/>
      <c r="AQ130" s="266"/>
      <c r="AR130" s="264"/>
      <c r="AS130" s="265"/>
    </row>
    <row r="131" spans="1:45" ht="13.5" thickBot="1">
      <c r="A131" s="87"/>
      <c r="B131" s="515" t="s">
        <v>208</v>
      </c>
      <c r="C131" s="516" t="s">
        <v>96</v>
      </c>
      <c r="D131" s="517"/>
      <c r="E131" s="517" t="s">
        <v>258</v>
      </c>
      <c r="F131" s="517"/>
      <c r="G131" s="523"/>
      <c r="H131" s="518" t="s">
        <v>108</v>
      </c>
      <c r="I131" s="519"/>
      <c r="J131" s="519"/>
      <c r="K131" s="505"/>
      <c r="L131" s="524"/>
      <c r="M131" s="521"/>
      <c r="N131" s="522" t="s">
        <v>224</v>
      </c>
      <c r="O131" s="602"/>
      <c r="P131" s="605"/>
      <c r="Q131" s="605"/>
      <c r="R131" s="606"/>
      <c r="S131" s="87"/>
      <c r="T131" s="87"/>
      <c r="U131" s="270"/>
      <c r="V131" s="269"/>
      <c r="W131" s="269"/>
      <c r="X131" s="269"/>
      <c r="Y131" s="269"/>
      <c r="Z131" s="269"/>
      <c r="AA131" s="269"/>
      <c r="AB131" s="269"/>
      <c r="AC131" s="269"/>
      <c r="AD131" s="269"/>
      <c r="AE131" s="269"/>
      <c r="AF131" s="269"/>
      <c r="AG131" s="269"/>
      <c r="AH131" s="269"/>
      <c r="AI131" s="269"/>
      <c r="AJ131" s="269"/>
      <c r="AK131" s="269"/>
      <c r="AL131" s="269"/>
      <c r="AM131" s="269"/>
      <c r="AN131" s="269"/>
      <c r="AO131" s="271"/>
      <c r="AP131" s="264"/>
      <c r="AQ131" s="266"/>
      <c r="AR131" s="264"/>
      <c r="AS131" s="265"/>
    </row>
    <row r="132" spans="1:45" ht="12.75" customHeight="1">
      <c r="A132" s="87"/>
      <c r="B132" s="525"/>
      <c r="C132" s="526" t="s">
        <v>237</v>
      </c>
      <c r="D132" s="526"/>
      <c r="E132" s="519"/>
      <c r="F132" s="519"/>
      <c r="G132" s="505"/>
      <c r="H132" s="518"/>
      <c r="I132" s="519"/>
      <c r="J132" s="519"/>
      <c r="K132" s="505"/>
      <c r="L132" s="524"/>
      <c r="M132" s="521"/>
      <c r="N132" s="522"/>
      <c r="O132" s="602"/>
      <c r="P132" s="603"/>
      <c r="Q132" s="603"/>
      <c r="R132" s="604"/>
      <c r="S132" s="87"/>
      <c r="T132" s="87"/>
      <c r="U132" s="147" t="s">
        <v>112</v>
      </c>
      <c r="V132" s="148"/>
      <c r="W132" s="267"/>
      <c r="X132" s="267"/>
      <c r="Y132" s="148"/>
      <c r="Z132" s="148"/>
      <c r="AA132" s="148"/>
      <c r="AB132" s="148"/>
      <c r="AC132" s="148"/>
      <c r="AD132" s="148"/>
      <c r="AE132" s="148" t="s">
        <v>89</v>
      </c>
      <c r="AF132" s="148"/>
      <c r="AG132" s="148"/>
      <c r="AH132" s="148"/>
      <c r="AI132" s="148"/>
      <c r="AJ132" s="148"/>
      <c r="AK132" s="148"/>
      <c r="AL132" s="148"/>
      <c r="AM132" s="148"/>
      <c r="AN132" s="148"/>
      <c r="AO132" s="153"/>
      <c r="AP132" s="264"/>
      <c r="AQ132" s="266"/>
      <c r="AR132" s="264"/>
      <c r="AS132" s="265"/>
    </row>
    <row r="133" spans="1:45" ht="12.75" customHeight="1">
      <c r="A133" s="87"/>
      <c r="B133" s="504" t="s">
        <v>209</v>
      </c>
      <c r="C133" s="527" t="s">
        <v>150</v>
      </c>
      <c r="D133" s="528"/>
      <c r="E133" s="528" t="s">
        <v>263</v>
      </c>
      <c r="F133" s="528"/>
      <c r="G133" s="528"/>
      <c r="H133" s="518" t="s">
        <v>234</v>
      </c>
      <c r="I133" s="519"/>
      <c r="J133" s="519"/>
      <c r="K133" s="505"/>
      <c r="L133" s="520">
        <v>64</v>
      </c>
      <c r="M133" s="521"/>
      <c r="N133" s="522" t="s">
        <v>224</v>
      </c>
      <c r="O133" s="602" t="s">
        <v>82</v>
      </c>
      <c r="P133" s="603"/>
      <c r="Q133" s="603"/>
      <c r="R133" s="604"/>
      <c r="S133" s="87"/>
      <c r="T133" s="87"/>
      <c r="U133" s="149"/>
      <c r="V133" s="150"/>
      <c r="W133" s="269"/>
      <c r="X133" s="269"/>
      <c r="Y133" s="150"/>
      <c r="Z133" s="150"/>
      <c r="AA133" s="150"/>
      <c r="AB133" s="150"/>
      <c r="AC133" s="150"/>
      <c r="AD133" s="150"/>
      <c r="AE133" s="150" t="s">
        <v>90</v>
      </c>
      <c r="AF133" s="150"/>
      <c r="AG133" s="150"/>
      <c r="AH133" s="150"/>
      <c r="AI133" s="150"/>
      <c r="AJ133" s="150"/>
      <c r="AK133" s="150"/>
      <c r="AL133" s="150"/>
      <c r="AM133" s="150"/>
      <c r="AN133" s="150"/>
      <c r="AO133" s="154"/>
      <c r="AP133" s="264"/>
      <c r="AQ133" s="266"/>
      <c r="AR133" s="264"/>
      <c r="AS133" s="265"/>
    </row>
    <row r="134" spans="1:45" ht="12.75" customHeight="1">
      <c r="A134" s="87"/>
      <c r="B134" s="504" t="s">
        <v>210</v>
      </c>
      <c r="C134" s="527" t="s">
        <v>97</v>
      </c>
      <c r="D134" s="528"/>
      <c r="E134" s="528" t="s">
        <v>263</v>
      </c>
      <c r="F134" s="528"/>
      <c r="G134" s="528"/>
      <c r="H134" s="518" t="s">
        <v>234</v>
      </c>
      <c r="I134" s="519"/>
      <c r="J134" s="519"/>
      <c r="K134" s="505"/>
      <c r="L134" s="520"/>
      <c r="M134" s="521"/>
      <c r="N134" s="522" t="s">
        <v>224</v>
      </c>
      <c r="O134" s="602"/>
      <c r="P134" s="603"/>
      <c r="Q134" s="603"/>
      <c r="R134" s="604"/>
      <c r="S134" s="100"/>
      <c r="T134" s="100"/>
      <c r="U134" s="149"/>
      <c r="V134" s="150"/>
      <c r="W134" s="150"/>
      <c r="X134" s="150"/>
      <c r="Y134" s="150"/>
      <c r="Z134" s="150"/>
      <c r="AA134" s="150"/>
      <c r="AB134" s="150"/>
      <c r="AC134" s="150"/>
      <c r="AD134" s="150"/>
      <c r="AE134" s="150" t="s">
        <v>113</v>
      </c>
      <c r="AF134" s="150"/>
      <c r="AG134" s="150"/>
      <c r="AH134" s="150"/>
      <c r="AI134" s="150"/>
      <c r="AJ134" s="150"/>
      <c r="AK134" s="150"/>
      <c r="AL134" s="150"/>
      <c r="AM134" s="269"/>
      <c r="AN134" s="150"/>
      <c r="AO134" s="154"/>
      <c r="AP134" s="264"/>
      <c r="AQ134" s="266"/>
      <c r="AR134" s="264"/>
      <c r="AS134" s="265"/>
    </row>
    <row r="135" spans="1:45" ht="26.25" customHeight="1">
      <c r="A135" s="87"/>
      <c r="B135" s="504" t="s">
        <v>211</v>
      </c>
      <c r="C135" s="527" t="s">
        <v>98</v>
      </c>
      <c r="D135" s="528"/>
      <c r="E135" s="528" t="s">
        <v>263</v>
      </c>
      <c r="F135" s="528"/>
      <c r="G135" s="528"/>
      <c r="H135" s="518" t="s">
        <v>234</v>
      </c>
      <c r="I135" s="519"/>
      <c r="J135" s="519"/>
      <c r="K135" s="505"/>
      <c r="L135" s="520">
        <v>63</v>
      </c>
      <c r="M135" s="521"/>
      <c r="N135" s="522" t="s">
        <v>224</v>
      </c>
      <c r="O135" s="566" t="s">
        <v>81</v>
      </c>
      <c r="P135" s="567"/>
      <c r="Q135" s="567"/>
      <c r="R135" s="568"/>
      <c r="S135" s="100"/>
      <c r="T135" s="100"/>
      <c r="U135" s="149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/>
      <c r="AH135" s="150"/>
      <c r="AI135" s="150"/>
      <c r="AJ135" s="150"/>
      <c r="AK135" s="150"/>
      <c r="AL135" s="150"/>
      <c r="AM135" s="269"/>
      <c r="AN135" s="150"/>
      <c r="AO135" s="154"/>
      <c r="AP135" s="264"/>
      <c r="AQ135" s="266"/>
      <c r="AR135" s="264"/>
      <c r="AS135" s="265"/>
    </row>
    <row r="136" spans="1:45" ht="26.25" customHeight="1" thickBot="1">
      <c r="A136" s="87"/>
      <c r="B136" s="365" t="s">
        <v>271</v>
      </c>
      <c r="C136" s="529" t="s">
        <v>269</v>
      </c>
      <c r="D136" s="530"/>
      <c r="E136" s="530" t="s">
        <v>263</v>
      </c>
      <c r="F136" s="530"/>
      <c r="G136" s="530"/>
      <c r="H136" s="531" t="s">
        <v>234</v>
      </c>
      <c r="I136" s="532"/>
      <c r="J136" s="532"/>
      <c r="K136" s="135"/>
      <c r="L136" s="533">
        <v>65</v>
      </c>
      <c r="M136" s="534"/>
      <c r="N136" s="535" t="s">
        <v>224</v>
      </c>
      <c r="O136" s="566" t="s">
        <v>83</v>
      </c>
      <c r="P136" s="591"/>
      <c r="Q136" s="591"/>
      <c r="R136" s="592"/>
      <c r="S136" s="100"/>
      <c r="T136" s="100"/>
      <c r="U136" s="272"/>
      <c r="V136" s="258"/>
      <c r="W136" s="258"/>
      <c r="X136" s="258"/>
      <c r="Y136" s="258"/>
      <c r="Z136" s="258"/>
      <c r="AA136" s="258"/>
      <c r="AB136" s="258"/>
      <c r="AC136" s="258"/>
      <c r="AD136" s="258"/>
      <c r="AE136" s="258"/>
      <c r="AF136" s="258"/>
      <c r="AG136" s="258"/>
      <c r="AH136" s="258"/>
      <c r="AI136" s="258"/>
      <c r="AJ136" s="258"/>
      <c r="AK136" s="258"/>
      <c r="AL136" s="258"/>
      <c r="AM136" s="152"/>
      <c r="AN136" s="258"/>
      <c r="AO136" s="273"/>
      <c r="AP136" s="264"/>
      <c r="AQ136" s="266"/>
      <c r="AR136" s="264"/>
      <c r="AS136" s="265"/>
    </row>
    <row r="137" spans="1:45" ht="12.75" customHeight="1">
      <c r="A137" s="87"/>
      <c r="B137" s="87"/>
      <c r="C137" s="87" t="s">
        <v>225</v>
      </c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99"/>
      <c r="P137" s="99"/>
      <c r="Q137" s="99"/>
      <c r="R137" s="100"/>
      <c r="S137" s="100"/>
      <c r="T137" s="100"/>
      <c r="U137" s="83"/>
      <c r="V137" s="84"/>
      <c r="W137" s="85"/>
      <c r="X137" s="85"/>
      <c r="Y137" s="84"/>
      <c r="Z137" s="84"/>
      <c r="AA137" s="84"/>
      <c r="AB137" s="85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5"/>
      <c r="AO137" s="85"/>
      <c r="AP137" s="264"/>
      <c r="AQ137" s="266"/>
      <c r="AR137" s="264"/>
      <c r="AS137" s="265"/>
    </row>
    <row r="138" spans="1:45" ht="12.75" customHeight="1">
      <c r="A138" s="87"/>
      <c r="B138" s="87"/>
      <c r="C138" s="264"/>
      <c r="D138" s="264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99"/>
      <c r="P138" s="99"/>
      <c r="Q138" s="99"/>
      <c r="R138" s="87"/>
      <c r="S138" s="100"/>
      <c r="T138" s="100"/>
      <c r="U138" s="86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264"/>
      <c r="AQ138" s="266"/>
      <c r="AR138" s="264"/>
      <c r="AS138" s="265"/>
    </row>
    <row r="139" spans="1:45" ht="12.75" customHeight="1">
      <c r="A139" s="87"/>
      <c r="B139" s="264"/>
      <c r="C139" s="264"/>
      <c r="D139" s="264"/>
      <c r="E139" s="264"/>
      <c r="F139" s="264"/>
      <c r="G139" s="264"/>
      <c r="H139" s="264"/>
      <c r="I139" s="264"/>
      <c r="J139" s="264"/>
      <c r="K139" s="264"/>
      <c r="L139" s="264"/>
      <c r="M139" s="264"/>
      <c r="N139" s="264"/>
      <c r="O139" s="99"/>
      <c r="P139" s="99"/>
      <c r="Q139" s="99"/>
      <c r="R139" s="87"/>
      <c r="S139" s="100"/>
      <c r="T139" s="100"/>
      <c r="U139" s="85"/>
      <c r="V139" s="134"/>
      <c r="W139" s="134"/>
      <c r="X139" s="134"/>
      <c r="Y139" s="134"/>
      <c r="Z139" s="141"/>
      <c r="AA139" s="134"/>
      <c r="AB139" s="134"/>
      <c r="AC139" s="134"/>
      <c r="AD139" s="134"/>
      <c r="AE139" s="134"/>
      <c r="AF139" s="134"/>
      <c r="AG139" s="134"/>
      <c r="AH139" s="134"/>
      <c r="AI139" s="134"/>
      <c r="AJ139" s="134"/>
      <c r="AK139" s="134"/>
      <c r="AL139" s="134"/>
      <c r="AM139" s="134"/>
      <c r="AN139" s="134"/>
      <c r="AO139" s="134"/>
      <c r="AP139" s="134"/>
      <c r="AQ139" s="266"/>
      <c r="AR139" s="264"/>
      <c r="AS139" s="265"/>
    </row>
    <row r="140" spans="1:45" ht="12.75" customHeight="1">
      <c r="A140" s="87"/>
      <c r="B140" s="264" t="s">
        <v>152</v>
      </c>
      <c r="C140" s="264"/>
      <c r="D140" s="264"/>
      <c r="E140" s="264"/>
      <c r="F140" s="264"/>
      <c r="G140" s="264"/>
      <c r="H140" s="264"/>
      <c r="I140" s="264"/>
      <c r="J140" s="264"/>
      <c r="K140" s="264"/>
      <c r="L140" s="264"/>
      <c r="M140" s="264"/>
      <c r="N140" s="264"/>
      <c r="O140" s="264"/>
      <c r="P140" s="264"/>
      <c r="Q140" s="264"/>
      <c r="R140" s="264"/>
      <c r="S140" s="264"/>
      <c r="T140" s="100"/>
      <c r="U140" s="100"/>
      <c r="V140" s="100"/>
      <c r="W140" s="100"/>
      <c r="X140" s="100"/>
      <c r="Y140" s="100"/>
      <c r="Z140" s="100"/>
      <c r="AA140" s="84"/>
      <c r="AB140" s="84"/>
      <c r="AC140" s="84"/>
      <c r="AD140" s="84"/>
      <c r="AE140" s="84"/>
      <c r="AF140" s="87"/>
      <c r="AG140" s="87"/>
      <c r="AH140" s="87"/>
      <c r="AI140" s="87"/>
      <c r="AJ140" s="264"/>
      <c r="AK140" s="264"/>
      <c r="AL140" s="264"/>
      <c r="AM140" s="264"/>
      <c r="AN140" s="264"/>
      <c r="AO140" s="264"/>
      <c r="AP140" s="264"/>
      <c r="AQ140" s="266"/>
      <c r="AR140" s="264"/>
      <c r="AS140" s="265"/>
    </row>
    <row r="141" spans="1:45" ht="12.75" customHeight="1">
      <c r="A141" s="87"/>
      <c r="B141" s="264"/>
      <c r="C141" s="264"/>
      <c r="D141" s="264"/>
      <c r="E141" s="264"/>
      <c r="F141" s="264"/>
      <c r="G141" s="264"/>
      <c r="H141" s="264"/>
      <c r="I141" s="264"/>
      <c r="J141" s="264"/>
      <c r="K141" s="264"/>
      <c r="L141" s="264"/>
      <c r="M141" s="264"/>
      <c r="N141" s="264"/>
      <c r="O141" s="264"/>
      <c r="P141" s="264"/>
      <c r="Q141" s="264"/>
      <c r="R141" s="264"/>
      <c r="S141" s="264"/>
      <c r="T141" s="87"/>
      <c r="U141" s="87"/>
      <c r="V141" s="87"/>
      <c r="W141" s="87"/>
      <c r="X141" s="87"/>
      <c r="Y141" s="87"/>
      <c r="Z141" s="87"/>
      <c r="AA141" s="264"/>
      <c r="AB141" s="264"/>
      <c r="AC141" s="264"/>
      <c r="AD141" s="264"/>
      <c r="AE141" s="264"/>
      <c r="AF141" s="264"/>
      <c r="AG141" s="264"/>
      <c r="AH141" s="264"/>
      <c r="AI141" s="264"/>
      <c r="AJ141" s="264"/>
      <c r="AK141" s="264"/>
      <c r="AL141" s="264"/>
      <c r="AM141" s="264"/>
      <c r="AN141" s="264"/>
      <c r="AO141" s="264"/>
      <c r="AP141" s="264"/>
      <c r="AQ141" s="266"/>
      <c r="AR141" s="264"/>
      <c r="AS141" s="265"/>
    </row>
    <row r="142" spans="1:45" ht="12.75" customHeight="1">
      <c r="A142" s="2"/>
      <c r="B142" s="264"/>
      <c r="C142" s="264"/>
      <c r="D142" s="264"/>
      <c r="E142" s="264"/>
      <c r="F142" s="264"/>
      <c r="G142" s="264"/>
      <c r="H142" s="264"/>
      <c r="I142" s="264"/>
      <c r="J142" s="264"/>
      <c r="K142" s="264"/>
      <c r="L142" s="264"/>
      <c r="M142" s="264"/>
      <c r="N142" s="264"/>
      <c r="O142" s="264"/>
      <c r="P142" s="264"/>
      <c r="Q142" s="264"/>
      <c r="R142" s="264"/>
      <c r="S142" s="264"/>
      <c r="T142" s="264"/>
      <c r="U142" s="264"/>
      <c r="V142" s="264"/>
      <c r="W142" s="264"/>
      <c r="X142" s="264"/>
      <c r="Y142" s="264"/>
      <c r="Z142" s="264"/>
      <c r="AA142" s="264"/>
      <c r="AB142" s="264"/>
      <c r="AC142" s="264"/>
      <c r="AD142" s="264"/>
      <c r="AE142" s="264"/>
      <c r="AF142" s="264"/>
      <c r="AG142" s="264"/>
      <c r="AH142" s="264"/>
      <c r="AI142" s="264"/>
      <c r="AJ142" s="264"/>
      <c r="AK142" s="264"/>
      <c r="AL142" s="264"/>
      <c r="AM142" s="264"/>
      <c r="AN142" s="264"/>
      <c r="AO142" s="264"/>
      <c r="AP142" s="264"/>
      <c r="AQ142" s="266"/>
      <c r="AR142" s="264"/>
      <c r="AS142" s="265"/>
    </row>
    <row r="143" spans="1:45" ht="12.75" customHeight="1">
      <c r="A143" s="2"/>
      <c r="B143" s="264"/>
      <c r="C143" s="264"/>
      <c r="D143" s="264"/>
      <c r="E143" s="264"/>
      <c r="F143" s="264"/>
      <c r="G143" s="264"/>
      <c r="H143" s="264"/>
      <c r="I143" s="264"/>
      <c r="J143" s="264"/>
      <c r="K143" s="264"/>
      <c r="L143" s="264"/>
      <c r="M143" s="264"/>
      <c r="N143" s="264"/>
      <c r="O143" s="264"/>
      <c r="P143" s="264"/>
      <c r="Q143" s="264"/>
      <c r="R143" s="264"/>
      <c r="S143" s="264"/>
      <c r="T143" s="264"/>
      <c r="U143" s="264"/>
      <c r="V143" s="264"/>
      <c r="W143" s="264"/>
      <c r="X143" s="264"/>
      <c r="Y143" s="264"/>
      <c r="Z143" s="264"/>
      <c r="AA143" s="264"/>
      <c r="AB143" s="264"/>
      <c r="AC143" s="264"/>
      <c r="AD143" s="264"/>
      <c r="AE143" s="264"/>
      <c r="AF143" s="264"/>
      <c r="AG143" s="264"/>
      <c r="AH143" s="264"/>
      <c r="AI143" s="264"/>
      <c r="AJ143" s="264"/>
      <c r="AK143" s="264"/>
      <c r="AL143" s="264"/>
      <c r="AM143" s="264"/>
      <c r="AN143" s="264"/>
      <c r="AO143" s="264"/>
      <c r="AP143" s="264"/>
      <c r="AQ143" s="266"/>
      <c r="AR143" s="264"/>
      <c r="AS143" s="265"/>
    </row>
    <row r="144" spans="1:45" ht="12.75" customHeight="1">
      <c r="A144" s="2"/>
      <c r="B144" s="264"/>
      <c r="C144" s="264"/>
      <c r="D144" s="264"/>
      <c r="E144" s="264"/>
      <c r="F144" s="264"/>
      <c r="G144" s="264"/>
      <c r="H144" s="264"/>
      <c r="I144" s="264"/>
      <c r="J144" s="264"/>
      <c r="K144" s="264"/>
      <c r="L144" s="264"/>
      <c r="M144" s="264"/>
      <c r="N144" s="264"/>
      <c r="O144" s="264"/>
      <c r="P144" s="264"/>
      <c r="Q144" s="264"/>
      <c r="R144" s="264"/>
      <c r="S144" s="264"/>
      <c r="T144" s="264"/>
      <c r="U144" s="264"/>
      <c r="V144" s="264"/>
      <c r="W144" s="264"/>
      <c r="X144" s="264"/>
      <c r="Y144" s="264"/>
      <c r="Z144" s="264" t="s">
        <v>135</v>
      </c>
      <c r="AA144" s="264"/>
      <c r="AB144" s="264"/>
      <c r="AC144" s="264"/>
      <c r="AD144" s="264"/>
      <c r="AE144" s="264"/>
      <c r="AF144" s="264"/>
      <c r="AG144" s="264"/>
      <c r="AH144" s="264"/>
      <c r="AI144" s="264"/>
      <c r="AJ144" s="264"/>
      <c r="AK144" s="264"/>
      <c r="AL144" s="264"/>
      <c r="AM144" s="264"/>
      <c r="AN144" s="264"/>
      <c r="AO144" s="264"/>
      <c r="AP144" s="264"/>
      <c r="AQ144" s="266"/>
      <c r="AR144" s="264"/>
      <c r="AS144" s="265"/>
    </row>
    <row r="145" spans="1:45" ht="12.75" customHeight="1" thickBot="1">
      <c r="A145" s="2"/>
      <c r="B145" s="264"/>
      <c r="C145" s="264"/>
      <c r="D145" s="264"/>
      <c r="E145" s="264"/>
      <c r="F145" s="264"/>
      <c r="G145" s="264"/>
      <c r="H145" s="264"/>
      <c r="I145" s="264"/>
      <c r="J145" s="264"/>
      <c r="K145" s="264"/>
      <c r="L145" s="264"/>
      <c r="M145" s="264"/>
      <c r="N145" s="264"/>
      <c r="O145" s="264"/>
      <c r="P145" s="264"/>
      <c r="Q145" s="264"/>
      <c r="R145" s="264"/>
      <c r="S145" s="264"/>
      <c r="T145" s="264"/>
      <c r="U145" s="264"/>
      <c r="V145" s="264"/>
      <c r="W145" s="264"/>
      <c r="X145" s="264"/>
      <c r="Y145" s="264"/>
      <c r="Z145" s="264"/>
      <c r="AA145" s="264" t="s">
        <v>130</v>
      </c>
      <c r="AB145" s="264"/>
      <c r="AC145" s="264"/>
      <c r="AD145" s="264"/>
      <c r="AE145" s="264"/>
      <c r="AF145" s="264"/>
      <c r="AG145" s="264"/>
      <c r="AH145" s="264"/>
      <c r="AI145" s="264"/>
      <c r="AJ145" s="264"/>
      <c r="AK145" s="264"/>
      <c r="AL145" s="264"/>
      <c r="AM145" s="264"/>
      <c r="AN145" s="264"/>
      <c r="AP145" s="466"/>
      <c r="AQ145" s="467"/>
      <c r="AR145" s="467"/>
      <c r="AS145" s="129"/>
    </row>
    <row r="146" spans="1:45" ht="12.75" customHeight="1" thickBot="1">
      <c r="A146" s="2"/>
      <c r="B146" s="264"/>
      <c r="C146" s="264"/>
      <c r="D146" s="264"/>
      <c r="E146" s="264"/>
      <c r="F146" s="264"/>
      <c r="G146" s="264"/>
      <c r="H146" s="264"/>
      <c r="I146" s="264"/>
      <c r="J146" s="264"/>
      <c r="K146" s="264"/>
      <c r="L146" s="264"/>
      <c r="M146" s="264"/>
      <c r="N146" s="264"/>
      <c r="O146" s="264"/>
      <c r="P146" s="264"/>
      <c r="Q146" s="264"/>
      <c r="R146" s="264"/>
      <c r="S146" s="264"/>
      <c r="T146" s="264"/>
      <c r="U146" s="264"/>
      <c r="V146" s="264"/>
      <c r="W146" s="264"/>
      <c r="X146" s="264"/>
      <c r="Y146" s="264"/>
      <c r="Z146" s="264"/>
      <c r="AA146" s="264"/>
      <c r="AB146" s="264"/>
      <c r="AC146" s="264"/>
      <c r="AD146" s="264"/>
      <c r="AE146" s="264"/>
      <c r="AF146" s="264"/>
      <c r="AG146" s="264"/>
      <c r="AH146" s="264"/>
      <c r="AI146" s="264"/>
      <c r="AJ146" s="264"/>
      <c r="AK146" s="264"/>
      <c r="AL146" s="264"/>
      <c r="AM146" s="264"/>
      <c r="AN146" s="264"/>
      <c r="AO146" s="468"/>
      <c r="AP146" s="587" t="s">
        <v>273</v>
      </c>
      <c r="AQ146" s="587"/>
      <c r="AR146" s="588"/>
      <c r="AS146" s="129"/>
    </row>
    <row r="147" spans="1:45" ht="12.75" customHeight="1" thickBot="1" thickTop="1">
      <c r="A147" s="22"/>
      <c r="B147" s="294"/>
      <c r="C147" s="295" t="s">
        <v>235</v>
      </c>
      <c r="D147" s="295"/>
      <c r="E147" s="296"/>
      <c r="F147" s="297"/>
      <c r="G147" s="298"/>
      <c r="H147" s="299"/>
      <c r="I147" s="299"/>
      <c r="J147" s="299"/>
      <c r="K147" s="300" t="s">
        <v>229</v>
      </c>
      <c r="AO147" s="468"/>
      <c r="AP147" s="589"/>
      <c r="AQ147" s="589"/>
      <c r="AR147" s="590"/>
      <c r="AS147" s="129"/>
    </row>
    <row r="148" spans="1:45" ht="12.75" customHeight="1" thickBot="1" thickTop="1">
      <c r="A148" s="21"/>
      <c r="B148" s="302"/>
      <c r="C148" s="303" t="s">
        <v>230</v>
      </c>
      <c r="D148" s="431"/>
      <c r="E148" s="304"/>
      <c r="F148" s="305"/>
      <c r="G148" s="54"/>
      <c r="H148" s="15"/>
      <c r="I148" s="15"/>
      <c r="J148" s="15"/>
      <c r="K148" s="16"/>
      <c r="AO148" s="470"/>
      <c r="AP148" s="452"/>
      <c r="AQ148" s="453"/>
      <c r="AR148" s="454"/>
      <c r="AS148" s="157"/>
    </row>
    <row r="149" spans="1:45" ht="12.75" customHeight="1" thickBot="1">
      <c r="A149" s="307">
        <v>40</v>
      </c>
      <c r="B149" s="308" t="s">
        <v>239</v>
      </c>
      <c r="C149" s="351" t="s">
        <v>29</v>
      </c>
      <c r="D149" s="432"/>
      <c r="E149" s="69">
        <f>G149+H149+I149+L149+M149+N149+Q149+R149+S149+V149+W149+X149+AA149+AB149+AC149+AF149+AG149+AH149+AK149+AL149+AM149</f>
        <v>12</v>
      </c>
      <c r="F149" s="69">
        <f>K149+P149+U149+Z149+AE149+AJ149+AO149</f>
        <v>4</v>
      </c>
      <c r="G149" s="418">
        <v>12</v>
      </c>
      <c r="H149" s="416">
        <v>0</v>
      </c>
      <c r="I149" s="416">
        <v>0</v>
      </c>
      <c r="J149" s="416" t="s">
        <v>133</v>
      </c>
      <c r="K149" s="419">
        <v>4</v>
      </c>
      <c r="L149" s="456"/>
      <c r="M149" s="451"/>
      <c r="N149" s="451"/>
      <c r="O149" s="451"/>
      <c r="P149" s="451"/>
      <c r="Q149" s="451"/>
      <c r="R149" s="451"/>
      <c r="S149" s="451"/>
      <c r="T149" s="451"/>
      <c r="U149" s="451"/>
      <c r="V149" s="451"/>
      <c r="W149" s="451"/>
      <c r="X149" s="451"/>
      <c r="Y149" s="451"/>
      <c r="Z149" s="451"/>
      <c r="AA149" s="451"/>
      <c r="AB149" s="451"/>
      <c r="AC149" s="451"/>
      <c r="AD149" s="451"/>
      <c r="AE149" s="451"/>
      <c r="AF149" s="451"/>
      <c r="AG149" s="451"/>
      <c r="AH149" s="451"/>
      <c r="AI149" s="451"/>
      <c r="AJ149" s="451"/>
      <c r="AK149" s="451"/>
      <c r="AL149" s="451"/>
      <c r="AM149" s="451"/>
      <c r="AN149" s="451"/>
      <c r="AO149" s="469"/>
      <c r="AP149" s="452"/>
      <c r="AQ149" s="453"/>
      <c r="AR149" s="454"/>
      <c r="AS149" s="157"/>
    </row>
    <row r="150" spans="1:45" ht="12.75" customHeight="1" thickBot="1">
      <c r="A150" s="307">
        <v>42</v>
      </c>
      <c r="B150" s="334" t="s">
        <v>240</v>
      </c>
      <c r="C150" s="318" t="s">
        <v>30</v>
      </c>
      <c r="D150" s="433"/>
      <c r="E150" s="69">
        <f>G150+H150+I150+L150+M150+N150+Q150+R150+S150+V150+W150+X150+AA150+AB150+AC150+AF150+AG150+AH150+AK150+AL150+AM150</f>
        <v>8</v>
      </c>
      <c r="F150" s="69">
        <f>K150+P150+U150+Z150+AE150+AJ150+AO150</f>
        <v>3</v>
      </c>
      <c r="G150" s="420">
        <v>8</v>
      </c>
      <c r="H150" s="416">
        <v>0</v>
      </c>
      <c r="I150" s="416">
        <v>0</v>
      </c>
      <c r="J150" s="416" t="s">
        <v>133</v>
      </c>
      <c r="K150" s="419">
        <v>3</v>
      </c>
      <c r="L150" s="456"/>
      <c r="M150" s="451"/>
      <c r="N150" s="451"/>
      <c r="O150" s="451"/>
      <c r="P150" s="451"/>
      <c r="Q150" s="451"/>
      <c r="R150" s="451"/>
      <c r="S150" s="451"/>
      <c r="T150" s="451"/>
      <c r="U150" s="451"/>
      <c r="V150" s="451"/>
      <c r="W150" s="451"/>
      <c r="X150" s="451"/>
      <c r="Y150" s="451"/>
      <c r="Z150" s="451"/>
      <c r="AA150" s="451"/>
      <c r="AB150" s="451"/>
      <c r="AC150" s="451"/>
      <c r="AD150" s="451"/>
      <c r="AE150" s="451"/>
      <c r="AF150" s="451"/>
      <c r="AG150" s="451"/>
      <c r="AH150" s="451"/>
      <c r="AI150" s="451"/>
      <c r="AJ150" s="451"/>
      <c r="AK150" s="451"/>
      <c r="AL150" s="451"/>
      <c r="AM150" s="451"/>
      <c r="AN150" s="451"/>
      <c r="AO150" s="469"/>
      <c r="AP150" s="452"/>
      <c r="AQ150" s="453"/>
      <c r="AR150" s="454"/>
      <c r="AS150" s="157"/>
    </row>
    <row r="151" spans="1:45" ht="12.75" customHeight="1" thickBot="1">
      <c r="A151" s="307">
        <v>43</v>
      </c>
      <c r="B151" s="334" t="s">
        <v>241</v>
      </c>
      <c r="C151" s="352" t="s">
        <v>31</v>
      </c>
      <c r="D151" s="434"/>
      <c r="E151" s="69">
        <f>G151+H151+I151+L151+M151+N151+Q151+R151+S151+V151+W151+X151+AA151+AB151+AC151+AF151+AG151+AH151+AK151+AL151+AM151</f>
        <v>12</v>
      </c>
      <c r="F151" s="69">
        <f>K151+P151+U151+Z151+AE151+AJ151+AO151</f>
        <v>3</v>
      </c>
      <c r="G151" s="418">
        <v>12</v>
      </c>
      <c r="H151" s="416">
        <v>0</v>
      </c>
      <c r="I151" s="416">
        <v>0</v>
      </c>
      <c r="J151" s="416" t="s">
        <v>133</v>
      </c>
      <c r="K151" s="419">
        <v>3</v>
      </c>
      <c r="L151" s="456"/>
      <c r="M151" s="451"/>
      <c r="N151" s="451"/>
      <c r="O151" s="451"/>
      <c r="P151" s="451"/>
      <c r="Q151" s="451"/>
      <c r="R151" s="451"/>
      <c r="S151" s="451"/>
      <c r="T151" s="451"/>
      <c r="U151" s="451"/>
      <c r="V151" s="451"/>
      <c r="W151" s="451"/>
      <c r="X151" s="451"/>
      <c r="Y151" s="451"/>
      <c r="Z151" s="451"/>
      <c r="AA151" s="451"/>
      <c r="AB151" s="451"/>
      <c r="AC151" s="451"/>
      <c r="AD151" s="451"/>
      <c r="AE151" s="451"/>
      <c r="AF151" s="451"/>
      <c r="AG151" s="451"/>
      <c r="AH151" s="451"/>
      <c r="AI151" s="451"/>
      <c r="AJ151" s="451"/>
      <c r="AK151" s="451"/>
      <c r="AL151" s="451"/>
      <c r="AM151" s="451"/>
      <c r="AN151" s="451"/>
      <c r="AO151" s="469"/>
      <c r="AP151" s="452"/>
      <c r="AQ151" s="453"/>
      <c r="AR151" s="454"/>
      <c r="AS151" s="157"/>
    </row>
    <row r="152" spans="1:45" ht="26.25" thickBot="1">
      <c r="A152" s="457"/>
      <c r="B152" s="471" t="s">
        <v>272</v>
      </c>
      <c r="C152" s="472" t="s">
        <v>268</v>
      </c>
      <c r="D152" s="473" t="s">
        <v>263</v>
      </c>
      <c r="E152" s="458" t="s">
        <v>270</v>
      </c>
      <c r="F152" s="459" t="s">
        <v>267</v>
      </c>
      <c r="G152" s="460" t="s">
        <v>265</v>
      </c>
      <c r="H152" s="461" t="s">
        <v>265</v>
      </c>
      <c r="I152" s="461" t="s">
        <v>270</v>
      </c>
      <c r="J152" s="462" t="s">
        <v>266</v>
      </c>
      <c r="K152" s="463" t="s">
        <v>267</v>
      </c>
      <c r="L152" s="464"/>
      <c r="M152" s="465"/>
      <c r="N152" s="465"/>
      <c r="O152" s="465"/>
      <c r="P152" s="465"/>
      <c r="Q152" s="465"/>
      <c r="R152" s="465"/>
      <c r="S152" s="465"/>
      <c r="T152" s="465"/>
      <c r="U152" s="465"/>
      <c r="V152" s="465"/>
      <c r="W152" s="465"/>
      <c r="X152" s="465"/>
      <c r="Y152" s="465"/>
      <c r="Z152" s="465"/>
      <c r="AA152" s="465"/>
      <c r="AB152" s="465"/>
      <c r="AC152" s="465"/>
      <c r="AD152" s="465"/>
      <c r="AE152" s="465"/>
      <c r="AF152" s="465"/>
      <c r="AG152" s="465"/>
      <c r="AH152" s="465"/>
      <c r="AI152" s="465"/>
      <c r="AJ152" s="465"/>
      <c r="AK152" s="465"/>
      <c r="AL152" s="465"/>
      <c r="AM152" s="465"/>
      <c r="AN152" s="451"/>
      <c r="AO152" s="469"/>
      <c r="AP152" s="452"/>
      <c r="AQ152" s="453"/>
      <c r="AR152" s="454"/>
      <c r="AS152" s="157"/>
    </row>
    <row r="153" spans="1:45" ht="13.5" thickBot="1">
      <c r="A153" s="244"/>
      <c r="B153" s="317" t="s">
        <v>285</v>
      </c>
      <c r="C153" s="318" t="s">
        <v>274</v>
      </c>
      <c r="D153" s="434"/>
      <c r="E153" s="319"/>
      <c r="F153" s="320" t="s">
        <v>289</v>
      </c>
      <c r="G153" s="321"/>
      <c r="H153" s="322"/>
      <c r="I153" s="322"/>
      <c r="J153" s="322"/>
      <c r="K153" s="323"/>
      <c r="L153" s="63"/>
      <c r="M153" s="61"/>
      <c r="N153" s="61"/>
      <c r="O153" s="61"/>
      <c r="P153" s="64"/>
      <c r="Q153" s="60"/>
      <c r="R153" s="61"/>
      <c r="S153" s="61"/>
      <c r="T153" s="61"/>
      <c r="U153" s="64"/>
      <c r="V153" s="60"/>
      <c r="W153" s="61"/>
      <c r="X153" s="61"/>
      <c r="Y153" s="61"/>
      <c r="Z153" s="62"/>
      <c r="AA153" s="63"/>
      <c r="AB153" s="61"/>
      <c r="AC153" s="61"/>
      <c r="AD153" s="61"/>
      <c r="AE153" s="64"/>
      <c r="AF153" s="60"/>
      <c r="AG153" s="61"/>
      <c r="AH153" s="61"/>
      <c r="AI153" s="61"/>
      <c r="AJ153" s="64"/>
      <c r="AK153" s="60"/>
      <c r="AL153" s="61"/>
      <c r="AM153" s="61"/>
      <c r="AN153" s="61"/>
      <c r="AO153" s="64"/>
      <c r="AP153" s="38"/>
      <c r="AQ153" s="245"/>
      <c r="AR153" s="246"/>
      <c r="AS153" s="46"/>
    </row>
    <row r="154" spans="1:45" ht="13.5" thickBot="1">
      <c r="A154" s="307"/>
      <c r="B154" s="474" t="s">
        <v>275</v>
      </c>
      <c r="C154" s="475" t="s">
        <v>276</v>
      </c>
      <c r="D154" s="476"/>
      <c r="E154" s="477"/>
      <c r="F154" s="478" t="s">
        <v>267</v>
      </c>
      <c r="G154" s="60"/>
      <c r="H154" s="61"/>
      <c r="I154" s="61"/>
      <c r="J154" s="61"/>
      <c r="K154" s="62"/>
      <c r="L154" s="63"/>
      <c r="M154" s="61"/>
      <c r="N154" s="61"/>
      <c r="O154" s="61"/>
      <c r="P154" s="64"/>
      <c r="Q154" s="60"/>
      <c r="R154" s="61"/>
      <c r="S154" s="61"/>
      <c r="T154" s="61"/>
      <c r="U154" s="479"/>
      <c r="V154" s="321"/>
      <c r="W154" s="322"/>
      <c r="X154" s="322"/>
      <c r="Y154" s="322"/>
      <c r="Z154" s="246"/>
      <c r="AA154" s="480"/>
      <c r="AB154" s="246"/>
      <c r="AC154" s="322"/>
      <c r="AD154" s="322"/>
      <c r="AE154" s="64"/>
      <c r="AF154" s="321"/>
      <c r="AG154" s="246"/>
      <c r="AH154" s="322"/>
      <c r="AI154" s="18"/>
      <c r="AJ154" s="19"/>
      <c r="AK154" s="17"/>
      <c r="AL154" s="18"/>
      <c r="AM154" s="61"/>
      <c r="AN154" s="61"/>
      <c r="AO154" s="64"/>
      <c r="AP154" s="129" t="s">
        <v>306</v>
      </c>
      <c r="AQ154" s="245"/>
      <c r="AR154" s="246"/>
      <c r="AS154" s="46"/>
    </row>
    <row r="155" spans="1:45" ht="13.5" thickBot="1">
      <c r="A155" s="307"/>
      <c r="B155" s="474" t="s">
        <v>277</v>
      </c>
      <c r="C155" s="475" t="s">
        <v>278</v>
      </c>
      <c r="D155" s="476"/>
      <c r="E155" s="477"/>
      <c r="F155" s="481" t="s">
        <v>267</v>
      </c>
      <c r="G155" s="60"/>
      <c r="H155" s="61"/>
      <c r="I155" s="61"/>
      <c r="J155" s="61"/>
      <c r="K155" s="62"/>
      <c r="L155" s="63"/>
      <c r="M155" s="61"/>
      <c r="N155" s="61"/>
      <c r="O155" s="61"/>
      <c r="P155" s="64"/>
      <c r="Q155" s="60"/>
      <c r="R155" s="61"/>
      <c r="S155" s="61"/>
      <c r="T155" s="61"/>
      <c r="U155" s="479"/>
      <c r="V155" s="321"/>
      <c r="W155" s="322"/>
      <c r="X155" s="322"/>
      <c r="Y155" s="322"/>
      <c r="Z155" s="246"/>
      <c r="AA155" s="480"/>
      <c r="AB155" s="246"/>
      <c r="AC155" s="322"/>
      <c r="AD155" s="322"/>
      <c r="AE155" s="64"/>
      <c r="AF155" s="321"/>
      <c r="AG155" s="246"/>
      <c r="AH155" s="322"/>
      <c r="AI155" s="482"/>
      <c r="AJ155" s="8"/>
      <c r="AK155" s="483"/>
      <c r="AL155" s="18"/>
      <c r="AM155" s="61"/>
      <c r="AN155" s="61"/>
      <c r="AO155" s="64"/>
      <c r="AP155" s="244"/>
      <c r="AQ155" s="245"/>
      <c r="AR155" s="246"/>
      <c r="AS155" s="46"/>
    </row>
    <row r="156" spans="1:45" ht="13.5" thickBot="1">
      <c r="A156" s="324"/>
      <c r="B156" s="484" t="s">
        <v>290</v>
      </c>
      <c r="C156" s="485" t="s">
        <v>279</v>
      </c>
      <c r="D156" s="486"/>
      <c r="E156" s="325"/>
      <c r="F156" s="326" t="s">
        <v>267</v>
      </c>
      <c r="G156" s="327"/>
      <c r="H156" s="328"/>
      <c r="I156" s="328"/>
      <c r="J156" s="328"/>
      <c r="K156" s="329"/>
      <c r="L156" s="327"/>
      <c r="M156" s="328"/>
      <c r="N156" s="328"/>
      <c r="O156" s="328"/>
      <c r="P156" s="329"/>
      <c r="Q156" s="327"/>
      <c r="R156" s="328"/>
      <c r="S156" s="328"/>
      <c r="T156" s="328"/>
      <c r="U156" s="329"/>
      <c r="V156" s="327"/>
      <c r="W156" s="328"/>
      <c r="X156" s="328"/>
      <c r="Y156" s="328"/>
      <c r="Z156" s="329"/>
      <c r="AA156" s="327"/>
      <c r="AB156" s="328"/>
      <c r="AC156" s="328"/>
      <c r="AD156" s="328"/>
      <c r="AE156" s="329"/>
      <c r="AF156" s="327"/>
      <c r="AG156" s="328"/>
      <c r="AH156" s="328"/>
      <c r="AI156" s="328"/>
      <c r="AJ156" s="329"/>
      <c r="AK156" s="327"/>
      <c r="AL156" s="328"/>
      <c r="AM156" s="328"/>
      <c r="AN156" s="328"/>
      <c r="AO156" s="329"/>
      <c r="AP156" s="487"/>
      <c r="AQ156" s="142"/>
      <c r="AR156" s="142"/>
      <c r="AS156" s="129"/>
    </row>
    <row r="157" spans="1:45" ht="13.5" thickBot="1">
      <c r="A157" s="324"/>
      <c r="B157" s="484" t="s">
        <v>321</v>
      </c>
      <c r="C157" s="485" t="s">
        <v>280</v>
      </c>
      <c r="D157" s="486"/>
      <c r="E157" s="325"/>
      <c r="F157" s="326" t="s">
        <v>267</v>
      </c>
      <c r="G157" s="327"/>
      <c r="H157" s="328"/>
      <c r="I157" s="328"/>
      <c r="J157" s="328"/>
      <c r="K157" s="329"/>
      <c r="L157" s="327"/>
      <c r="M157" s="328"/>
      <c r="N157" s="328"/>
      <c r="O157" s="328"/>
      <c r="P157" s="329"/>
      <c r="Q157" s="327"/>
      <c r="R157" s="328"/>
      <c r="S157" s="328"/>
      <c r="T157" s="328"/>
      <c r="U157" s="329"/>
      <c r="V157" s="327"/>
      <c r="W157" s="328"/>
      <c r="X157" s="328"/>
      <c r="Y157" s="328"/>
      <c r="Z157" s="329"/>
      <c r="AA157" s="327"/>
      <c r="AB157" s="328"/>
      <c r="AC157" s="328"/>
      <c r="AD157" s="328"/>
      <c r="AE157" s="329"/>
      <c r="AF157" s="327"/>
      <c r="AG157" s="328"/>
      <c r="AH157" s="328"/>
      <c r="AI157" s="328"/>
      <c r="AJ157" s="329"/>
      <c r="AK157" s="327"/>
      <c r="AL157" s="328"/>
      <c r="AM157" s="328"/>
      <c r="AN157" s="328"/>
      <c r="AO157" s="329"/>
      <c r="AP157" s="129" t="s">
        <v>317</v>
      </c>
      <c r="AQ157" s="142"/>
      <c r="AR157" s="142"/>
      <c r="AS157" s="129"/>
    </row>
    <row r="158" spans="1:45" ht="13.5" thickBot="1">
      <c r="A158" s="324"/>
      <c r="B158" s="484" t="s">
        <v>281</v>
      </c>
      <c r="C158" s="485" t="s">
        <v>282</v>
      </c>
      <c r="D158" s="486"/>
      <c r="E158" s="325"/>
      <c r="F158" s="326" t="s">
        <v>267</v>
      </c>
      <c r="G158" s="327"/>
      <c r="H158" s="328"/>
      <c r="I158" s="328"/>
      <c r="J158" s="328"/>
      <c r="K158" s="329"/>
      <c r="L158" s="327"/>
      <c r="M158" s="328"/>
      <c r="N158" s="328"/>
      <c r="O158" s="328"/>
      <c r="P158" s="329"/>
      <c r="Q158" s="327"/>
      <c r="R158" s="328"/>
      <c r="S158" s="328"/>
      <c r="T158" s="328"/>
      <c r="U158" s="329"/>
      <c r="V158" s="327"/>
      <c r="W158" s="328"/>
      <c r="X158" s="328"/>
      <c r="Y158" s="328"/>
      <c r="Z158" s="329"/>
      <c r="AA158" s="327"/>
      <c r="AB158" s="328"/>
      <c r="AC158" s="328"/>
      <c r="AD158" s="328"/>
      <c r="AE158" s="329"/>
      <c r="AF158" s="327"/>
      <c r="AG158" s="328"/>
      <c r="AH158" s="328"/>
      <c r="AI158" s="328"/>
      <c r="AJ158" s="329"/>
      <c r="AK158" s="327"/>
      <c r="AL158" s="328"/>
      <c r="AM158" s="328"/>
      <c r="AN158" s="328"/>
      <c r="AO158" s="329"/>
      <c r="AP158" s="487"/>
      <c r="AQ158" s="142"/>
      <c r="AR158" s="142"/>
      <c r="AS158" s="129"/>
    </row>
    <row r="159" spans="1:45" ht="13.5" thickBot="1">
      <c r="A159" s="324"/>
      <c r="B159" s="484" t="s">
        <v>283</v>
      </c>
      <c r="C159" s="485" t="s">
        <v>284</v>
      </c>
      <c r="D159" s="486"/>
      <c r="E159" s="325"/>
      <c r="F159" s="326" t="s">
        <v>267</v>
      </c>
      <c r="G159" s="327"/>
      <c r="H159" s="328"/>
      <c r="I159" s="328"/>
      <c r="J159" s="328"/>
      <c r="K159" s="329"/>
      <c r="L159" s="327"/>
      <c r="M159" s="328"/>
      <c r="N159" s="328"/>
      <c r="O159" s="328"/>
      <c r="P159" s="329"/>
      <c r="Q159" s="327"/>
      <c r="R159" s="328"/>
      <c r="S159" s="328"/>
      <c r="T159" s="328"/>
      <c r="U159" s="329"/>
      <c r="V159" s="327"/>
      <c r="W159" s="328"/>
      <c r="X159" s="328"/>
      <c r="Y159" s="328"/>
      <c r="Z159" s="329"/>
      <c r="AA159" s="327"/>
      <c r="AB159" s="328"/>
      <c r="AC159" s="328"/>
      <c r="AD159" s="328"/>
      <c r="AE159" s="329"/>
      <c r="AF159" s="327"/>
      <c r="AG159" s="328"/>
      <c r="AH159" s="328"/>
      <c r="AI159" s="328"/>
      <c r="AJ159" s="329"/>
      <c r="AK159" s="327"/>
      <c r="AL159" s="328"/>
      <c r="AM159" s="328"/>
      <c r="AN159" s="328"/>
      <c r="AO159" s="329"/>
      <c r="AP159" s="487"/>
      <c r="AQ159" s="142"/>
      <c r="AR159" s="142"/>
      <c r="AS159" s="129"/>
    </row>
    <row r="160" spans="1:45" ht="13.5" thickBot="1">
      <c r="A160" s="324"/>
      <c r="B160" s="484" t="s">
        <v>287</v>
      </c>
      <c r="C160" s="485" t="s">
        <v>286</v>
      </c>
      <c r="D160" s="486"/>
      <c r="E160" s="325"/>
      <c r="F160" s="489" t="s">
        <v>267</v>
      </c>
      <c r="G160" s="327"/>
      <c r="H160" s="328"/>
      <c r="I160" s="328"/>
      <c r="J160" s="328"/>
      <c r="K160" s="329"/>
      <c r="L160" s="327"/>
      <c r="M160" s="328"/>
      <c r="N160" s="328"/>
      <c r="O160" s="328"/>
      <c r="P160" s="329"/>
      <c r="Q160" s="327"/>
      <c r="R160" s="328"/>
      <c r="S160" s="328"/>
      <c r="T160" s="328"/>
      <c r="U160" s="329"/>
      <c r="V160" s="327"/>
      <c r="W160" s="328"/>
      <c r="X160" s="328"/>
      <c r="Y160" s="328"/>
      <c r="Z160" s="329"/>
      <c r="AA160" s="490" t="s">
        <v>270</v>
      </c>
      <c r="AB160" s="332" t="s">
        <v>265</v>
      </c>
      <c r="AC160" s="332" t="s">
        <v>265</v>
      </c>
      <c r="AD160" s="332" t="s">
        <v>288</v>
      </c>
      <c r="AE160" s="333" t="s">
        <v>267</v>
      </c>
      <c r="AF160" s="327"/>
      <c r="AG160" s="328"/>
      <c r="AH160" s="328"/>
      <c r="AI160" s="328"/>
      <c r="AJ160" s="329"/>
      <c r="AK160" s="327"/>
      <c r="AL160" s="328"/>
      <c r="AM160" s="328"/>
      <c r="AN160" s="328"/>
      <c r="AO160" s="329"/>
      <c r="AP160" s="487"/>
      <c r="AQ160" s="142"/>
      <c r="AR160" s="142"/>
      <c r="AS160" s="129"/>
    </row>
    <row r="161" spans="1:45" ht="13.5" thickBot="1">
      <c r="A161" s="324"/>
      <c r="B161" s="484" t="s">
        <v>291</v>
      </c>
      <c r="C161" s="485" t="s">
        <v>292</v>
      </c>
      <c r="D161" s="486"/>
      <c r="E161" s="325"/>
      <c r="F161" s="489" t="s">
        <v>267</v>
      </c>
      <c r="G161" s="327"/>
      <c r="H161" s="328"/>
      <c r="I161" s="328"/>
      <c r="J161" s="328"/>
      <c r="K161" s="329"/>
      <c r="L161" s="327"/>
      <c r="M161" s="328"/>
      <c r="N161" s="328"/>
      <c r="O161" s="328"/>
      <c r="P161" s="329"/>
      <c r="Q161" s="327"/>
      <c r="R161" s="328"/>
      <c r="S161" s="328"/>
      <c r="T161" s="328"/>
      <c r="U161" s="329"/>
      <c r="V161" s="327"/>
      <c r="W161" s="328"/>
      <c r="X161" s="328"/>
      <c r="Y161" s="328"/>
      <c r="Z161" s="329"/>
      <c r="AA161" s="490"/>
      <c r="AB161" s="332"/>
      <c r="AC161" s="332"/>
      <c r="AD161" s="332"/>
      <c r="AE161" s="491"/>
      <c r="AF161" s="490" t="s">
        <v>293</v>
      </c>
      <c r="AG161" s="332" t="s">
        <v>265</v>
      </c>
      <c r="AH161" s="332" t="s">
        <v>265</v>
      </c>
      <c r="AI161" s="332" t="s">
        <v>288</v>
      </c>
      <c r="AJ161" s="491" t="s">
        <v>267</v>
      </c>
      <c r="AK161" s="327"/>
      <c r="AL161" s="328"/>
      <c r="AM161" s="328"/>
      <c r="AN161" s="328"/>
      <c r="AO161" s="329"/>
      <c r="AP161" s="487"/>
      <c r="AQ161" s="142"/>
      <c r="AR161" s="142"/>
      <c r="AS161" s="129"/>
    </row>
    <row r="162" spans="1:45" ht="13.5" thickBot="1">
      <c r="A162" s="324"/>
      <c r="B162" s="492" t="s">
        <v>294</v>
      </c>
      <c r="C162" s="493" t="s">
        <v>295</v>
      </c>
      <c r="D162" s="435"/>
      <c r="E162" s="325"/>
      <c r="F162" s="489" t="s">
        <v>289</v>
      </c>
      <c r="G162" s="327"/>
      <c r="H162" s="328"/>
      <c r="I162" s="328"/>
      <c r="J162" s="328"/>
      <c r="K162" s="329"/>
      <c r="L162" s="327"/>
      <c r="M162" s="328"/>
      <c r="N162" s="328"/>
      <c r="O162" s="328"/>
      <c r="P162" s="329"/>
      <c r="Q162" s="327"/>
      <c r="R162" s="328"/>
      <c r="S162" s="328"/>
      <c r="T162" s="328"/>
      <c r="U162" s="329"/>
      <c r="V162" s="327"/>
      <c r="W162" s="328"/>
      <c r="X162" s="328"/>
      <c r="Y162" s="328"/>
      <c r="Z162" s="329"/>
      <c r="AA162" s="490"/>
      <c r="AB162" s="332"/>
      <c r="AC162" s="332"/>
      <c r="AD162" s="332"/>
      <c r="AE162" s="491"/>
      <c r="AF162" s="490"/>
      <c r="AG162" s="332"/>
      <c r="AH162" s="332"/>
      <c r="AI162" s="332"/>
      <c r="AJ162" s="491"/>
      <c r="AK162" s="327"/>
      <c r="AL162" s="328"/>
      <c r="AM162" s="328"/>
      <c r="AN162" s="328"/>
      <c r="AO162" s="329"/>
      <c r="AP162" s="487"/>
      <c r="AQ162" s="142"/>
      <c r="AR162" s="142"/>
      <c r="AS162" s="129"/>
    </row>
    <row r="163" spans="1:45" ht="13.5" thickBot="1">
      <c r="A163" s="324"/>
      <c r="B163" s="484" t="s">
        <v>296</v>
      </c>
      <c r="C163" s="494" t="s">
        <v>297</v>
      </c>
      <c r="D163" s="495"/>
      <c r="E163" s="325"/>
      <c r="F163" s="489" t="s">
        <v>267</v>
      </c>
      <c r="G163" s="327"/>
      <c r="H163" s="328"/>
      <c r="I163" s="328"/>
      <c r="J163" s="328"/>
      <c r="K163" s="329"/>
      <c r="L163" s="327"/>
      <c r="M163" s="328"/>
      <c r="N163" s="328"/>
      <c r="O163" s="328"/>
      <c r="P163" s="329"/>
      <c r="Q163" s="327"/>
      <c r="R163" s="328"/>
      <c r="S163" s="328"/>
      <c r="T163" s="328"/>
      <c r="U163" s="329"/>
      <c r="V163" s="327"/>
      <c r="W163" s="328"/>
      <c r="X163" s="328"/>
      <c r="Y163" s="328"/>
      <c r="Z163" s="329"/>
      <c r="AA163" s="490"/>
      <c r="AB163" s="332"/>
      <c r="AC163" s="332"/>
      <c r="AD163" s="332"/>
      <c r="AE163" s="491"/>
      <c r="AF163" s="490"/>
      <c r="AG163" s="332"/>
      <c r="AH163" s="332"/>
      <c r="AI163" s="332"/>
      <c r="AJ163" s="491"/>
      <c r="AK163" s="327"/>
      <c r="AL163" s="328"/>
      <c r="AM163" s="328"/>
      <c r="AN163" s="328"/>
      <c r="AO163" s="329"/>
      <c r="AP163" s="487"/>
      <c r="AQ163" s="142"/>
      <c r="AR163" s="142"/>
      <c r="AS163" s="129"/>
    </row>
    <row r="164" spans="1:45" ht="13.5" thickBot="1">
      <c r="A164" s="324"/>
      <c r="B164" s="484" t="s">
        <v>299</v>
      </c>
      <c r="C164" s="494" t="s">
        <v>298</v>
      </c>
      <c r="D164" s="495"/>
      <c r="E164" s="325"/>
      <c r="F164" s="489" t="s">
        <v>267</v>
      </c>
      <c r="G164" s="327"/>
      <c r="H164" s="328"/>
      <c r="I164" s="328"/>
      <c r="J164" s="328"/>
      <c r="K164" s="329"/>
      <c r="L164" s="327"/>
      <c r="M164" s="328"/>
      <c r="N164" s="328"/>
      <c r="O164" s="328"/>
      <c r="P164" s="329"/>
      <c r="Q164" s="327"/>
      <c r="R164" s="328"/>
      <c r="S164" s="328"/>
      <c r="T164" s="328"/>
      <c r="U164" s="329"/>
      <c r="V164" s="327"/>
      <c r="W164" s="328"/>
      <c r="X164" s="328"/>
      <c r="Y164" s="328"/>
      <c r="Z164" s="329"/>
      <c r="AA164" s="330" t="s">
        <v>270</v>
      </c>
      <c r="AB164" s="331" t="s">
        <v>265</v>
      </c>
      <c r="AC164" s="331" t="s">
        <v>265</v>
      </c>
      <c r="AD164" s="332" t="s">
        <v>288</v>
      </c>
      <c r="AE164" s="333" t="s">
        <v>302</v>
      </c>
      <c r="AF164" s="490"/>
      <c r="AG164" s="332"/>
      <c r="AH164" s="332"/>
      <c r="AI164" s="332"/>
      <c r="AJ164" s="491"/>
      <c r="AK164" s="327"/>
      <c r="AL164" s="328"/>
      <c r="AM164" s="328"/>
      <c r="AN164" s="328"/>
      <c r="AO164" s="329"/>
      <c r="AP164" s="487"/>
      <c r="AQ164" s="142"/>
      <c r="AR164" s="142"/>
      <c r="AS164" s="129"/>
    </row>
    <row r="165" spans="1:45" ht="13.5" thickBot="1">
      <c r="A165" s="324"/>
      <c r="B165" s="484" t="s">
        <v>300</v>
      </c>
      <c r="C165" s="494" t="s">
        <v>301</v>
      </c>
      <c r="D165" s="495"/>
      <c r="E165" s="325"/>
      <c r="F165" s="489" t="s">
        <v>267</v>
      </c>
      <c r="G165" s="327"/>
      <c r="H165" s="328"/>
      <c r="I165" s="328"/>
      <c r="J165" s="328"/>
      <c r="K165" s="329"/>
      <c r="L165" s="327"/>
      <c r="M165" s="328"/>
      <c r="N165" s="328"/>
      <c r="O165" s="328"/>
      <c r="P165" s="329"/>
      <c r="Q165" s="327"/>
      <c r="R165" s="328"/>
      <c r="S165" s="328"/>
      <c r="T165" s="328"/>
      <c r="U165" s="329"/>
      <c r="V165" s="327"/>
      <c r="W165" s="328"/>
      <c r="X165" s="328"/>
      <c r="Y165" s="328"/>
      <c r="Z165" s="329"/>
      <c r="AA165" s="330" t="s">
        <v>270</v>
      </c>
      <c r="AB165" s="331" t="s">
        <v>265</v>
      </c>
      <c r="AC165" s="331" t="s">
        <v>265</v>
      </c>
      <c r="AD165" s="332" t="s">
        <v>288</v>
      </c>
      <c r="AE165" s="333" t="s">
        <v>302</v>
      </c>
      <c r="AF165" s="490"/>
      <c r="AG165" s="332"/>
      <c r="AH165" s="332"/>
      <c r="AI165" s="332"/>
      <c r="AJ165" s="491"/>
      <c r="AK165" s="327"/>
      <c r="AL165" s="328"/>
      <c r="AM165" s="328"/>
      <c r="AN165" s="328"/>
      <c r="AO165" s="329"/>
      <c r="AP165" s="496">
        <v>21</v>
      </c>
      <c r="AQ165" s="231"/>
      <c r="AR165" s="37"/>
      <c r="AS165" s="157" t="s">
        <v>105</v>
      </c>
    </row>
    <row r="166" spans="1:45" ht="13.5" thickBot="1">
      <c r="A166" s="324"/>
      <c r="B166" s="484" t="s">
        <v>303</v>
      </c>
      <c r="C166" s="485" t="s">
        <v>304</v>
      </c>
      <c r="D166" s="486"/>
      <c r="E166" s="325"/>
      <c r="F166" s="489" t="s">
        <v>305</v>
      </c>
      <c r="G166" s="327"/>
      <c r="H166" s="328"/>
      <c r="I166" s="328"/>
      <c r="J166" s="328"/>
      <c r="K166" s="329"/>
      <c r="L166" s="327"/>
      <c r="M166" s="328"/>
      <c r="N166" s="328"/>
      <c r="O166" s="328"/>
      <c r="P166" s="329"/>
      <c r="Q166" s="327"/>
      <c r="R166" s="328"/>
      <c r="S166" s="328"/>
      <c r="T166" s="328"/>
      <c r="U166" s="329"/>
      <c r="V166" s="327"/>
      <c r="W166" s="328"/>
      <c r="X166" s="328"/>
      <c r="Y166" s="328"/>
      <c r="Z166" s="329"/>
      <c r="AA166" s="330"/>
      <c r="AB166" s="331"/>
      <c r="AC166" s="331"/>
      <c r="AD166" s="332"/>
      <c r="AE166" s="333"/>
      <c r="AF166" s="330" t="s">
        <v>270</v>
      </c>
      <c r="AG166" s="331" t="s">
        <v>265</v>
      </c>
      <c r="AH166" s="331" t="s">
        <v>265</v>
      </c>
      <c r="AI166" s="332" t="s">
        <v>288</v>
      </c>
      <c r="AJ166" s="333" t="s">
        <v>305</v>
      </c>
      <c r="AK166" s="327"/>
      <c r="AL166" s="328"/>
      <c r="AM166" s="328"/>
      <c r="AN166" s="328"/>
      <c r="AO166" s="329"/>
      <c r="AP166" s="487"/>
      <c r="AQ166" s="142"/>
      <c r="AR166" s="142"/>
      <c r="AS166" s="129"/>
    </row>
    <row r="167" spans="1:45" ht="13.5" thickBot="1">
      <c r="A167" s="324"/>
      <c r="B167" s="484" t="s">
        <v>307</v>
      </c>
      <c r="C167" s="485" t="s">
        <v>308</v>
      </c>
      <c r="D167" s="486"/>
      <c r="E167" s="325"/>
      <c r="F167" s="489" t="s">
        <v>267</v>
      </c>
      <c r="G167" s="327"/>
      <c r="H167" s="328"/>
      <c r="I167" s="328"/>
      <c r="J167" s="328"/>
      <c r="K167" s="329"/>
      <c r="L167" s="327"/>
      <c r="M167" s="328"/>
      <c r="N167" s="328"/>
      <c r="O167" s="328"/>
      <c r="P167" s="329"/>
      <c r="Q167" s="327"/>
      <c r="R167" s="328"/>
      <c r="S167" s="328"/>
      <c r="T167" s="328"/>
      <c r="U167" s="329"/>
      <c r="V167" s="330"/>
      <c r="W167" s="331"/>
      <c r="X167" s="331"/>
      <c r="Y167" s="332"/>
      <c r="Z167" s="333"/>
      <c r="AA167" s="330"/>
      <c r="AB167" s="331"/>
      <c r="AC167" s="331"/>
      <c r="AD167" s="332"/>
      <c r="AE167" s="333"/>
      <c r="AF167" s="330" t="s">
        <v>293</v>
      </c>
      <c r="AG167" s="331" t="s">
        <v>265</v>
      </c>
      <c r="AH167" s="331" t="s">
        <v>265</v>
      </c>
      <c r="AI167" s="332" t="s">
        <v>288</v>
      </c>
      <c r="AJ167" s="333" t="s">
        <v>267</v>
      </c>
      <c r="AK167" s="327"/>
      <c r="AL167" s="328"/>
      <c r="AM167" s="328"/>
      <c r="AN167" s="328"/>
      <c r="AO167" s="329"/>
      <c r="AP167" s="487"/>
      <c r="AQ167" s="142"/>
      <c r="AR167" s="142"/>
      <c r="AS167" s="129"/>
    </row>
    <row r="168" spans="1:45" ht="13.5" thickBot="1">
      <c r="A168" s="324"/>
      <c r="B168" s="484" t="s">
        <v>309</v>
      </c>
      <c r="C168" s="485" t="s">
        <v>310</v>
      </c>
      <c r="D168" s="486"/>
      <c r="E168" s="325"/>
      <c r="F168" s="489" t="s">
        <v>267</v>
      </c>
      <c r="G168" s="327"/>
      <c r="H168" s="328"/>
      <c r="I168" s="328"/>
      <c r="J168" s="328"/>
      <c r="K168" s="329"/>
      <c r="L168" s="327"/>
      <c r="M168" s="328"/>
      <c r="N168" s="328"/>
      <c r="O168" s="328"/>
      <c r="P168" s="329"/>
      <c r="Q168" s="327"/>
      <c r="R168" s="328"/>
      <c r="S168" s="328"/>
      <c r="T168" s="328"/>
      <c r="U168" s="329"/>
      <c r="V168" s="330"/>
      <c r="W168" s="331"/>
      <c r="X168" s="331"/>
      <c r="Y168" s="332"/>
      <c r="Z168" s="333"/>
      <c r="AA168" s="330" t="s">
        <v>311</v>
      </c>
      <c r="AB168" s="331" t="s">
        <v>265</v>
      </c>
      <c r="AC168" s="331" t="s">
        <v>265</v>
      </c>
      <c r="AD168" s="332" t="s">
        <v>288</v>
      </c>
      <c r="AE168" s="333" t="s">
        <v>267</v>
      </c>
      <c r="AF168" s="330"/>
      <c r="AG168" s="331"/>
      <c r="AH168" s="331"/>
      <c r="AI168" s="332"/>
      <c r="AJ168" s="333"/>
      <c r="AK168" s="327"/>
      <c r="AL168" s="328"/>
      <c r="AM168" s="328"/>
      <c r="AN168" s="328"/>
      <c r="AO168" s="329"/>
      <c r="AP168" s="497" t="s">
        <v>318</v>
      </c>
      <c r="AQ168" s="498"/>
      <c r="AR168" s="142"/>
      <c r="AS168" s="150" t="s">
        <v>136</v>
      </c>
    </row>
    <row r="169" spans="1:45" ht="13.5" thickBot="1">
      <c r="A169" s="324"/>
      <c r="B169" s="484" t="s">
        <v>314</v>
      </c>
      <c r="C169" s="485" t="s">
        <v>313</v>
      </c>
      <c r="D169" s="486"/>
      <c r="E169" s="325"/>
      <c r="F169" s="326" t="s">
        <v>267</v>
      </c>
      <c r="G169" s="327"/>
      <c r="H169" s="328"/>
      <c r="I169" s="328"/>
      <c r="J169" s="328"/>
      <c r="K169" s="329"/>
      <c r="L169" s="327"/>
      <c r="M169" s="328"/>
      <c r="N169" s="328"/>
      <c r="O169" s="328"/>
      <c r="P169" s="329"/>
      <c r="Q169" s="327"/>
      <c r="R169" s="328"/>
      <c r="S169" s="328"/>
      <c r="T169" s="328"/>
      <c r="U169" s="329"/>
      <c r="V169" s="327"/>
      <c r="W169" s="328"/>
      <c r="X169" s="328"/>
      <c r="Y169" s="328"/>
      <c r="Z169" s="329"/>
      <c r="AA169" s="330" t="s">
        <v>293</v>
      </c>
      <c r="AB169" s="331" t="s">
        <v>265</v>
      </c>
      <c r="AC169" s="331" t="s">
        <v>265</v>
      </c>
      <c r="AD169" s="332" t="s">
        <v>288</v>
      </c>
      <c r="AE169" s="333" t="s">
        <v>267</v>
      </c>
      <c r="AF169" s="327"/>
      <c r="AG169" s="328"/>
      <c r="AH169" s="328"/>
      <c r="AI169" s="328"/>
      <c r="AJ169" s="329"/>
      <c r="AK169" s="327"/>
      <c r="AL169" s="328"/>
      <c r="AM169" s="328"/>
      <c r="AN169" s="328"/>
      <c r="AO169" s="329"/>
      <c r="AP169" s="488" t="s">
        <v>312</v>
      </c>
      <c r="AQ169" s="142"/>
      <c r="AR169" s="142"/>
      <c r="AS169" s="129"/>
    </row>
    <row r="170" spans="1:45" ht="13.5" thickBot="1">
      <c r="A170" s="324"/>
      <c r="B170" s="484" t="s">
        <v>315</v>
      </c>
      <c r="C170" s="485" t="s">
        <v>316</v>
      </c>
      <c r="D170" s="486"/>
      <c r="E170" s="325"/>
      <c r="F170" s="326" t="s">
        <v>305</v>
      </c>
      <c r="G170" s="327"/>
      <c r="H170" s="328"/>
      <c r="I170" s="328"/>
      <c r="J170" s="328"/>
      <c r="K170" s="329"/>
      <c r="L170" s="327"/>
      <c r="M170" s="328"/>
      <c r="N170" s="328"/>
      <c r="O170" s="328"/>
      <c r="P170" s="329"/>
      <c r="Q170" s="327"/>
      <c r="R170" s="123"/>
      <c r="S170" s="123"/>
      <c r="T170" s="123"/>
      <c r="U170" s="499"/>
      <c r="V170" s="500"/>
      <c r="W170" s="501"/>
      <c r="X170" s="501"/>
      <c r="Y170" s="502"/>
      <c r="Z170" s="503"/>
      <c r="AA170" s="500" t="s">
        <v>270</v>
      </c>
      <c r="AB170" s="501" t="s">
        <v>265</v>
      </c>
      <c r="AC170" s="501" t="s">
        <v>265</v>
      </c>
      <c r="AD170" s="502" t="s">
        <v>288</v>
      </c>
      <c r="AE170" s="503" t="s">
        <v>305</v>
      </c>
      <c r="AF170" s="117"/>
      <c r="AG170" s="118"/>
      <c r="AH170" s="118"/>
      <c r="AI170" s="118"/>
      <c r="AJ170" s="121"/>
      <c r="AK170" s="327"/>
      <c r="AL170" s="328"/>
      <c r="AM170" s="328"/>
      <c r="AN170" s="328"/>
      <c r="AO170" s="329"/>
      <c r="AP170" s="150"/>
      <c r="AQ170" s="142"/>
      <c r="AR170" s="142"/>
      <c r="AS170" s="129"/>
    </row>
    <row r="171" spans="1:45" ht="13.5" thickBot="1">
      <c r="A171" s="324"/>
      <c r="B171" s="484" t="s">
        <v>323</v>
      </c>
      <c r="C171" s="536" t="s">
        <v>324</v>
      </c>
      <c r="D171" s="486"/>
      <c r="E171" s="325"/>
      <c r="F171" s="326">
        <v>3</v>
      </c>
      <c r="G171" s="327"/>
      <c r="H171" s="328"/>
      <c r="I171" s="328"/>
      <c r="J171" s="328"/>
      <c r="K171" s="329"/>
      <c r="L171" s="327"/>
      <c r="M171" s="328"/>
      <c r="N171" s="328"/>
      <c r="O171" s="328"/>
      <c r="P171" s="329"/>
      <c r="Q171" s="327"/>
      <c r="R171" s="123"/>
      <c r="S171" s="123"/>
      <c r="T171" s="123"/>
      <c r="U171" s="499"/>
      <c r="V171" s="500"/>
      <c r="W171" s="501"/>
      <c r="X171" s="501"/>
      <c r="Y171" s="502"/>
      <c r="Z171" s="503"/>
      <c r="AA171" s="500" t="s">
        <v>270</v>
      </c>
      <c r="AB171" s="501" t="s">
        <v>265</v>
      </c>
      <c r="AC171" s="501" t="s">
        <v>265</v>
      </c>
      <c r="AD171" s="502" t="s">
        <v>325</v>
      </c>
      <c r="AE171" s="503" t="s">
        <v>267</v>
      </c>
      <c r="AF171" s="117"/>
      <c r="AG171" s="118"/>
      <c r="AH171" s="118"/>
      <c r="AI171" s="118"/>
      <c r="AJ171" s="121"/>
      <c r="AK171" s="327"/>
      <c r="AL171" s="328"/>
      <c r="AM171" s="328"/>
      <c r="AN171" s="328"/>
      <c r="AO171" s="329"/>
      <c r="AP171" s="160">
        <v>64</v>
      </c>
      <c r="AQ171" s="232"/>
      <c r="AR171" s="161"/>
      <c r="AS171" s="538" t="s">
        <v>322</v>
      </c>
    </row>
    <row r="172" spans="1:45" ht="12.75" customHeight="1" thickBot="1">
      <c r="A172" s="324"/>
      <c r="B172" s="335"/>
      <c r="C172" s="336"/>
      <c r="D172" s="435"/>
      <c r="E172" s="325"/>
      <c r="F172" s="326"/>
      <c r="G172" s="327"/>
      <c r="H172" s="328"/>
      <c r="I172" s="328"/>
      <c r="J172" s="328"/>
      <c r="K172" s="455"/>
      <c r="L172" s="456"/>
      <c r="M172" s="451"/>
      <c r="N172" s="451"/>
      <c r="O172" s="451"/>
      <c r="P172" s="451"/>
      <c r="Q172" s="451"/>
      <c r="R172" s="451"/>
      <c r="S172" s="451"/>
      <c r="T172" s="451"/>
      <c r="U172" s="451"/>
      <c r="V172" s="451"/>
      <c r="W172" s="451"/>
      <c r="X172" s="451"/>
      <c r="Y172" s="451"/>
      <c r="Z172" s="451"/>
      <c r="AA172" s="451"/>
      <c r="AB172" s="451"/>
      <c r="AC172" s="451"/>
      <c r="AD172" s="451"/>
      <c r="AE172" s="451"/>
      <c r="AF172" s="451"/>
      <c r="AG172" s="451"/>
      <c r="AH172" s="451"/>
      <c r="AI172" s="451"/>
      <c r="AJ172" s="451"/>
      <c r="AK172" s="451"/>
      <c r="AL172" s="451"/>
      <c r="AM172" s="451"/>
      <c r="AN172" s="451"/>
      <c r="AO172" s="469"/>
      <c r="AP172" s="452"/>
      <c r="AQ172" s="453"/>
      <c r="AR172" s="454"/>
      <c r="AS172" s="157"/>
    </row>
    <row r="173" ht="12.75" customHeight="1" thickTop="1"/>
  </sheetData>
  <sheetProtection/>
  <mergeCells count="27">
    <mergeCell ref="AP146:AR147"/>
    <mergeCell ref="O136:R136"/>
    <mergeCell ref="A59:C59"/>
    <mergeCell ref="A68:C68"/>
    <mergeCell ref="A87:C87"/>
    <mergeCell ref="O134:R134"/>
    <mergeCell ref="O133:R133"/>
    <mergeCell ref="O130:R130"/>
    <mergeCell ref="O131:R131"/>
    <mergeCell ref="O132:R132"/>
    <mergeCell ref="AK1:AN1"/>
    <mergeCell ref="A5:AO5"/>
    <mergeCell ref="A51:C51"/>
    <mergeCell ref="A9:C9"/>
    <mergeCell ref="A21:C21"/>
    <mergeCell ref="A30:C30"/>
    <mergeCell ref="A6:A7"/>
    <mergeCell ref="B6:B7"/>
    <mergeCell ref="C6:C7"/>
    <mergeCell ref="E6:E7"/>
    <mergeCell ref="AP6:AR7"/>
    <mergeCell ref="G6:AO6"/>
    <mergeCell ref="F6:F7"/>
    <mergeCell ref="O135:R135"/>
    <mergeCell ref="AP8:AR8"/>
    <mergeCell ref="O129:R129"/>
    <mergeCell ref="AE127:AN129"/>
  </mergeCells>
  <printOptions/>
  <pageMargins left="0.21" right="0.2" top="0.28" bottom="0.31" header="0.5" footer="0.29"/>
  <pageSetup horizontalDpi="600" verticalDpi="600" orientation="landscape" paperSize="9" scale="58" r:id="rId1"/>
  <headerFooter alignWithMargins="0">
    <oddFooter>&amp;R&amp;P/&amp;N</oddFooter>
  </headerFooter>
  <rowBreaks count="2" manualBreakCount="2">
    <brk id="65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2019-04-04T10:51:01Z</cp:lastPrinted>
  <dcterms:created xsi:type="dcterms:W3CDTF">2006-03-29T07:49:40Z</dcterms:created>
  <dcterms:modified xsi:type="dcterms:W3CDTF">2020-07-03T02:44:33Z</dcterms:modified>
  <cp:category/>
  <cp:version/>
  <cp:contentType/>
  <cp:contentStatus/>
</cp:coreProperties>
</file>