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645" windowHeight="9330" activeTab="0"/>
  </bookViews>
  <sheets>
    <sheet name="gépész levelező" sheetId="1" r:id="rId1"/>
  </sheets>
  <definedNames>
    <definedName name="_xlnm.Print_Area" localSheetId="0">'gépész levelező'!$A$1:$AR$108</definedName>
  </definedNames>
  <calcPr fullCalcOnLoad="1"/>
</workbook>
</file>

<file path=xl/sharedStrings.xml><?xml version="1.0" encoding="utf-8"?>
<sst xmlns="http://schemas.openxmlformats.org/spreadsheetml/2006/main" count="370" uniqueCount="250">
  <si>
    <t>heti óraszámokkal (ea. tgy. l). ; követelményekkel (k.); kreditekkel (kr.)</t>
  </si>
  <si>
    <t>Sorszám</t>
  </si>
  <si>
    <t>Tantárgyak</t>
  </si>
  <si>
    <t>Félévek</t>
  </si>
  <si>
    <t>Előtanulmányok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</si>
  <si>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</si>
  <si>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</si>
  <si>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</si>
  <si>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</si>
  <si>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</si>
  <si>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</si>
  <si>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</si>
  <si>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</si>
  <si>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</si>
  <si>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</si>
  <si>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</si>
  <si>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</si>
  <si>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Természettudományi alapismeretek összesen:</t>
  </si>
  <si>
    <t>Gazd. és humán ismeretek összesen:</t>
  </si>
  <si>
    <t>Szigorlat (s)</t>
  </si>
  <si>
    <t>Vizsga (v)</t>
  </si>
  <si>
    <t>kredit</t>
  </si>
  <si>
    <t>Általános géptan</t>
  </si>
  <si>
    <t>v</t>
  </si>
  <si>
    <t>Minőségbiztosítás</t>
  </si>
  <si>
    <t>Forgácsolástechnológia alapjai</t>
  </si>
  <si>
    <t>Elfogadás (e)</t>
  </si>
  <si>
    <t>Összesen TT, gazd+hum+szakmai törzs+kieg tárgyak:</t>
  </si>
  <si>
    <t>Matematika II</t>
  </si>
  <si>
    <t>Matematika I</t>
  </si>
  <si>
    <t>Mechanika II</t>
  </si>
  <si>
    <t>Mechanika III</t>
  </si>
  <si>
    <t>Mechanika I</t>
  </si>
  <si>
    <t>Hő-és áramlástechnika II</t>
  </si>
  <si>
    <t>Géprajz, gépelemek, gépsz.II</t>
  </si>
  <si>
    <t>Géprajz, gépelemek, gépsz.III</t>
  </si>
  <si>
    <t>Informatika I</t>
  </si>
  <si>
    <t>Informatika II</t>
  </si>
  <si>
    <t>Óbudai Egyetem</t>
  </si>
  <si>
    <t>Évközi jegy (é)</t>
  </si>
  <si>
    <t>é</t>
  </si>
  <si>
    <t>Méréstechnika I.</t>
  </si>
  <si>
    <t>Méréstechnika II.</t>
  </si>
  <si>
    <t>Anyagok és technológiák I.</t>
  </si>
  <si>
    <t>Anyagok és technológiák II.</t>
  </si>
  <si>
    <t>Hő-és áramlástechn. gépek</t>
  </si>
  <si>
    <t>Mechanika I. aláírás</t>
  </si>
  <si>
    <t>Pedagógiai, pszichológiai és szakmódszertani ismeretek:</t>
  </si>
  <si>
    <t>Pszichológia</t>
  </si>
  <si>
    <t>Személyiségfejlesztés</t>
  </si>
  <si>
    <t>Neveléstan</t>
  </si>
  <si>
    <t>Didaktika és oktatásszervezés</t>
  </si>
  <si>
    <t>Felnőttképzés és gazdaság</t>
  </si>
  <si>
    <t>Speciális nevelési területek és nemzetiségi pedagógia</t>
  </si>
  <si>
    <t>Az alapszak specializációjától függő szabadon választható tárgyak:</t>
  </si>
  <si>
    <t>Szakmódszertan I.</t>
  </si>
  <si>
    <t>Szakmódszertan II.</t>
  </si>
  <si>
    <t>Szakképzés-pedagógia</t>
  </si>
  <si>
    <t>Felzárkóztatás és tehetséggondozás</t>
  </si>
  <si>
    <t>Tanulásmódszertan</t>
  </si>
  <si>
    <t>Oktatás- és szakképzéstörténet</t>
  </si>
  <si>
    <t xml:space="preserve">Záróvizsga tételekhez tartozó tárgyak: </t>
  </si>
  <si>
    <t>Szakmódszertan I-II.</t>
  </si>
  <si>
    <t>Szakmódszertani gyakorlat</t>
  </si>
  <si>
    <t>Záróvizsga kérdéskör 1.</t>
  </si>
  <si>
    <t>Záróvizsga kérdéskör 2.</t>
  </si>
  <si>
    <t>Prof. Dr. Rajnai Zoltán</t>
  </si>
  <si>
    <t>dékán</t>
  </si>
  <si>
    <t>főigazgató</t>
  </si>
  <si>
    <t>Szakoktatói kommunikáció és szociológia</t>
  </si>
  <si>
    <t>Szakdolgozat - portfolió</t>
  </si>
  <si>
    <t>Kiegészítő tárgyak</t>
  </si>
  <si>
    <t>a) Ped. és pszich. ism., ped. gyak.</t>
  </si>
  <si>
    <t>b) Szakmódszertanok, gyakorlatok</t>
  </si>
  <si>
    <t>Ped. szabadon választható I-II.</t>
  </si>
  <si>
    <t>Szakdolgozat</t>
  </si>
  <si>
    <t>Szakmai ismeretek</t>
  </si>
  <si>
    <t>a) Szakmai spec. megfelelő műszaki ism.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</si>
  <si>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</si>
  <si>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</si>
  <si>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</si>
  <si>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</si>
  <si>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</si>
  <si>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</si>
  <si>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</si>
  <si>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</si>
  <si>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</si>
  <si>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</si>
  <si>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</si>
  <si>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</si>
  <si>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</si>
  <si>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</si>
  <si>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</si>
  <si>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</si>
  <si>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</si>
  <si>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</si>
  <si>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</si>
  <si>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</si>
  <si>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</si>
  <si>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</si>
  <si>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</si>
  <si>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</si>
  <si>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</si>
  <si>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</si>
  <si>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</si>
  <si>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</si>
  <si>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</si>
  <si>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</si>
  <si>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Anyagok és technológiák I-II.</t>
  </si>
  <si>
    <t>Géprajz gépelemek, gépszerk. I.</t>
  </si>
  <si>
    <t>50.</t>
  </si>
  <si>
    <t>49.</t>
  </si>
  <si>
    <t>51.</t>
  </si>
  <si>
    <t>félévi óraszám</t>
  </si>
  <si>
    <t>levelező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</si>
  <si>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</si>
  <si>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</si>
  <si>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</si>
  <si>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</si>
  <si>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</si>
  <si>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</si>
  <si>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</si>
  <si>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</si>
  <si>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</si>
  <si>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</si>
  <si>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</si>
  <si>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Pedagógiai gyakorlat</t>
  </si>
  <si>
    <t>Hő-és áramlástechnika - I e-learning</t>
  </si>
  <si>
    <t>3a</t>
  </si>
  <si>
    <t>Géprajz, gépelemek, gépsz.I - e-learning</t>
  </si>
  <si>
    <t>4a</t>
  </si>
  <si>
    <t>Anyagtechnológia alapjai - e-learning</t>
  </si>
  <si>
    <t>Elektrotechnika - e-learning</t>
  </si>
  <si>
    <t>Megjegyzések:</t>
  </si>
  <si>
    <t>* A gépészmérnöki szakétól eltérő félévben</t>
  </si>
  <si>
    <t>** A gépészmérnöki szakétól eltérő félévben és kreditszámmal</t>
  </si>
  <si>
    <t>*** Projektmunka</t>
  </si>
  <si>
    <t>Új Kód</t>
  </si>
  <si>
    <t>TMDSD11BLE</t>
  </si>
  <si>
    <t>TMXPS11BLE</t>
  </si>
  <si>
    <t>TMXSF11BLE</t>
  </si>
  <si>
    <t>TMXNT11BLE</t>
  </si>
  <si>
    <t>TMXDI11BLE</t>
  </si>
  <si>
    <t>TMXKS11BLE</t>
  </si>
  <si>
    <t>TMXPG11BLE</t>
  </si>
  <si>
    <t>TMXFG11BLE</t>
  </si>
  <si>
    <t>TMXNP11BLE</t>
  </si>
  <si>
    <t>TMXSP11BLE</t>
  </si>
  <si>
    <t>TMXSM11BLE</t>
  </si>
  <si>
    <t>TMXSM22BLE</t>
  </si>
  <si>
    <t>TMXSG11BLE</t>
  </si>
  <si>
    <t>TMXPR11BLE</t>
  </si>
  <si>
    <t>TMVFT11BLE</t>
  </si>
  <si>
    <t>TMVTM11BLE</t>
  </si>
  <si>
    <t>TMVOS11BLE</t>
  </si>
  <si>
    <t>BBXME33BLE</t>
  </si>
  <si>
    <t>BMEHO13BLE</t>
  </si>
  <si>
    <t>NMXAN1HBLE</t>
  </si>
  <si>
    <t>2a</t>
  </si>
  <si>
    <t>BMXM29GBLE</t>
  </si>
  <si>
    <t>BBXME91BLE</t>
  </si>
  <si>
    <t>BBXME92BLE</t>
  </si>
  <si>
    <t>Matematika II. aláírás</t>
  </si>
  <si>
    <t>BMXHO94BLE</t>
  </si>
  <si>
    <t>BMXGT91BLE</t>
  </si>
  <si>
    <t>Üzleti kommunikáció</t>
  </si>
  <si>
    <t>Vállalkozásgazdaságtan blended</t>
  </si>
  <si>
    <t>BBXMA95BLE</t>
  </si>
  <si>
    <t>BGXMB97BLE</t>
  </si>
  <si>
    <t>Energiagazd. és körny.védelem e-learning</t>
  </si>
  <si>
    <t>BBEEK97BLE</t>
  </si>
  <si>
    <t>Projektmunka alapjai</t>
  </si>
  <si>
    <t>BBXPA14BLE</t>
  </si>
  <si>
    <t>BMXI19GBLE</t>
  </si>
  <si>
    <t>BMXI29GBLE</t>
  </si>
  <si>
    <t>BBXGE94BLE</t>
  </si>
  <si>
    <t>BAEAT91BLE</t>
  </si>
  <si>
    <t>BMEET94BLE</t>
  </si>
  <si>
    <t>BGXMT94BLE</t>
  </si>
  <si>
    <t>BMXMT94BLE</t>
  </si>
  <si>
    <t>BMXHA95BLE</t>
  </si>
  <si>
    <t>BAXAN92BLE</t>
  </si>
  <si>
    <t>BAXAN93BLE</t>
  </si>
  <si>
    <t>BGXFA93BLE</t>
  </si>
  <si>
    <t>BMXIT93BLE</t>
  </si>
  <si>
    <t>CAD/CAM modellezés alapjai e-learning</t>
  </si>
  <si>
    <t>BGECA94BLE</t>
  </si>
  <si>
    <t>BGXGR95BLE</t>
  </si>
  <si>
    <t>Érvényes: 2019/2020. tanévtől</t>
  </si>
  <si>
    <t>Dr. habil. Simonics István</t>
  </si>
  <si>
    <t>GGXUK2XBLE</t>
  </si>
  <si>
    <t>GSEVG1XBLE</t>
  </si>
  <si>
    <t>BBXGE93BLE</t>
  </si>
  <si>
    <t>b) Speciális szakmai ismeretek</t>
  </si>
  <si>
    <t>BGXCT95BLE</t>
  </si>
  <si>
    <t xml:space="preserve">Matematika II . </t>
  </si>
  <si>
    <t>Matematika I. aláírás</t>
  </si>
  <si>
    <t>Hő-és áramlástechnika I.</t>
  </si>
  <si>
    <t>Géprajz, gépelemek, gépsz.I.
Mechanika II. aláírás</t>
  </si>
  <si>
    <t>CAD/CAM modellezés alapjai</t>
  </si>
  <si>
    <t>Menedzsment alapjai *</t>
  </si>
  <si>
    <t>Irányítástechnika*</t>
  </si>
  <si>
    <t xml:space="preserve">Szakoktatói projekt </t>
  </si>
  <si>
    <t>Szakoktatói projekt és szeminárium***</t>
  </si>
  <si>
    <t>Hő- és áramlástechnika I. e-learning*</t>
  </si>
  <si>
    <t>Gyártóberendezések és rendszerek I.</t>
  </si>
  <si>
    <t>Forgácsolástechnika alapjai, Géprajz, gépelemek, gépszerkezetek III. aláírás</t>
  </si>
  <si>
    <t>Gyártóberendezések és rendszerek II.</t>
  </si>
  <si>
    <t>BGXGR96BLE</t>
  </si>
  <si>
    <t>Gyártóberendezések és rendszerek I..</t>
  </si>
  <si>
    <t>CAD technika</t>
  </si>
  <si>
    <t>Mechanika III. aláírás, Anyagok és technológiák I.</t>
  </si>
  <si>
    <t>Alakítástechnológia és gépei I. aláírás</t>
  </si>
  <si>
    <t>Alakítástechnológi és gépei I.</t>
  </si>
  <si>
    <t>Alakítástechnológi és gépei II..</t>
  </si>
  <si>
    <t>1a</t>
  </si>
  <si>
    <t>2</t>
  </si>
  <si>
    <t>19a</t>
  </si>
  <si>
    <t>5a</t>
  </si>
  <si>
    <t>52.</t>
  </si>
  <si>
    <t>53.</t>
  </si>
  <si>
    <t>(52a)</t>
  </si>
  <si>
    <t>(BTVSOG1BLE)</t>
  </si>
  <si>
    <t>(BTVSOG2BLE)</t>
  </si>
  <si>
    <t>tárgycsoportkód: BBLETMGEM0S19S1</t>
  </si>
  <si>
    <t>teljesítendő: 6 kredit</t>
  </si>
  <si>
    <t>„szabadon választható pedagógiai”</t>
  </si>
  <si>
    <t>TAVASZ</t>
  </si>
  <si>
    <t>tárgycsoportkód: BBLETMGEM0S19S2</t>
  </si>
  <si>
    <t>„szabadon választható szakmai”</t>
  </si>
  <si>
    <t>ŐSZ</t>
  </si>
  <si>
    <t>(BTVSOG3BLE)</t>
  </si>
  <si>
    <t>Szabadon választható III.</t>
  </si>
  <si>
    <t>(BTVSOG4BLE)</t>
  </si>
  <si>
    <t>Szabadon választható IV.</t>
  </si>
  <si>
    <t>Szabadon választható I.</t>
  </si>
  <si>
    <t>Szabadon választható II.</t>
  </si>
  <si>
    <t>teljesítendő: 8 kredit</t>
  </si>
  <si>
    <t>mintatanterv</t>
  </si>
  <si>
    <t>Bánki Donát Gépész és Biztonságtechnikai Mérnöki Kar</t>
  </si>
  <si>
    <t>műszaki szakoktató alapképzési (BSc) szak</t>
  </si>
  <si>
    <t>zárójeles tárgykódok kizárólag kreditátviteli kérelemhez !!!</t>
  </si>
  <si>
    <t>képzéskód, szakkód: BBLETM, BBLETM</t>
  </si>
  <si>
    <t>szakiránykód: BBLETMGE</t>
  </si>
  <si>
    <t>gépészet specializáció</t>
  </si>
  <si>
    <t>BGK — TMPK</t>
  </si>
  <si>
    <t>mintatanterv-kód: BBLETMGEM0S19 (Σ210 krd)</t>
  </si>
  <si>
    <t>BBEGE92BLE</t>
  </si>
  <si>
    <t>BAXAT96BLE</t>
  </si>
  <si>
    <t>BAXAT97BLE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</si>
</sst>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CE"/>
      <family val="0"/>
    </font>
    <font>
      <b/>
      <sz val="12"/>
      <name val="Arial CE"/>
      <family val="0"/>
    </font>
    <font>
      <sz val="10"/>
      <name val="Times New Roman CE"/>
      <family val="1"/>
    </font>
    <font>
      <sz val="10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 CE"/>
      <family val="1"/>
    </font>
    <font>
      <i/>
      <sz val="10"/>
      <name val="Arial"/>
      <family val="2"/>
    </font>
    <font>
      <b/>
      <i/>
      <sz val="10"/>
      <name val="Times New Roman"/>
      <family val="1"/>
    </font>
    <font>
      <b/>
      <i/>
      <sz val="10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i/>
      <sz val="10"/>
      <name val="Calibri"/>
      <family val="2"/>
    </font>
    <font>
      <sz val="10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9.5"/>
      <color indexed="10"/>
      <name val="Times New Roman"/>
      <family val="1"/>
    </font>
    <font>
      <sz val="10"/>
      <color indexed="12"/>
      <name val="Courier"/>
      <family val="3"/>
    </font>
    <font>
      <b/>
      <sz val="10"/>
      <color indexed="10"/>
      <name val="Courier"/>
      <family val="3"/>
    </font>
    <font>
      <b/>
      <sz val="10"/>
      <name val="Courier"/>
      <family val="3"/>
    </font>
    <font>
      <sz val="10"/>
      <color indexed="12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36"/>
      <name val="Arial"/>
      <family val="2"/>
    </font>
    <font>
      <sz val="10"/>
      <name val="Courier"/>
      <family val="3"/>
    </font>
    <font>
      <b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96">
    <border>
      <left/>
      <right/>
      <top/>
      <bottom/>
      <diagonal/>
    </border>
    <border>
      <left style="medium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thin"/>
      <right style="thin"/>
      <top style="dotted"/>
      <bottom style="dotted"/>
    </border>
    <border>
      <left/>
      <right style="dotted"/>
      <top style="dotted"/>
      <bottom style="dotted"/>
    </border>
    <border>
      <left style="dotted"/>
      <right/>
      <top style="dotted"/>
      <bottom style="dotted"/>
    </border>
    <border>
      <left/>
      <right style="dotted"/>
      <top style="dotted"/>
      <bottom/>
    </border>
    <border>
      <left style="dotted"/>
      <right style="dotted"/>
      <top style="dotted"/>
      <bottom/>
    </border>
    <border>
      <left style="dotted"/>
      <right/>
      <top style="dotted"/>
      <bottom/>
    </border>
    <border>
      <left style="medium"/>
      <right style="dotted"/>
      <top style="dotted"/>
      <bottom/>
    </border>
    <border>
      <left style="dotted"/>
      <right style="medium"/>
      <top style="dotted"/>
      <bottom/>
    </border>
    <border>
      <left/>
      <right style="dotted"/>
      <top/>
      <bottom style="dotted"/>
    </border>
    <border>
      <left style="dotted"/>
      <right style="dotted"/>
      <top/>
      <bottom style="dotted"/>
    </border>
    <border>
      <left style="dotted"/>
      <right/>
      <top/>
      <bottom style="dotted"/>
    </border>
    <border>
      <left style="medium"/>
      <right style="dotted"/>
      <top/>
      <bottom style="dotted"/>
    </border>
    <border>
      <left style="dotted"/>
      <right style="medium"/>
      <top/>
      <bottom style="dotted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thin"/>
      <top style="medium"/>
      <bottom style="medium"/>
    </border>
    <border>
      <left style="medium"/>
      <right/>
      <top/>
      <bottom style="dotted"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 style="thin"/>
      <top style="dotted"/>
      <bottom/>
    </border>
    <border>
      <left style="thin"/>
      <right style="thin"/>
      <top style="medium"/>
      <bottom style="medium"/>
    </border>
    <border>
      <left style="dotted"/>
      <right style="medium"/>
      <top style="medium"/>
      <bottom style="dotted"/>
    </border>
    <border>
      <left/>
      <right style="medium"/>
      <top style="dotted"/>
      <bottom/>
    </border>
    <border>
      <left style="thin"/>
      <right style="thin"/>
      <top/>
      <bottom style="dotted"/>
    </border>
    <border>
      <left/>
      <right style="medium"/>
      <top/>
      <bottom style="dotted"/>
    </border>
    <border>
      <left style="medium"/>
      <right style="thin"/>
      <top/>
      <bottom style="medium"/>
    </border>
    <border>
      <left style="medium"/>
      <right style="medium"/>
      <top style="dotted"/>
      <bottom style="dotted"/>
    </border>
    <border>
      <left style="thin"/>
      <right style="thin"/>
      <top style="thin"/>
      <bottom style="thin"/>
    </border>
    <border>
      <left style="dotted"/>
      <right style="dotted"/>
      <top style="medium"/>
      <bottom style="dotted"/>
    </border>
    <border>
      <left style="medium"/>
      <right style="dotted"/>
      <top style="medium"/>
      <bottom style="dotted"/>
    </border>
    <border>
      <left/>
      <right style="medium"/>
      <top style="medium"/>
      <bottom style="dotted"/>
    </border>
    <border>
      <left/>
      <right/>
      <top style="medium"/>
      <bottom style="medium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medium"/>
      <top/>
      <bottom style="medium"/>
    </border>
    <border>
      <left/>
      <right/>
      <top style="dotted"/>
      <bottom style="dotted"/>
    </border>
    <border>
      <left/>
      <right/>
      <top style="dotted"/>
      <bottom/>
    </border>
    <border>
      <left/>
      <right style="thin"/>
      <top style="dotted"/>
      <bottom style="dotted"/>
    </border>
    <border>
      <left/>
      <right/>
      <top/>
      <bottom style="dotted"/>
    </border>
    <border>
      <left style="medium"/>
      <right/>
      <top/>
      <bottom/>
    </border>
    <border>
      <left/>
      <right/>
      <top/>
      <bottom style="medium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/>
      <right style="medium"/>
      <top style="dotted"/>
      <bottom style="dotted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dotted"/>
    </border>
    <border>
      <left style="thin"/>
      <right style="thin"/>
      <top style="dotted"/>
      <bottom style="medium"/>
    </border>
    <border>
      <left style="medium"/>
      <right style="thin"/>
      <top style="medium"/>
      <bottom style="dotted"/>
    </border>
    <border>
      <left style="thin"/>
      <right style="medium"/>
      <top/>
      <bottom style="dotted"/>
    </border>
    <border>
      <left style="dotted"/>
      <right/>
      <top style="medium"/>
      <bottom style="dotted"/>
    </border>
    <border>
      <left style="dotted"/>
      <right/>
      <top style="dotted"/>
      <bottom style="medium"/>
    </border>
    <border>
      <left/>
      <right style="dotted"/>
      <top style="medium"/>
      <bottom style="dotted"/>
    </border>
    <border>
      <left/>
      <right style="dotted"/>
      <top style="dotted"/>
      <bottom style="medium"/>
    </border>
    <border>
      <left style="medium"/>
      <right/>
      <top style="medium"/>
      <bottom style="dotted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dotted"/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/>
      <right style="medium"/>
      <top style="dashed"/>
      <bottom style="dashed"/>
    </border>
    <border>
      <left style="dashed"/>
      <right style="dashed"/>
      <top style="medium"/>
      <bottom style="medium"/>
    </border>
    <border>
      <left style="medium"/>
      <right style="medium"/>
      <top style="dotted"/>
      <bottom/>
    </border>
    <border>
      <left style="medium"/>
      <right style="medium"/>
      <top style="dashed"/>
      <bottom/>
    </border>
    <border>
      <left style="medium"/>
      <right style="medium"/>
      <top/>
      <bottom style="dotted"/>
    </border>
    <border>
      <left style="medium"/>
      <right style="medium"/>
      <top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/>
      <right style="medium"/>
      <top style="medium"/>
      <bottom style="dashed"/>
    </border>
    <border>
      <left style="medium"/>
      <right style="dashed"/>
      <top style="medium"/>
      <bottom style="dotted"/>
    </border>
    <border>
      <left style="dashed"/>
      <right style="dashed"/>
      <top style="medium"/>
      <bottom style="dotted"/>
    </border>
    <border>
      <left style="dashed"/>
      <right style="medium"/>
      <top style="medium"/>
      <bottom style="dotted"/>
    </border>
    <border>
      <left style="medium"/>
      <right/>
      <top/>
      <bottom style="dashed"/>
    </border>
    <border>
      <left/>
      <right/>
      <top/>
      <bottom style="dashed"/>
    </border>
    <border>
      <left/>
      <right style="medium"/>
      <top/>
      <bottom style="dashed"/>
    </border>
    <border>
      <left style="thin"/>
      <right style="thin"/>
      <top/>
      <bottom style="dashed"/>
    </border>
    <border>
      <left style="medium"/>
      <right style="thin"/>
      <top style="thin"/>
      <bottom style="dashed"/>
    </border>
    <border>
      <left style="medium"/>
      <right style="thin"/>
      <top style="dashed"/>
      <bottom style="dashed"/>
    </border>
    <border>
      <left style="medium"/>
      <right style="thin"/>
      <top style="dashed"/>
      <bottom style="thin"/>
    </border>
    <border>
      <left style="medium"/>
      <right style="thin"/>
      <top/>
      <bottom style="dashed"/>
    </border>
    <border>
      <left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/>
      <top style="medium"/>
      <bottom style="medium"/>
    </border>
    <border>
      <left style="medium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dashed"/>
      <top style="dashed"/>
      <bottom/>
    </border>
    <border>
      <left style="dashed"/>
      <right style="dashed"/>
      <top style="dashed"/>
      <bottom/>
    </border>
    <border>
      <left style="dashed"/>
      <right style="medium"/>
      <top style="dashed"/>
      <bottom/>
    </border>
    <border>
      <left style="medium"/>
      <right style="medium"/>
      <top/>
      <bottom/>
    </border>
    <border>
      <left style="medium"/>
      <right/>
      <top style="dotted"/>
      <bottom style="medium"/>
    </border>
    <border>
      <left/>
      <right style="dashed"/>
      <top style="medium"/>
      <bottom style="medium"/>
    </border>
    <border>
      <left style="medium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medium"/>
      <top/>
      <bottom style="medium"/>
    </border>
    <border>
      <left style="thin"/>
      <right style="medium"/>
      <top/>
      <bottom style="medium"/>
    </border>
    <border>
      <left style="dashed"/>
      <right/>
      <top style="medium"/>
      <bottom style="medium"/>
    </border>
    <border>
      <left style="medium"/>
      <right style="thin"/>
      <top style="dashed"/>
      <bottom style="medium"/>
    </border>
    <border>
      <left style="medium"/>
      <right style="thin"/>
      <top/>
      <bottom/>
    </border>
    <border>
      <left style="medium"/>
      <right style="thin"/>
      <top style="dotted"/>
      <bottom/>
    </border>
    <border>
      <left style="medium"/>
      <right style="thin"/>
      <top style="dotted"/>
      <bottom style="thin"/>
    </border>
    <border>
      <left/>
      <right style="thin"/>
      <top style="dotted"/>
      <bottom/>
    </border>
    <border>
      <left style="thin"/>
      <right style="thin"/>
      <top/>
      <bottom style="medium"/>
    </border>
    <border>
      <left style="thick">
        <color indexed="10"/>
      </left>
      <right style="medium"/>
      <top style="thin"/>
      <bottom style="thin"/>
    </border>
    <border>
      <left style="thick">
        <color indexed="10"/>
      </left>
      <right style="medium"/>
      <top style="thin"/>
      <bottom style="thick">
        <color indexed="10"/>
      </bottom>
    </border>
    <border>
      <left style="thin"/>
      <right/>
      <top style="thin"/>
      <bottom style="thin"/>
    </border>
    <border>
      <left style="thick">
        <color indexed="10"/>
      </left>
      <right/>
      <top style="thick">
        <color indexed="10"/>
      </top>
      <bottom/>
    </border>
    <border>
      <left/>
      <right/>
      <top style="thick">
        <color indexed="10"/>
      </top>
      <bottom/>
    </border>
    <border>
      <left/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/>
      <top/>
      <bottom style="medium"/>
    </border>
    <border>
      <left style="thick">
        <color indexed="10"/>
      </left>
      <right style="thin"/>
      <top style="thick">
        <color indexed="10"/>
      </top>
      <bottom style="dotted"/>
    </border>
    <border>
      <left style="medium"/>
      <right style="medium"/>
      <top style="thick">
        <color indexed="10"/>
      </top>
      <bottom style="dotted"/>
    </border>
    <border>
      <left style="thick">
        <color indexed="10"/>
      </left>
      <right/>
      <top style="thick">
        <color indexed="10"/>
      </top>
      <bottom style="thin"/>
    </border>
    <border>
      <left/>
      <right/>
      <top style="thick">
        <color indexed="10"/>
      </top>
      <bottom style="thin"/>
    </border>
    <border>
      <left/>
      <right/>
      <top/>
      <bottom style="thin"/>
    </border>
    <border>
      <left style="medium"/>
      <right style="thick">
        <color indexed="10"/>
      </right>
      <top style="medium"/>
      <bottom style="thin"/>
    </border>
    <border>
      <left style="thin"/>
      <right/>
      <top/>
      <bottom/>
    </border>
    <border>
      <left style="thin"/>
      <right/>
      <top style="medium"/>
      <bottom style="medium"/>
    </border>
    <border>
      <left/>
      <right style="medium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/>
      <top style="thick">
        <color indexed="10"/>
      </top>
      <bottom style="thin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dashed"/>
      <bottom style="medium"/>
    </border>
    <border>
      <left style="thick">
        <color indexed="10"/>
      </left>
      <right/>
      <top style="thick">
        <color indexed="10"/>
      </top>
      <bottom>
        <color indexed="63"/>
      </bottom>
    </border>
    <border>
      <left/>
      <right/>
      <top style="thick">
        <color indexed="10"/>
      </top>
      <bottom>
        <color indexed="63"/>
      </bottom>
    </border>
    <border>
      <left style="thick">
        <color indexed="10"/>
      </left>
      <right/>
      <top>
        <color indexed="63"/>
      </top>
      <bottom style="medium"/>
    </border>
    <border>
      <left/>
      <right style="thick">
        <color indexed="10"/>
      </right>
      <top>
        <color indexed="63"/>
      </top>
      <bottom style="medium"/>
    </border>
    <border>
      <left style="thick">
        <color indexed="10"/>
      </left>
      <right style="medium"/>
      <top style="medium"/>
      <bottom style="dashed"/>
    </border>
    <border>
      <left style="medium"/>
      <right style="thick">
        <color indexed="10"/>
      </right>
      <top style="medium"/>
      <bottom style="dashed"/>
    </border>
    <border>
      <left style="thick">
        <color indexed="10"/>
      </left>
      <right style="medium"/>
      <top style="dashed"/>
      <bottom style="thick">
        <color indexed="10"/>
      </bottom>
    </border>
    <border>
      <left style="medium"/>
      <right style="thick">
        <color indexed="10"/>
      </right>
      <top style="dashed"/>
      <bottom style="thick">
        <color indexed="10"/>
      </bottom>
    </border>
    <border>
      <left>
        <color indexed="63"/>
      </left>
      <right/>
      <top style="medium"/>
      <bottom/>
    </border>
    <border>
      <left>
        <color indexed="63"/>
      </left>
      <right/>
      <top style="dashed"/>
      <bottom style="dashed"/>
    </border>
    <border>
      <left>
        <color indexed="63"/>
      </left>
      <right/>
      <top/>
      <bottom style="medium"/>
    </border>
    <border>
      <left style="thick">
        <color indexed="10"/>
      </left>
      <right style="medium"/>
      <top style="medium"/>
      <bottom/>
    </border>
    <border>
      <left style="thick">
        <color indexed="10"/>
      </left>
      <right style="medium"/>
      <top style="dashed"/>
      <bottom style="dashed"/>
    </border>
    <border>
      <left/>
      <right style="thick">
        <color indexed="10"/>
      </right>
      <top style="medium"/>
      <bottom/>
    </border>
    <border>
      <left/>
      <right style="thick">
        <color indexed="10"/>
      </right>
      <top style="dashed"/>
      <bottom style="dashed"/>
    </border>
    <border>
      <left/>
      <right style="thick">
        <color indexed="10"/>
      </right>
      <top/>
      <bottom style="thick">
        <color indexed="10"/>
      </bottom>
    </border>
    <border>
      <left style="medium"/>
      <right style="medium"/>
      <top>
        <color indexed="63"/>
      </top>
      <bottom style="medium"/>
    </border>
    <border>
      <left style="medium"/>
      <right style="thick">
        <color indexed="10"/>
      </right>
      <top style="thin"/>
      <bottom style="thick">
        <color indexed="10"/>
      </bottom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</borders>
  <cellStyleXfs count="15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1" applyNumberFormat="0" applyBorder="0">
      <alignment horizontal="right"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4" borderId="0" applyNumberFormat="0" applyBorder="0" applyAlignment="0" applyProtection="0"/>
    <xf numFmtId="0" fontId="39" fillId="21" borderId="0" applyNumberFormat="0" applyBorder="0" applyAlignment="0" applyProtection="0"/>
    <xf numFmtId="0" fontId="39" fillId="6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2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0" borderId="0" applyNumberFormat="0" applyBorder="0" applyAlignment="0" applyProtection="0"/>
    <xf numFmtId="0" fontId="39" fillId="23" borderId="0" applyNumberFormat="0" applyBorder="0" applyAlignment="0" applyProtection="0"/>
    <xf numFmtId="0" fontId="31" fillId="6" borderId="2" applyNumberFormat="0" applyAlignment="0" applyProtection="0"/>
    <xf numFmtId="0" fontId="31" fillId="6" borderId="2" applyNumberFormat="0" applyAlignment="0" applyProtection="0"/>
    <xf numFmtId="0" fontId="5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42" fillId="0" borderId="4" applyNumberFormat="0" applyFill="0" applyAlignment="0" applyProtection="0"/>
    <xf numFmtId="0" fontId="52" fillId="0" borderId="5" applyNumberFormat="0" applyFill="0" applyAlignment="0" applyProtection="0"/>
    <xf numFmtId="0" fontId="43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5" fillId="12" borderId="9" applyNumberFormat="0" applyAlignment="0" applyProtection="0"/>
    <xf numFmtId="0" fontId="35" fillId="1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0" fillId="10" borderId="11" applyNumberFormat="0" applyFont="0" applyAlignment="0" applyProtection="0"/>
    <xf numFmtId="0" fontId="0" fillId="10" borderId="11" applyNumberFormat="0" applyFont="0" applyAlignment="0" applyProtection="0"/>
    <xf numFmtId="0" fontId="0" fillId="10" borderId="11" applyNumberFormat="0" applyFont="0" applyAlignment="0" applyProtection="0"/>
    <xf numFmtId="0" fontId="39" fillId="2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3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12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13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19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0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25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6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7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8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9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0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32" fillId="16" borderId="12" applyNumberFormat="0" applyAlignment="0" applyProtection="0"/>
    <xf numFmtId="0" fontId="32" fillId="16" borderId="12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8" fillId="0" borderId="13" applyNumberFormat="0" applyFill="0" applyAlignment="0" applyProtection="0"/>
    <xf numFmtId="0" fontId="38" fillId="0" borderId="1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3" fillId="16" borderId="2" applyNumberFormat="0" applyAlignment="0" applyProtection="0"/>
    <xf numFmtId="0" fontId="33" fillId="16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right" vertical="center"/>
    </xf>
    <xf numFmtId="0" fontId="10" fillId="0" borderId="33" xfId="0" applyFont="1" applyFill="1" applyBorder="1" applyAlignment="1">
      <alignment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right" vertical="center"/>
    </xf>
    <xf numFmtId="0" fontId="10" fillId="0" borderId="39" xfId="0" applyFont="1" applyFill="1" applyBorder="1" applyAlignment="1">
      <alignment horizontal="right" vertical="center"/>
    </xf>
    <xf numFmtId="0" fontId="10" fillId="0" borderId="32" xfId="0" applyFont="1" applyFill="1" applyBorder="1" applyAlignment="1">
      <alignment horizontal="right" vertical="center"/>
    </xf>
    <xf numFmtId="0" fontId="10" fillId="0" borderId="40" xfId="0" applyFont="1" applyFill="1" applyBorder="1" applyAlignment="1">
      <alignment horizontal="right" vertical="center"/>
    </xf>
    <xf numFmtId="0" fontId="10" fillId="0" borderId="41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right" vertical="center"/>
    </xf>
    <xf numFmtId="0" fontId="10" fillId="0" borderId="42" xfId="0" applyFont="1" applyFill="1" applyBorder="1" applyAlignment="1">
      <alignment horizontal="right" vertical="center"/>
    </xf>
    <xf numFmtId="0" fontId="8" fillId="0" borderId="4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32" xfId="0" applyFont="1" applyFill="1" applyBorder="1" applyAlignment="1">
      <alignment vertical="center"/>
    </xf>
    <xf numFmtId="0" fontId="8" fillId="0" borderId="60" xfId="0" applyFont="1" applyFill="1" applyBorder="1" applyAlignment="1">
      <alignment vertical="center"/>
    </xf>
    <xf numFmtId="0" fontId="8" fillId="0" borderId="60" xfId="0" applyFont="1" applyFill="1" applyBorder="1" applyAlignment="1">
      <alignment horizontal="centerContinuous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66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8" fillId="0" borderId="46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8" fillId="0" borderId="67" xfId="0" applyFont="1" applyFill="1" applyBorder="1" applyAlignment="1">
      <alignment horizontal="center" vertical="center" wrapText="1"/>
    </xf>
    <xf numFmtId="0" fontId="8" fillId="0" borderId="68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8" fillId="0" borderId="69" xfId="0" applyFont="1" applyFill="1" applyBorder="1" applyAlignment="1">
      <alignment horizontal="center" vertical="center" wrapText="1"/>
    </xf>
    <xf numFmtId="0" fontId="8" fillId="0" borderId="67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8" fillId="0" borderId="6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vertical="center"/>
    </xf>
    <xf numFmtId="0" fontId="8" fillId="0" borderId="71" xfId="0" applyFont="1" applyFill="1" applyBorder="1" applyAlignment="1">
      <alignment vertical="center"/>
    </xf>
    <xf numFmtId="0" fontId="8" fillId="0" borderId="41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49" fontId="8" fillId="0" borderId="18" xfId="0" applyNumberFormat="1" applyFont="1" applyFill="1" applyBorder="1" applyAlignment="1">
      <alignment horizontal="center" vertical="center"/>
    </xf>
    <xf numFmtId="49" fontId="8" fillId="0" borderId="67" xfId="0" applyNumberFormat="1" applyFont="1" applyFill="1" applyBorder="1" applyAlignment="1">
      <alignment horizontal="center" vertical="center"/>
    </xf>
    <xf numFmtId="49" fontId="8" fillId="0" borderId="67" xfId="0" applyNumberFormat="1" applyFont="1" applyFill="1" applyBorder="1" applyAlignment="1">
      <alignment horizontal="center" vertical="center" wrapText="1"/>
    </xf>
    <xf numFmtId="0" fontId="0" fillId="0" borderId="72" xfId="0" applyFont="1" applyFill="1" applyBorder="1" applyAlignment="1">
      <alignment vertical="center"/>
    </xf>
    <xf numFmtId="0" fontId="8" fillId="8" borderId="67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vertical="center"/>
    </xf>
    <xf numFmtId="0" fontId="8" fillId="0" borderId="72" xfId="0" applyFont="1" applyFill="1" applyBorder="1" applyAlignment="1">
      <alignment vertical="center"/>
    </xf>
    <xf numFmtId="0" fontId="8" fillId="0" borderId="73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76" xfId="0" applyFont="1" applyFill="1" applyBorder="1" applyAlignment="1">
      <alignment horizontal="center" vertical="center"/>
    </xf>
    <xf numFmtId="0" fontId="8" fillId="0" borderId="77" xfId="0" applyFont="1" applyFill="1" applyBorder="1" applyAlignment="1">
      <alignment horizontal="center" vertical="center"/>
    </xf>
    <xf numFmtId="0" fontId="8" fillId="0" borderId="78" xfId="0" applyFont="1" applyFill="1" applyBorder="1" applyAlignment="1">
      <alignment horizontal="center" vertical="center"/>
    </xf>
    <xf numFmtId="0" fontId="8" fillId="0" borderId="79" xfId="0" applyFont="1" applyFill="1" applyBorder="1" applyAlignment="1">
      <alignment horizontal="center" vertical="center"/>
    </xf>
    <xf numFmtId="0" fontId="7" fillId="0" borderId="80" xfId="0" applyFont="1" applyFill="1" applyBorder="1" applyAlignment="1">
      <alignment vertical="center"/>
    </xf>
    <xf numFmtId="0" fontId="8" fillId="0" borderId="80" xfId="0" applyFont="1" applyFill="1" applyBorder="1" applyAlignment="1">
      <alignment vertical="center" wrapText="1"/>
    </xf>
    <xf numFmtId="0" fontId="6" fillId="0" borderId="80" xfId="0" applyFont="1" applyFill="1" applyBorder="1" applyAlignment="1">
      <alignment vertical="center"/>
    </xf>
    <xf numFmtId="0" fontId="0" fillId="0" borderId="80" xfId="0" applyFont="1" applyFill="1" applyBorder="1" applyAlignment="1">
      <alignment vertical="center"/>
    </xf>
    <xf numFmtId="0" fontId="8" fillId="0" borderId="81" xfId="0" applyFont="1" applyFill="1" applyBorder="1" applyAlignment="1">
      <alignment horizontal="center" vertical="center"/>
    </xf>
    <xf numFmtId="0" fontId="8" fillId="0" borderId="82" xfId="0" applyFont="1" applyFill="1" applyBorder="1" applyAlignment="1">
      <alignment horizontal="center" vertical="center"/>
    </xf>
    <xf numFmtId="0" fontId="8" fillId="0" borderId="83" xfId="0" applyFont="1" applyFill="1" applyBorder="1" applyAlignment="1">
      <alignment horizontal="left" vertical="center"/>
    </xf>
    <xf numFmtId="0" fontId="8" fillId="0" borderId="62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8" fillId="0" borderId="84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vertical="center"/>
    </xf>
    <xf numFmtId="0" fontId="8" fillId="0" borderId="57" xfId="0" applyFont="1" applyFill="1" applyBorder="1" applyAlignment="1">
      <alignment vertical="center"/>
    </xf>
    <xf numFmtId="0" fontId="8" fillId="0" borderId="50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73" xfId="0" applyFont="1" applyFill="1" applyBorder="1" applyAlignment="1">
      <alignment vertical="center"/>
    </xf>
    <xf numFmtId="0" fontId="8" fillId="0" borderId="74" xfId="0" applyFont="1" applyFill="1" applyBorder="1" applyAlignment="1">
      <alignment vertical="center"/>
    </xf>
    <xf numFmtId="0" fontId="8" fillId="0" borderId="75" xfId="0" applyFont="1" applyFill="1" applyBorder="1" applyAlignment="1">
      <alignment vertical="center"/>
    </xf>
    <xf numFmtId="0" fontId="8" fillId="0" borderId="85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86" xfId="0" applyFont="1" applyFill="1" applyBorder="1" applyAlignment="1">
      <alignment vertical="center"/>
    </xf>
    <xf numFmtId="0" fontId="8" fillId="0" borderId="87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88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8" fillId="0" borderId="89" xfId="0" applyFont="1" applyFill="1" applyBorder="1" applyAlignment="1">
      <alignment horizontal="center" vertical="center" wrapText="1"/>
    </xf>
    <xf numFmtId="0" fontId="8" fillId="0" borderId="81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8" fillId="0" borderId="90" xfId="0" applyFont="1" applyBorder="1" applyAlignment="1">
      <alignment vertical="center"/>
    </xf>
    <xf numFmtId="0" fontId="14" fillId="0" borderId="39" xfId="0" applyFont="1" applyFill="1" applyBorder="1" applyAlignment="1">
      <alignment vertical="center"/>
    </xf>
    <xf numFmtId="0" fontId="0" fillId="0" borderId="72" xfId="0" applyFont="1" applyBorder="1" applyAlignment="1">
      <alignment vertical="center"/>
    </xf>
    <xf numFmtId="0" fontId="13" fillId="0" borderId="91" xfId="0" applyFont="1" applyFill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91" xfId="0" applyFont="1" applyBorder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92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10" fillId="0" borderId="66" xfId="0" applyFont="1" applyFill="1" applyBorder="1" applyAlignment="1">
      <alignment horizontal="center" vertical="center" wrapText="1"/>
    </xf>
    <xf numFmtId="0" fontId="8" fillId="0" borderId="93" xfId="0" applyFont="1" applyFill="1" applyBorder="1" applyAlignment="1">
      <alignment vertical="center" wrapText="1"/>
    </xf>
    <xf numFmtId="0" fontId="10" fillId="0" borderId="93" xfId="0" applyFont="1" applyFill="1" applyBorder="1" applyAlignment="1">
      <alignment horizontal="center" vertical="center" wrapText="1"/>
    </xf>
    <xf numFmtId="0" fontId="8" fillId="0" borderId="94" xfId="0" applyFont="1" applyFill="1" applyBorder="1" applyAlignment="1">
      <alignment vertical="center" wrapText="1"/>
    </xf>
    <xf numFmtId="0" fontId="10" fillId="0" borderId="94" xfId="0" applyFont="1" applyFill="1" applyBorder="1" applyAlignment="1">
      <alignment horizontal="center" vertical="center" wrapText="1"/>
    </xf>
    <xf numFmtId="0" fontId="8" fillId="0" borderId="95" xfId="0" applyFont="1" applyFill="1" applyBorder="1" applyAlignment="1">
      <alignment vertical="center" wrapText="1"/>
    </xf>
    <xf numFmtId="0" fontId="10" fillId="0" borderId="95" xfId="0" applyFont="1" applyFill="1" applyBorder="1" applyAlignment="1">
      <alignment horizontal="center" vertical="center" wrapText="1"/>
    </xf>
    <xf numFmtId="0" fontId="8" fillId="0" borderId="93" xfId="0" applyFont="1" applyFill="1" applyBorder="1" applyAlignment="1">
      <alignment horizontal="center" vertical="center"/>
    </xf>
    <xf numFmtId="0" fontId="8" fillId="0" borderId="94" xfId="0" applyFont="1" applyFill="1" applyBorder="1" applyAlignment="1">
      <alignment horizontal="center" vertical="center"/>
    </xf>
    <xf numFmtId="0" fontId="8" fillId="0" borderId="96" xfId="0" applyFont="1" applyFill="1" applyBorder="1" applyAlignment="1">
      <alignment vertical="center"/>
    </xf>
    <xf numFmtId="0" fontId="10" fillId="0" borderId="97" xfId="0" applyFont="1" applyFill="1" applyBorder="1" applyAlignment="1">
      <alignment horizontal="center" vertical="center"/>
    </xf>
    <xf numFmtId="0" fontId="8" fillId="0" borderId="98" xfId="0" applyFont="1" applyFill="1" applyBorder="1" applyAlignment="1">
      <alignment horizontal="center" vertical="center"/>
    </xf>
    <xf numFmtId="0" fontId="8" fillId="0" borderId="99" xfId="0" applyFont="1" applyFill="1" applyBorder="1" applyAlignment="1">
      <alignment horizontal="center" vertical="center"/>
    </xf>
    <xf numFmtId="0" fontId="8" fillId="0" borderId="100" xfId="0" applyFont="1" applyFill="1" applyBorder="1" applyAlignment="1">
      <alignment horizontal="center" vertical="center"/>
    </xf>
    <xf numFmtId="0" fontId="8" fillId="0" borderId="101" xfId="0" applyFont="1" applyFill="1" applyBorder="1" applyAlignment="1">
      <alignment vertical="center" wrapText="1"/>
    </xf>
    <xf numFmtId="0" fontId="8" fillId="0" borderId="101" xfId="0" applyFont="1" applyFill="1" applyBorder="1" applyAlignment="1">
      <alignment horizontal="center" vertical="center"/>
    </xf>
    <xf numFmtId="0" fontId="10" fillId="0" borderId="102" xfId="0" applyFont="1" applyFill="1" applyBorder="1" applyAlignment="1">
      <alignment horizontal="center" vertical="center"/>
    </xf>
    <xf numFmtId="0" fontId="10" fillId="0" borderId="103" xfId="0" applyFont="1" applyFill="1" applyBorder="1" applyAlignment="1">
      <alignment horizontal="center" vertical="center"/>
    </xf>
    <xf numFmtId="0" fontId="10" fillId="0" borderId="104" xfId="0" applyFont="1" applyFill="1" applyBorder="1" applyAlignment="1">
      <alignment horizontal="center" vertical="center"/>
    </xf>
    <xf numFmtId="0" fontId="10" fillId="0" borderId="105" xfId="0" applyFont="1" applyFill="1" applyBorder="1" applyAlignment="1">
      <alignment horizontal="center" vertical="center"/>
    </xf>
    <xf numFmtId="0" fontId="10" fillId="0" borderId="106" xfId="0" applyFont="1" applyFill="1" applyBorder="1" applyAlignment="1">
      <alignment horizontal="center" vertical="center"/>
    </xf>
    <xf numFmtId="0" fontId="10" fillId="0" borderId="107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10" fillId="0" borderId="101" xfId="0" applyFont="1" applyFill="1" applyBorder="1" applyAlignment="1">
      <alignment horizontal="center" vertical="center" wrapText="1"/>
    </xf>
    <xf numFmtId="0" fontId="10" fillId="0" borderId="108" xfId="0" applyFont="1" applyFill="1" applyBorder="1" applyAlignment="1">
      <alignment vertical="center"/>
    </xf>
    <xf numFmtId="0" fontId="8" fillId="0" borderId="109" xfId="0" applyFont="1" applyFill="1" applyBorder="1" applyAlignment="1">
      <alignment vertical="center"/>
    </xf>
    <xf numFmtId="0" fontId="10" fillId="0" borderId="108" xfId="0" applyFont="1" applyFill="1" applyBorder="1" applyAlignment="1">
      <alignment horizontal="center" vertical="center"/>
    </xf>
    <xf numFmtId="0" fontId="10" fillId="0" borderId="110" xfId="0" applyFont="1" applyFill="1" applyBorder="1" applyAlignment="1">
      <alignment horizontal="center" vertical="center"/>
    </xf>
    <xf numFmtId="0" fontId="10" fillId="0" borderId="109" xfId="0" applyFont="1" applyFill="1" applyBorder="1" applyAlignment="1">
      <alignment horizontal="center" vertical="center"/>
    </xf>
    <xf numFmtId="0" fontId="10" fillId="0" borderId="111" xfId="0" applyFont="1" applyFill="1" applyBorder="1" applyAlignment="1">
      <alignment horizontal="center" vertical="center"/>
    </xf>
    <xf numFmtId="0" fontId="8" fillId="8" borderId="68" xfId="0" applyFont="1" applyFill="1" applyBorder="1" applyAlignment="1">
      <alignment horizontal="center" vertical="center"/>
    </xf>
    <xf numFmtId="0" fontId="7" fillId="0" borderId="112" xfId="0" applyFont="1" applyFill="1" applyBorder="1" applyAlignment="1">
      <alignment vertical="center"/>
    </xf>
    <xf numFmtId="0" fontId="7" fillId="0" borderId="113" xfId="0" applyFont="1" applyFill="1" applyBorder="1" applyAlignment="1">
      <alignment vertical="center"/>
    </xf>
    <xf numFmtId="0" fontId="8" fillId="0" borderId="113" xfId="0" applyFont="1" applyFill="1" applyBorder="1" applyAlignment="1">
      <alignment vertical="center" wrapText="1"/>
    </xf>
    <xf numFmtId="0" fontId="7" fillId="0" borderId="114" xfId="0" applyFont="1" applyFill="1" applyBorder="1" applyAlignment="1">
      <alignment vertical="center"/>
    </xf>
    <xf numFmtId="0" fontId="8" fillId="0" borderId="71" xfId="0" applyFont="1" applyBorder="1" applyAlignment="1">
      <alignment vertical="center"/>
    </xf>
    <xf numFmtId="0" fontId="8" fillId="0" borderId="89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20" fillId="0" borderId="94" xfId="0" applyFont="1" applyFill="1" applyBorder="1" applyAlignment="1">
      <alignment vertical="center" wrapText="1"/>
    </xf>
    <xf numFmtId="0" fontId="8" fillId="0" borderId="94" xfId="132" applyFont="1" applyFill="1" applyBorder="1" applyAlignment="1">
      <alignment vertical="center" wrapText="1"/>
      <protection/>
    </xf>
    <xf numFmtId="0" fontId="8" fillId="0" borderId="93" xfId="132" applyFont="1" applyFill="1" applyBorder="1" applyAlignment="1">
      <alignment vertical="center" wrapText="1"/>
      <protection/>
    </xf>
    <xf numFmtId="0" fontId="8" fillId="0" borderId="95" xfId="132" applyFont="1" applyFill="1" applyBorder="1" applyAlignment="1">
      <alignment vertical="center" wrapText="1"/>
      <protection/>
    </xf>
    <xf numFmtId="0" fontId="8" fillId="8" borderId="94" xfId="132" applyFont="1" applyFill="1" applyBorder="1" applyAlignment="1">
      <alignment vertical="center" wrapText="1"/>
      <protection/>
    </xf>
    <xf numFmtId="0" fontId="20" fillId="0" borderId="93" xfId="0" applyFont="1" applyFill="1" applyBorder="1" applyAlignment="1">
      <alignment vertical="center" wrapText="1"/>
    </xf>
    <xf numFmtId="0" fontId="20" fillId="0" borderId="95" xfId="0" applyFont="1" applyFill="1" applyBorder="1" applyAlignment="1">
      <alignment vertical="center" wrapText="1"/>
    </xf>
    <xf numFmtId="0" fontId="10" fillId="0" borderId="41" xfId="0" applyFont="1" applyFill="1" applyBorder="1" applyAlignment="1">
      <alignment vertical="center"/>
    </xf>
    <xf numFmtId="0" fontId="8" fillId="0" borderId="71" xfId="0" applyFont="1" applyFill="1" applyBorder="1" applyAlignment="1">
      <alignment horizontal="center" vertical="center"/>
    </xf>
    <xf numFmtId="0" fontId="8" fillId="8" borderId="101" xfId="132" applyFont="1" applyFill="1" applyBorder="1" applyAlignment="1">
      <alignment vertical="center" wrapText="1"/>
      <protection/>
    </xf>
    <xf numFmtId="0" fontId="7" fillId="0" borderId="115" xfId="0" applyFont="1" applyFill="1" applyBorder="1" applyAlignment="1">
      <alignment vertical="center"/>
    </xf>
    <xf numFmtId="0" fontId="10" fillId="0" borderId="37" xfId="0" applyFont="1" applyFill="1" applyBorder="1" applyAlignment="1">
      <alignment horizontal="center" vertical="center" wrapText="1"/>
    </xf>
    <xf numFmtId="0" fontId="8" fillId="0" borderId="116" xfId="0" applyFont="1" applyFill="1" applyBorder="1" applyAlignment="1">
      <alignment horizontal="center" vertical="center"/>
    </xf>
    <xf numFmtId="0" fontId="8" fillId="0" borderId="117" xfId="0" applyFont="1" applyFill="1" applyBorder="1" applyAlignment="1">
      <alignment horizontal="center" vertical="center"/>
    </xf>
    <xf numFmtId="0" fontId="8" fillId="0" borderId="118" xfId="0" applyFont="1" applyFill="1" applyBorder="1" applyAlignment="1">
      <alignment horizontal="center" vertical="center"/>
    </xf>
    <xf numFmtId="0" fontId="8" fillId="0" borderId="119" xfId="0" applyFont="1" applyFill="1" applyBorder="1" applyAlignment="1">
      <alignment horizontal="center" vertical="center"/>
    </xf>
    <xf numFmtId="0" fontId="8" fillId="0" borderId="120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vertical="center"/>
    </xf>
    <xf numFmtId="0" fontId="7" fillId="0" borderId="121" xfId="0" applyFont="1" applyFill="1" applyBorder="1" applyAlignment="1">
      <alignment vertical="center"/>
    </xf>
    <xf numFmtId="0" fontId="7" fillId="0" borderId="97" xfId="0" applyFont="1" applyFill="1" applyBorder="1" applyAlignment="1">
      <alignment vertical="center"/>
    </xf>
    <xf numFmtId="0" fontId="7" fillId="0" borderId="122" xfId="0" applyFont="1" applyFill="1" applyBorder="1" applyAlignment="1">
      <alignment vertical="center"/>
    </xf>
    <xf numFmtId="0" fontId="8" fillId="0" borderId="44" xfId="0" applyFont="1" applyFill="1" applyBorder="1" applyAlignment="1">
      <alignment horizontal="left" vertical="center"/>
    </xf>
    <xf numFmtId="0" fontId="7" fillId="0" borderId="123" xfId="0" applyFont="1" applyFill="1" applyBorder="1" applyAlignment="1">
      <alignment vertical="center"/>
    </xf>
    <xf numFmtId="0" fontId="20" fillId="0" borderId="101" xfId="0" applyFont="1" applyFill="1" applyBorder="1" applyAlignment="1">
      <alignment vertical="center" wrapText="1"/>
    </xf>
    <xf numFmtId="0" fontId="10" fillId="0" borderId="71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8" fillId="0" borderId="124" xfId="0" applyFont="1" applyFill="1" applyBorder="1" applyAlignment="1">
      <alignment horizontal="center" vertical="center"/>
    </xf>
    <xf numFmtId="0" fontId="8" fillId="0" borderId="125" xfId="0" applyFont="1" applyFill="1" applyBorder="1" applyAlignment="1">
      <alignment horizontal="center" vertical="center"/>
    </xf>
    <xf numFmtId="0" fontId="8" fillId="0" borderId="126" xfId="0" applyFont="1" applyFill="1" applyBorder="1" applyAlignment="1">
      <alignment horizontal="center" vertical="center"/>
    </xf>
    <xf numFmtId="0" fontId="8" fillId="0" borderId="127" xfId="0" applyFont="1" applyFill="1" applyBorder="1" applyAlignment="1">
      <alignment horizontal="center" vertical="center"/>
    </xf>
    <xf numFmtId="0" fontId="8" fillId="0" borderId="128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129" xfId="0" applyFont="1" applyFill="1" applyBorder="1" applyAlignment="1">
      <alignment vertical="center"/>
    </xf>
    <xf numFmtId="0" fontId="8" fillId="0" borderId="130" xfId="0" applyFont="1" applyFill="1" applyBorder="1" applyAlignment="1">
      <alignment horizontal="center" vertical="center"/>
    </xf>
    <xf numFmtId="0" fontId="8" fillId="0" borderId="131" xfId="0" applyFont="1" applyFill="1" applyBorder="1" applyAlignment="1">
      <alignment horizontal="center" vertical="center"/>
    </xf>
    <xf numFmtId="0" fontId="8" fillId="0" borderId="132" xfId="0" applyFont="1" applyFill="1" applyBorder="1" applyAlignment="1">
      <alignment horizontal="center" vertical="center"/>
    </xf>
    <xf numFmtId="0" fontId="8" fillId="0" borderId="128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29" xfId="0" applyFont="1" applyFill="1" applyBorder="1" applyAlignment="1">
      <alignment horizontal="center" vertical="center"/>
    </xf>
    <xf numFmtId="0" fontId="8" fillId="0" borderId="133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/>
    </xf>
    <xf numFmtId="0" fontId="8" fillId="0" borderId="134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2" fillId="0" borderId="94" xfId="0" applyFont="1" applyFill="1" applyBorder="1" applyAlignment="1">
      <alignment horizontal="center" vertical="center" wrapText="1"/>
    </xf>
    <xf numFmtId="0" fontId="21" fillId="0" borderId="93" xfId="132" applyFont="1" applyFill="1" applyBorder="1" applyAlignment="1">
      <alignment vertical="center" wrapText="1"/>
      <protection/>
    </xf>
    <xf numFmtId="0" fontId="21" fillId="0" borderId="94" xfId="132" applyFont="1" applyFill="1" applyBorder="1" applyAlignment="1">
      <alignment vertical="center" wrapText="1"/>
      <protection/>
    </xf>
    <xf numFmtId="0" fontId="21" fillId="0" borderId="16" xfId="0" applyFont="1" applyFill="1" applyBorder="1" applyAlignment="1">
      <alignment horizontal="center" vertical="center"/>
    </xf>
    <xf numFmtId="0" fontId="21" fillId="8" borderId="15" xfId="0" applyFont="1" applyFill="1" applyBorder="1" applyAlignment="1">
      <alignment horizontal="center" vertical="center"/>
    </xf>
    <xf numFmtId="0" fontId="21" fillId="8" borderId="16" xfId="0" applyFont="1" applyFill="1" applyBorder="1" applyAlignment="1">
      <alignment horizontal="center" vertical="center"/>
    </xf>
    <xf numFmtId="0" fontId="21" fillId="8" borderId="17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13" xfId="0" applyFont="1" applyFill="1" applyBorder="1" applyAlignment="1">
      <alignment vertical="center" wrapText="1"/>
    </xf>
    <xf numFmtId="0" fontId="21" fillId="0" borderId="94" xfId="0" applyFont="1" applyFill="1" applyBorder="1" applyAlignment="1">
      <alignment vertical="center" wrapText="1"/>
    </xf>
    <xf numFmtId="0" fontId="21" fillId="0" borderId="27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95" xfId="132" applyFont="1" applyFill="1" applyBorder="1" applyAlignment="1">
      <alignment vertical="center" wrapText="1"/>
      <protection/>
    </xf>
    <xf numFmtId="0" fontId="21" fillId="0" borderId="95" xfId="0" applyFont="1" applyFill="1" applyBorder="1" applyAlignment="1">
      <alignment vertical="center" wrapText="1"/>
    </xf>
    <xf numFmtId="0" fontId="22" fillId="0" borderId="95" xfId="0" applyFont="1" applyFill="1" applyBorder="1" applyAlignment="1">
      <alignment horizontal="center" vertical="center" wrapText="1"/>
    </xf>
    <xf numFmtId="0" fontId="21" fillId="0" borderId="74" xfId="0" applyFont="1" applyFill="1" applyBorder="1" applyAlignment="1">
      <alignment horizontal="center" vertical="center"/>
    </xf>
    <xf numFmtId="0" fontId="21" fillId="0" borderId="75" xfId="0" applyFont="1" applyFill="1" applyBorder="1" applyAlignment="1">
      <alignment horizontal="center" vertical="center"/>
    </xf>
    <xf numFmtId="0" fontId="21" fillId="0" borderId="73" xfId="0" applyFont="1" applyFill="1" applyBorder="1" applyAlignment="1">
      <alignment horizontal="center" vertical="center"/>
    </xf>
    <xf numFmtId="0" fontId="8" fillId="8" borderId="113" xfId="0" applyFont="1" applyFill="1" applyBorder="1" applyAlignment="1">
      <alignment vertical="center" wrapText="1"/>
    </xf>
    <xf numFmtId="0" fontId="21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8" borderId="94" xfId="132" applyFont="1" applyFill="1" applyBorder="1" applyAlignment="1">
      <alignment vertical="center" wrapText="1"/>
      <protection/>
    </xf>
    <xf numFmtId="0" fontId="23" fillId="0" borderId="135" xfId="0" applyFont="1" applyFill="1" applyBorder="1" applyAlignment="1">
      <alignment vertical="center"/>
    </xf>
    <xf numFmtId="0" fontId="23" fillId="0" borderId="136" xfId="0" applyFont="1" applyFill="1" applyBorder="1" applyAlignment="1">
      <alignment vertical="center"/>
    </xf>
    <xf numFmtId="0" fontId="23" fillId="0" borderId="137" xfId="0" applyFont="1" applyFill="1" applyBorder="1" applyAlignment="1">
      <alignment vertical="center"/>
    </xf>
    <xf numFmtId="0" fontId="21" fillId="0" borderId="99" xfId="0" applyFont="1" applyFill="1" applyBorder="1" applyAlignment="1">
      <alignment vertical="center" wrapText="1"/>
    </xf>
    <xf numFmtId="0" fontId="22" fillId="0" borderId="99" xfId="0" applyFont="1" applyFill="1" applyBorder="1" applyAlignment="1">
      <alignment horizontal="center" vertical="center" wrapText="1"/>
    </xf>
    <xf numFmtId="0" fontId="21" fillId="0" borderId="99" xfId="132" applyFont="1" applyFill="1" applyBorder="1" applyAlignment="1">
      <alignment vertical="center" wrapText="1"/>
      <protection/>
    </xf>
    <xf numFmtId="0" fontId="21" fillId="0" borderId="57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0" fontId="22" fillId="0" borderId="138" xfId="0" applyFont="1" applyFill="1" applyBorder="1" applyAlignment="1">
      <alignment horizontal="center" vertical="center" wrapText="1"/>
    </xf>
    <xf numFmtId="0" fontId="23" fillId="0" borderId="112" xfId="0" applyFont="1" applyFill="1" applyBorder="1" applyAlignment="1">
      <alignment vertical="center" wrapText="1"/>
    </xf>
    <xf numFmtId="0" fontId="23" fillId="0" borderId="113" xfId="0" applyFont="1" applyFill="1" applyBorder="1" applyAlignment="1">
      <alignment vertical="center"/>
    </xf>
    <xf numFmtId="0" fontId="21" fillId="0" borderId="58" xfId="0" applyFont="1" applyFill="1" applyBorder="1" applyAlignment="1">
      <alignment horizontal="center" vertical="center"/>
    </xf>
    <xf numFmtId="0" fontId="8" fillId="0" borderId="139" xfId="0" applyFont="1" applyFill="1" applyBorder="1" applyAlignment="1">
      <alignment horizontal="center" vertical="center"/>
    </xf>
    <xf numFmtId="0" fontId="10" fillId="0" borderId="140" xfId="0" applyFont="1" applyFill="1" applyBorder="1" applyAlignment="1">
      <alignment horizontal="center" vertical="center"/>
    </xf>
    <xf numFmtId="0" fontId="21" fillId="0" borderId="141" xfId="0" applyFont="1" applyFill="1" applyBorder="1" applyAlignment="1">
      <alignment horizontal="center" vertical="center"/>
    </xf>
    <xf numFmtId="0" fontId="21" fillId="0" borderId="142" xfId="0" applyFont="1" applyFill="1" applyBorder="1" applyAlignment="1">
      <alignment horizontal="center" vertical="center"/>
    </xf>
    <xf numFmtId="0" fontId="21" fillId="0" borderId="143" xfId="0" applyFont="1" applyFill="1" applyBorder="1" applyAlignment="1">
      <alignment horizontal="center" vertical="center"/>
    </xf>
    <xf numFmtId="0" fontId="8" fillId="0" borderId="144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10" fillId="0" borderId="145" xfId="0" applyFont="1" applyFill="1" applyBorder="1" applyAlignment="1">
      <alignment horizontal="center" vertical="center"/>
    </xf>
    <xf numFmtId="0" fontId="21" fillId="0" borderId="146" xfId="0" applyFont="1" applyFill="1" applyBorder="1" applyAlignment="1">
      <alignment vertical="center" wrapText="1"/>
    </xf>
    <xf numFmtId="0" fontId="7" fillId="0" borderId="147" xfId="0" applyFont="1" applyFill="1" applyBorder="1" applyAlignment="1">
      <alignment vertical="center"/>
    </xf>
    <xf numFmtId="0" fontId="6" fillId="0" borderId="147" xfId="0" applyFont="1" applyFill="1" applyBorder="1" applyAlignment="1">
      <alignment vertical="center"/>
    </xf>
    <xf numFmtId="0" fontId="21" fillId="8" borderId="113" xfId="0" applyFont="1" applyFill="1" applyBorder="1" applyAlignment="1">
      <alignment vertical="center" wrapText="1"/>
    </xf>
    <xf numFmtId="0" fontId="21" fillId="8" borderId="147" xfId="0" applyFont="1" applyFill="1" applyBorder="1" applyAlignment="1">
      <alignment vertical="center" wrapText="1"/>
    </xf>
    <xf numFmtId="0" fontId="7" fillId="0" borderId="112" xfId="0" applyFont="1" applyFill="1" applyBorder="1" applyAlignment="1">
      <alignment horizontal="left" vertical="center"/>
    </xf>
    <xf numFmtId="0" fontId="7" fillId="0" borderId="147" xfId="0" applyFont="1" applyFill="1" applyBorder="1" applyAlignment="1">
      <alignment vertical="center" wrapText="1"/>
    </xf>
    <xf numFmtId="0" fontId="23" fillId="0" borderId="148" xfId="0" applyFont="1" applyFill="1" applyBorder="1" applyAlignment="1">
      <alignment vertical="center" wrapText="1"/>
    </xf>
    <xf numFmtId="0" fontId="7" fillId="0" borderId="148" xfId="0" applyFont="1" applyFill="1" applyBorder="1" applyAlignment="1">
      <alignment vertical="center" wrapText="1"/>
    </xf>
    <xf numFmtId="0" fontId="8" fillId="0" borderId="148" xfId="0" applyFont="1" applyFill="1" applyBorder="1" applyAlignment="1">
      <alignment vertical="center" wrapText="1"/>
    </xf>
    <xf numFmtId="0" fontId="8" fillId="0" borderId="148" xfId="0" applyFont="1" applyFill="1" applyBorder="1" applyAlignment="1">
      <alignment horizontal="left" vertical="center" wrapText="1"/>
    </xf>
    <xf numFmtId="0" fontId="7" fillId="0" borderId="149" xfId="0" applyFont="1" applyFill="1" applyBorder="1" applyAlignment="1">
      <alignment vertical="center" wrapText="1"/>
    </xf>
    <xf numFmtId="0" fontId="8" fillId="0" borderId="150" xfId="0" applyFont="1" applyFill="1" applyBorder="1" applyAlignment="1">
      <alignment horizontal="center" vertical="center"/>
    </xf>
    <xf numFmtId="49" fontId="21" fillId="0" borderId="83" xfId="0" applyNumberFormat="1" applyFont="1" applyFill="1" applyBorder="1" applyAlignment="1">
      <alignment horizontal="center" vertical="center"/>
    </xf>
    <xf numFmtId="0" fontId="21" fillId="0" borderId="81" xfId="0" applyFont="1" applyFill="1" applyBorder="1" applyAlignment="1">
      <alignment horizontal="center" vertical="center"/>
    </xf>
    <xf numFmtId="0" fontId="21" fillId="0" borderId="54" xfId="0" applyFont="1" applyFill="1" applyBorder="1" applyAlignment="1">
      <alignment horizontal="center" vertical="center"/>
    </xf>
    <xf numFmtId="0" fontId="21" fillId="0" borderId="151" xfId="0" applyFont="1" applyFill="1" applyBorder="1" applyAlignment="1">
      <alignment horizontal="center" vertical="center"/>
    </xf>
    <xf numFmtId="0" fontId="24" fillId="9" borderId="152" xfId="0" applyFont="1" applyFill="1" applyBorder="1" applyAlignment="1">
      <alignment horizontal="left" vertical="center" shrinkToFit="1"/>
    </xf>
    <xf numFmtId="0" fontId="24" fillId="9" borderId="153" xfId="0" applyFont="1" applyFill="1" applyBorder="1" applyAlignment="1">
      <alignment horizontal="left" vertical="center" shrinkToFit="1"/>
    </xf>
    <xf numFmtId="0" fontId="8" fillId="0" borderId="154" xfId="0" applyFont="1" applyFill="1" applyBorder="1" applyAlignment="1">
      <alignment horizontal="center" vertical="center"/>
    </xf>
    <xf numFmtId="0" fontId="25" fillId="9" borderId="155" xfId="0" applyFont="1" applyFill="1" applyBorder="1" applyAlignment="1">
      <alignment vertical="center"/>
    </xf>
    <xf numFmtId="0" fontId="10" fillId="9" borderId="156" xfId="0" applyFont="1" applyFill="1" applyBorder="1" applyAlignment="1">
      <alignment horizontal="right" vertical="center"/>
    </xf>
    <xf numFmtId="0" fontId="10" fillId="9" borderId="156" xfId="0" applyNumberFormat="1" applyFont="1" applyFill="1" applyBorder="1" applyAlignment="1">
      <alignment horizontal="right" vertical="center"/>
    </xf>
    <xf numFmtId="0" fontId="8" fillId="9" borderId="157" xfId="0" applyFont="1" applyFill="1" applyBorder="1" applyAlignment="1">
      <alignment horizontal="center" vertical="center"/>
    </xf>
    <xf numFmtId="0" fontId="8" fillId="9" borderId="158" xfId="0" applyFont="1" applyFill="1" applyBorder="1" applyAlignment="1">
      <alignment horizontal="center" vertical="center"/>
    </xf>
    <xf numFmtId="0" fontId="10" fillId="9" borderId="159" xfId="0" applyFont="1" applyFill="1" applyBorder="1" applyAlignment="1">
      <alignment horizontal="right" vertical="center"/>
    </xf>
    <xf numFmtId="0" fontId="26" fillId="9" borderId="160" xfId="0" applyFont="1" applyFill="1" applyBorder="1" applyAlignment="1">
      <alignment vertical="center"/>
    </xf>
    <xf numFmtId="0" fontId="10" fillId="9" borderId="72" xfId="0" applyFont="1" applyFill="1" applyBorder="1" applyAlignment="1">
      <alignment horizontal="right" vertical="center"/>
    </xf>
    <xf numFmtId="0" fontId="8" fillId="0" borderId="161" xfId="0" applyFont="1" applyFill="1" applyBorder="1" applyAlignment="1">
      <alignment vertical="center"/>
    </xf>
    <xf numFmtId="0" fontId="8" fillId="0" borderId="162" xfId="0" applyFont="1" applyFill="1" applyBorder="1" applyAlignment="1">
      <alignment vertical="center"/>
    </xf>
    <xf numFmtId="0" fontId="8" fillId="0" borderId="163" xfId="0" applyFont="1" applyFill="1" applyBorder="1" applyAlignment="1">
      <alignment vertical="center"/>
    </xf>
    <xf numFmtId="0" fontId="8" fillId="0" borderId="164" xfId="0" applyFont="1" applyFill="1" applyBorder="1" applyAlignment="1">
      <alignment vertical="center"/>
    </xf>
    <xf numFmtId="0" fontId="8" fillId="0" borderId="16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25" fillId="18" borderId="155" xfId="0" applyFont="1" applyFill="1" applyBorder="1" applyAlignment="1">
      <alignment vertical="center"/>
    </xf>
    <xf numFmtId="0" fontId="10" fillId="18" borderId="156" xfId="0" applyFont="1" applyFill="1" applyBorder="1" applyAlignment="1">
      <alignment horizontal="right" vertical="center"/>
    </xf>
    <xf numFmtId="0" fontId="10" fillId="18" borderId="156" xfId="0" applyNumberFormat="1" applyFont="1" applyFill="1" applyBorder="1" applyAlignment="1">
      <alignment horizontal="right" vertical="center"/>
    </xf>
    <xf numFmtId="0" fontId="8" fillId="18" borderId="157" xfId="0" applyFont="1" applyFill="1" applyBorder="1" applyAlignment="1">
      <alignment horizontal="center" vertical="center"/>
    </xf>
    <xf numFmtId="0" fontId="8" fillId="18" borderId="158" xfId="0" applyFont="1" applyFill="1" applyBorder="1" applyAlignment="1">
      <alignment horizontal="center" vertical="center"/>
    </xf>
    <xf numFmtId="0" fontId="10" fillId="18" borderId="159" xfId="0" applyFont="1" applyFill="1" applyBorder="1" applyAlignment="1">
      <alignment horizontal="right" vertical="center"/>
    </xf>
    <xf numFmtId="0" fontId="26" fillId="18" borderId="160" xfId="0" applyFont="1" applyFill="1" applyBorder="1" applyAlignment="1">
      <alignment vertical="center"/>
    </xf>
    <xf numFmtId="0" fontId="10" fillId="18" borderId="72" xfId="0" applyFont="1" applyFill="1" applyBorder="1" applyAlignment="1">
      <alignment horizontal="right" vertical="center"/>
    </xf>
    <xf numFmtId="0" fontId="24" fillId="18" borderId="152" xfId="0" applyFont="1" applyFill="1" applyBorder="1" applyAlignment="1">
      <alignment horizontal="left" vertical="center" shrinkToFit="1"/>
    </xf>
    <xf numFmtId="0" fontId="27" fillId="18" borderId="166" xfId="0" applyFont="1" applyFill="1" applyBorder="1" applyAlignment="1">
      <alignment vertical="center" wrapText="1"/>
    </xf>
    <xf numFmtId="0" fontId="27" fillId="9" borderId="166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0" fillId="7" borderId="0" xfId="0" applyFont="1" applyFill="1" applyBorder="1" applyAlignment="1">
      <alignment vertical="center"/>
    </xf>
    <xf numFmtId="0" fontId="48" fillId="7" borderId="0" xfId="0" applyFont="1" applyFill="1" applyAlignment="1">
      <alignment vertical="center"/>
    </xf>
    <xf numFmtId="0" fontId="8" fillId="7" borderId="0" xfId="0" applyFont="1" applyFill="1" applyAlignment="1">
      <alignment vertical="center" wrapText="1"/>
    </xf>
    <xf numFmtId="0" fontId="8" fillId="7" borderId="0" xfId="0" applyFont="1" applyFill="1" applyAlignment="1">
      <alignment vertical="center"/>
    </xf>
    <xf numFmtId="0" fontId="8" fillId="0" borderId="47" xfId="0" applyFont="1" applyFill="1" applyBorder="1" applyAlignment="1">
      <alignment horizontal="center" vertical="center"/>
    </xf>
    <xf numFmtId="0" fontId="10" fillId="0" borderId="72" xfId="0" applyFont="1" applyFill="1" applyBorder="1" applyAlignment="1">
      <alignment horizontal="center" vertical="center"/>
    </xf>
    <xf numFmtId="0" fontId="8" fillId="0" borderId="91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10" fillId="0" borderId="138" xfId="0" applyFont="1" applyFill="1" applyBorder="1" applyAlignment="1">
      <alignment horizontal="center" vertical="center" wrapText="1" shrinkToFit="1"/>
    </xf>
    <xf numFmtId="0" fontId="10" fillId="0" borderId="66" xfId="0" applyFont="1" applyFill="1" applyBorder="1" applyAlignment="1">
      <alignment horizontal="center" vertical="center" wrapText="1" shrinkToFit="1"/>
    </xf>
    <xf numFmtId="0" fontId="10" fillId="0" borderId="138" xfId="0" applyFont="1" applyFill="1" applyBorder="1" applyAlignment="1">
      <alignment horizontal="center" vertical="center" wrapText="1"/>
    </xf>
    <xf numFmtId="0" fontId="10" fillId="0" borderId="167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0" fillId="0" borderId="138" xfId="0" applyFont="1" applyFill="1" applyBorder="1" applyAlignment="1">
      <alignment horizontal="center" vertical="center"/>
    </xf>
    <xf numFmtId="0" fontId="10" fillId="0" borderId="6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left" vertical="center"/>
    </xf>
    <xf numFmtId="0" fontId="10" fillId="0" borderId="41" xfId="0" applyFont="1" applyFill="1" applyBorder="1" applyAlignment="1">
      <alignment vertical="center"/>
    </xf>
    <xf numFmtId="0" fontId="8" fillId="0" borderId="60" xfId="0" applyFont="1" applyFill="1" applyBorder="1" applyAlignment="1">
      <alignment vertical="center"/>
    </xf>
    <xf numFmtId="0" fontId="8" fillId="0" borderId="42" xfId="0" applyFont="1" applyFill="1" applyBorder="1" applyAlignment="1">
      <alignment vertical="center"/>
    </xf>
    <xf numFmtId="0" fontId="22" fillId="0" borderId="167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10" fillId="0" borderId="41" xfId="0" applyFont="1" applyFill="1" applyBorder="1" applyAlignment="1">
      <alignment horizontal="left" vertical="center"/>
    </xf>
    <xf numFmtId="0" fontId="17" fillId="0" borderId="60" xfId="0" applyFont="1" applyBorder="1" applyAlignment="1">
      <alignment horizontal="left" vertical="center"/>
    </xf>
    <xf numFmtId="0" fontId="17" fillId="0" borderId="42" xfId="0" applyFont="1" applyBorder="1" applyAlignment="1">
      <alignment horizontal="left" vertical="center"/>
    </xf>
    <xf numFmtId="0" fontId="10" fillId="0" borderId="168" xfId="0" applyFont="1" applyFill="1" applyBorder="1" applyAlignment="1">
      <alignment horizontal="left" vertical="center"/>
    </xf>
    <xf numFmtId="0" fontId="10" fillId="0" borderId="60" xfId="0" applyFont="1" applyFill="1" applyBorder="1" applyAlignment="1">
      <alignment horizontal="left" vertical="center"/>
    </xf>
    <xf numFmtId="0" fontId="10" fillId="0" borderId="42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0" borderId="31" xfId="0" applyFont="1" applyFill="1" applyBorder="1" applyAlignment="1">
      <alignment vertical="center"/>
    </xf>
    <xf numFmtId="0" fontId="8" fillId="0" borderId="72" xfId="0" applyFont="1" applyFill="1" applyBorder="1" applyAlignment="1">
      <alignment vertical="center"/>
    </xf>
    <xf numFmtId="0" fontId="10" fillId="0" borderId="60" xfId="0" applyFont="1" applyFill="1" applyBorder="1" applyAlignment="1">
      <alignment vertical="center"/>
    </xf>
    <xf numFmtId="0" fontId="10" fillId="0" borderId="42" xfId="0" applyFont="1" applyFill="1" applyBorder="1" applyAlignment="1">
      <alignment vertical="center"/>
    </xf>
    <xf numFmtId="0" fontId="22" fillId="0" borderId="41" xfId="0" applyFont="1" applyFill="1" applyBorder="1" applyAlignment="1">
      <alignment horizontal="left" vertical="center"/>
    </xf>
    <xf numFmtId="0" fontId="10" fillId="0" borderId="71" xfId="0" applyFont="1" applyFill="1" applyBorder="1" applyAlignment="1">
      <alignment horizontal="center" vertical="center"/>
    </xf>
    <xf numFmtId="0" fontId="10" fillId="0" borderId="9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66" xfId="0" applyFont="1" applyFill="1" applyBorder="1" applyAlignment="1">
      <alignment horizontal="center" vertical="center" wrapText="1"/>
    </xf>
    <xf numFmtId="0" fontId="10" fillId="0" borderId="165" xfId="0" applyFont="1" applyFill="1" applyBorder="1" applyAlignment="1">
      <alignment horizontal="center" vertical="center"/>
    </xf>
    <xf numFmtId="0" fontId="10" fillId="0" borderId="169" xfId="0" applyFont="1" applyFill="1" applyBorder="1" applyAlignment="1">
      <alignment horizontal="center" vertical="center"/>
    </xf>
    <xf numFmtId="0" fontId="8" fillId="0" borderId="170" xfId="0" applyFont="1" applyFill="1" applyBorder="1" applyAlignment="1">
      <alignment horizontal="center" vertical="center"/>
    </xf>
    <xf numFmtId="0" fontId="8" fillId="0" borderId="171" xfId="0" applyFont="1" applyFill="1" applyBorder="1" applyAlignment="1">
      <alignment horizontal="center" vertical="center"/>
    </xf>
    <xf numFmtId="0" fontId="8" fillId="0" borderId="172" xfId="0" applyFont="1" applyFill="1" applyBorder="1" applyAlignment="1">
      <alignment horizontal="center" vertical="center"/>
    </xf>
    <xf numFmtId="0" fontId="8" fillId="0" borderId="173" xfId="0" applyFont="1" applyFill="1" applyBorder="1" applyAlignment="1">
      <alignment vertical="center"/>
    </xf>
    <xf numFmtId="0" fontId="10" fillId="0" borderId="174" xfId="0" applyFont="1" applyFill="1" applyBorder="1" applyAlignment="1">
      <alignment horizontal="center" vertical="center" wrapText="1"/>
    </xf>
    <xf numFmtId="0" fontId="22" fillId="0" borderId="175" xfId="0" applyFont="1" applyFill="1" applyBorder="1" applyAlignment="1">
      <alignment horizontal="center" vertical="center" wrapText="1"/>
    </xf>
    <xf numFmtId="0" fontId="25" fillId="18" borderId="176" xfId="0" applyFont="1" applyFill="1" applyBorder="1" applyAlignment="1">
      <alignment vertical="center"/>
    </xf>
    <xf numFmtId="0" fontId="10" fillId="18" borderId="177" xfId="0" applyFont="1" applyFill="1" applyBorder="1" applyAlignment="1">
      <alignment horizontal="right" vertical="center"/>
    </xf>
    <xf numFmtId="0" fontId="26" fillId="18" borderId="178" xfId="0" applyFont="1" applyFill="1" applyBorder="1" applyAlignment="1">
      <alignment vertical="center"/>
    </xf>
    <xf numFmtId="0" fontId="10" fillId="18" borderId="179" xfId="0" applyFont="1" applyFill="1" applyBorder="1" applyAlignment="1">
      <alignment horizontal="right" vertical="center"/>
    </xf>
    <xf numFmtId="0" fontId="8" fillId="18" borderId="180" xfId="132" applyFont="1" applyFill="1" applyBorder="1" applyAlignment="1">
      <alignment vertical="center" wrapText="1"/>
      <protection/>
    </xf>
    <xf numFmtId="0" fontId="8" fillId="18" borderId="181" xfId="0" applyFont="1" applyFill="1" applyBorder="1" applyAlignment="1">
      <alignment vertical="center" wrapText="1"/>
    </xf>
    <xf numFmtId="0" fontId="8" fillId="18" borderId="182" xfId="132" applyFont="1" applyFill="1" applyBorder="1" applyAlignment="1">
      <alignment vertical="center" wrapText="1"/>
      <protection/>
    </xf>
    <xf numFmtId="0" fontId="8" fillId="18" borderId="183" xfId="0" applyFont="1" applyFill="1" applyBorder="1" applyAlignment="1">
      <alignment vertical="center" wrapText="1"/>
    </xf>
    <xf numFmtId="0" fontId="8" fillId="0" borderId="184" xfId="0" applyFont="1" applyFill="1" applyBorder="1" applyAlignment="1">
      <alignment vertical="center"/>
    </xf>
    <xf numFmtId="0" fontId="8" fillId="0" borderId="185" xfId="0" applyFont="1" applyFill="1" applyBorder="1" applyAlignment="1">
      <alignment vertical="center"/>
    </xf>
    <xf numFmtId="0" fontId="8" fillId="0" borderId="186" xfId="0" applyFont="1" applyFill="1" applyBorder="1" applyAlignment="1">
      <alignment vertical="center"/>
    </xf>
    <xf numFmtId="0" fontId="8" fillId="9" borderId="187" xfId="0" applyFont="1" applyFill="1" applyBorder="1" applyAlignment="1">
      <alignment vertical="center"/>
    </xf>
    <xf numFmtId="0" fontId="8" fillId="9" borderId="188" xfId="0" applyFont="1" applyFill="1" applyBorder="1" applyAlignment="1">
      <alignment vertical="center"/>
    </xf>
    <xf numFmtId="0" fontId="8" fillId="9" borderId="182" xfId="0" applyFont="1" applyFill="1" applyBorder="1" applyAlignment="1">
      <alignment vertical="center"/>
    </xf>
    <xf numFmtId="0" fontId="16" fillId="9" borderId="189" xfId="0" applyFont="1" applyFill="1" applyBorder="1" applyAlignment="1">
      <alignment horizontal="left" vertical="center" wrapText="1"/>
    </xf>
    <xf numFmtId="0" fontId="16" fillId="9" borderId="190" xfId="0" applyFont="1" applyFill="1" applyBorder="1" applyAlignment="1">
      <alignment horizontal="left" vertical="center" wrapText="1"/>
    </xf>
    <xf numFmtId="0" fontId="16" fillId="9" borderId="191" xfId="0" applyFont="1" applyFill="1" applyBorder="1" applyAlignment="1">
      <alignment horizontal="left" vertical="center" wrapText="1"/>
    </xf>
    <xf numFmtId="0" fontId="8" fillId="0" borderId="192" xfId="0" applyFont="1" applyFill="1" applyBorder="1" applyAlignment="1">
      <alignment horizontal="left" vertical="center"/>
    </xf>
    <xf numFmtId="0" fontId="24" fillId="18" borderId="153" xfId="0" applyFont="1" applyFill="1" applyBorder="1" applyAlignment="1">
      <alignment horizontal="left" vertical="center" shrinkToFit="1"/>
    </xf>
    <xf numFmtId="0" fontId="27" fillId="18" borderId="193" xfId="0" applyFont="1" applyFill="1" applyBorder="1" applyAlignment="1">
      <alignment vertical="center" wrapText="1"/>
    </xf>
    <xf numFmtId="0" fontId="17" fillId="0" borderId="194" xfId="0" applyFont="1" applyBorder="1" applyAlignment="1">
      <alignment horizontal="left" vertical="center"/>
    </xf>
    <xf numFmtId="0" fontId="17" fillId="0" borderId="195" xfId="0" applyFont="1" applyBorder="1" applyAlignment="1">
      <alignment horizontal="left" vertical="center"/>
    </xf>
    <xf numFmtId="0" fontId="27" fillId="9" borderId="193" xfId="0" applyFont="1" applyFill="1" applyBorder="1" applyAlignment="1">
      <alignment vertical="center" wrapText="1"/>
    </xf>
  </cellXfs>
  <cellStyles count="138">
    <cellStyle name="Normal" xfId="0"/>
    <cellStyle name="_CsoportKod" xfId="15"/>
    <cellStyle name="1. jelölőszín" xfId="16"/>
    <cellStyle name="2. jelölőszín" xfId="17"/>
    <cellStyle name="20% - 1. jelölőszín" xfId="18"/>
    <cellStyle name="20% - 1. jelölőszín 2" xfId="19"/>
    <cellStyle name="20% - 2. jelölőszín" xfId="20"/>
    <cellStyle name="20% - 2. jelölőszín 2" xfId="21"/>
    <cellStyle name="20% - 3. jelölőszín" xfId="22"/>
    <cellStyle name="20% - 3. jelölőszín 2" xfId="23"/>
    <cellStyle name="20% - 4. jelölőszín" xfId="24"/>
    <cellStyle name="20% - 4. jelölőszín 2" xfId="25"/>
    <cellStyle name="20% - 5. jelölőszín" xfId="26"/>
    <cellStyle name="20% - 5. jelölőszín 2" xfId="27"/>
    <cellStyle name="20% - 6. jelölőszín" xfId="28"/>
    <cellStyle name="20% - 6. jelölőszín 2" xfId="29"/>
    <cellStyle name="3. jelölőszín" xfId="30"/>
    <cellStyle name="4. jelölőszín" xfId="31"/>
    <cellStyle name="40% - 1. jelölőszín" xfId="32"/>
    <cellStyle name="40% - 1. jelölőszín 2" xfId="33"/>
    <cellStyle name="40% - 2. jelölőszín" xfId="34"/>
    <cellStyle name="40% - 2. jelölőszín 2" xfId="35"/>
    <cellStyle name="40% - 3. jelölőszín" xfId="36"/>
    <cellStyle name="40% - 3. jelölőszín 2" xfId="37"/>
    <cellStyle name="40% - 4. jelölőszín" xfId="38"/>
    <cellStyle name="40% - 4. jelölőszín 2" xfId="39"/>
    <cellStyle name="40% - 5. jelölőszín" xfId="40"/>
    <cellStyle name="40% - 5. jelölőszín 2" xfId="41"/>
    <cellStyle name="40% - 6. jelölőszín" xfId="42"/>
    <cellStyle name="40% - 6. jelölőszín 2" xfId="43"/>
    <cellStyle name="5. jelölőszín" xfId="44"/>
    <cellStyle name="6. jelölőszín" xfId="45"/>
    <cellStyle name="60% - 1. jelölőszín" xfId="46"/>
    <cellStyle name="60% - 1. jelölőszín 2" xfId="47"/>
    <cellStyle name="60% - 2. jelölőszín" xfId="48"/>
    <cellStyle name="60% - 2. jelölőszín 2" xfId="49"/>
    <cellStyle name="60% - 3. jelölőszín" xfId="50"/>
    <cellStyle name="60% - 3. jelölőszín 2" xfId="51"/>
    <cellStyle name="60% - 4. jelölőszín" xfId="52"/>
    <cellStyle name="60% - 4. jelölőszín 2" xfId="53"/>
    <cellStyle name="60% - 5. jelölőszín" xfId="54"/>
    <cellStyle name="60% - 5. jelölőszín 2" xfId="55"/>
    <cellStyle name="60% - 6. jelölőszín" xfId="56"/>
    <cellStyle name="60% - 6. jelölőszín 2" xfId="57"/>
    <cellStyle name="Bevitel" xfId="58"/>
    <cellStyle name="Bevitel 2" xfId="59"/>
    <cellStyle name="Cím" xfId="60"/>
    <cellStyle name="Cím 2" xfId="61"/>
    <cellStyle name="Címsor 1" xfId="62"/>
    <cellStyle name="Címsor 1 2" xfId="63"/>
    <cellStyle name="Címsor 2" xfId="64"/>
    <cellStyle name="Címsor 2 2" xfId="65"/>
    <cellStyle name="Címsor 3" xfId="66"/>
    <cellStyle name="Címsor 3 2" xfId="67"/>
    <cellStyle name="Címsor 4" xfId="68"/>
    <cellStyle name="Címsor 4 2" xfId="69"/>
    <cellStyle name="Ellenőrzőcella" xfId="70"/>
    <cellStyle name="Ellenőrzőcella 2" xfId="71"/>
    <cellStyle name="Comma" xfId="72"/>
    <cellStyle name="Comma [0]" xfId="73"/>
    <cellStyle name="Figyelmeztetés" xfId="74"/>
    <cellStyle name="Figyelmeztetés 2" xfId="75"/>
    <cellStyle name="Hyperlink" xfId="76"/>
    <cellStyle name="Hivatkozás 2" xfId="77"/>
    <cellStyle name="Hivatkozott cella" xfId="78"/>
    <cellStyle name="Hivatkozott cella 2" xfId="79"/>
    <cellStyle name="Jegyzet" xfId="80"/>
    <cellStyle name="Jegyzet 2" xfId="81"/>
    <cellStyle name="Jegyzet 3" xfId="82"/>
    <cellStyle name="Jelölőszín (1)" xfId="83"/>
    <cellStyle name="Jelölőszín (1) 2" xfId="84"/>
    <cellStyle name="Jelölőszín (1) 3" xfId="85"/>
    <cellStyle name="Jelölőszín (1)_biztonságtechnika nappali" xfId="86"/>
    <cellStyle name="Jelölőszín (2)" xfId="87"/>
    <cellStyle name="Jelölőszín (2) 2" xfId="88"/>
    <cellStyle name="Jelölőszín (2) 3" xfId="89"/>
    <cellStyle name="Jelölőszín (2)_biztonságtechnika nappali" xfId="90"/>
    <cellStyle name="Jelölőszín (3)" xfId="91"/>
    <cellStyle name="Jelölőszín (3) 2" xfId="92"/>
    <cellStyle name="Jelölőszín (3) 3" xfId="93"/>
    <cellStyle name="Jelölőszín (3)_biztonságtechnika nappali" xfId="94"/>
    <cellStyle name="Jelölőszín (4)" xfId="95"/>
    <cellStyle name="Jelölőszín (4) 2" xfId="96"/>
    <cellStyle name="Jelölőszín (4) 3" xfId="97"/>
    <cellStyle name="Jelölőszín (4)_biztonságtechnika nappali" xfId="98"/>
    <cellStyle name="Jelölőszín (5)" xfId="99"/>
    <cellStyle name="Jelölőszín (5) 2" xfId="100"/>
    <cellStyle name="Jelölőszín (5) 3" xfId="101"/>
    <cellStyle name="Jelölőszín (5)_biztonságtechnika nappali" xfId="102"/>
    <cellStyle name="Jelölőszín (6)" xfId="103"/>
    <cellStyle name="Jelölőszín (6) 2" xfId="104"/>
    <cellStyle name="Jelölőszín (6) 3" xfId="105"/>
    <cellStyle name="Jelölőszín (6)_biztonságtechnika nappali" xfId="106"/>
    <cellStyle name="Jelölőszín 1" xfId="107"/>
    <cellStyle name="Jelölőszín 1 2" xfId="108"/>
    <cellStyle name="Jelölőszín 1_Munka1" xfId="109"/>
    <cellStyle name="Jelölőszín 2" xfId="110"/>
    <cellStyle name="Jelölőszín 2 2" xfId="111"/>
    <cellStyle name="Jelölőszín 2_Munka1" xfId="112"/>
    <cellStyle name="Jelölőszín 3" xfId="113"/>
    <cellStyle name="Jelölőszín 3 2" xfId="114"/>
    <cellStyle name="Jelölőszín 3_Munka1" xfId="115"/>
    <cellStyle name="Jelölőszín 4" xfId="116"/>
    <cellStyle name="Jelölőszín 4 2" xfId="117"/>
    <cellStyle name="Jelölőszín 4_Munka1" xfId="118"/>
    <cellStyle name="Jelölőszín 5" xfId="119"/>
    <cellStyle name="Jelölőszín 5 2" xfId="120"/>
    <cellStyle name="Jelölőszín 5_Munka1" xfId="121"/>
    <cellStyle name="Jelölőszín 6" xfId="122"/>
    <cellStyle name="Jelölőszín 6 2" xfId="123"/>
    <cellStyle name="Jelölőszín 6_Munka1" xfId="124"/>
    <cellStyle name="Jó" xfId="125"/>
    <cellStyle name="Jó 2" xfId="126"/>
    <cellStyle name="Kimenet" xfId="127"/>
    <cellStyle name="Kimenet 2" xfId="128"/>
    <cellStyle name="Magyarázó szöveg" xfId="129"/>
    <cellStyle name="Magyarázó szöveg 2" xfId="130"/>
    <cellStyle name="Followed Hyperlink" xfId="131"/>
    <cellStyle name="Normál 2" xfId="132"/>
    <cellStyle name="Normál 2 2" xfId="133"/>
    <cellStyle name="Normál 2_Bt levelező" xfId="134"/>
    <cellStyle name="Normál 3" xfId="135"/>
    <cellStyle name="Normál 3 2" xfId="136"/>
    <cellStyle name="Normál 3_biztonságtechnika nappali" xfId="137"/>
    <cellStyle name="Normál 4" xfId="138"/>
    <cellStyle name="Összesen" xfId="139"/>
    <cellStyle name="Összesen 2" xfId="140"/>
    <cellStyle name="Currency" xfId="141"/>
    <cellStyle name="Currency [0]" xfId="142"/>
    <cellStyle name="Rossz" xfId="143"/>
    <cellStyle name="Rossz 2" xfId="144"/>
    <cellStyle name="Semleges" xfId="145"/>
    <cellStyle name="Semleges 2" xfId="146"/>
    <cellStyle name="Számítás" xfId="147"/>
    <cellStyle name="Számítás 2" xfId="148"/>
    <cellStyle name="Percent" xfId="149"/>
    <cellStyle name="Százalék 2" xfId="150"/>
    <cellStyle name="Százalék 3" xfId="1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08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 customHeight="1"/>
  <cols>
    <col min="1" max="1" width="4.8515625" style="29" customWidth="1"/>
    <col min="2" max="2" width="16.421875" style="29" customWidth="1"/>
    <col min="3" max="3" width="26.28125" style="29" customWidth="1"/>
    <col min="4" max="4" width="9.00390625" style="29" customWidth="1"/>
    <col min="5" max="5" width="5.00390625" style="29" customWidth="1"/>
    <col min="6" max="6" width="4.7109375" style="29" customWidth="1"/>
    <col min="7" max="7" width="3.57421875" style="29" customWidth="1"/>
    <col min="8" max="8" width="3.28125" style="29" customWidth="1"/>
    <col min="9" max="9" width="3.140625" style="29" customWidth="1"/>
    <col min="10" max="10" width="4.421875" style="29" customWidth="1"/>
    <col min="11" max="11" width="5.140625" style="29" customWidth="1"/>
    <col min="12" max="12" width="3.7109375" style="29" customWidth="1"/>
    <col min="13" max="13" width="3.28125" style="29" customWidth="1"/>
    <col min="14" max="14" width="3.140625" style="29" customWidth="1"/>
    <col min="15" max="16" width="3.7109375" style="29" customWidth="1"/>
    <col min="17" max="18" width="3.57421875" style="29" customWidth="1"/>
    <col min="19" max="19" width="3.140625" style="29" customWidth="1"/>
    <col min="20" max="21" width="3.7109375" style="29" customWidth="1"/>
    <col min="22" max="22" width="3.421875" style="29" customWidth="1"/>
    <col min="23" max="23" width="3.7109375" style="29" customWidth="1"/>
    <col min="24" max="24" width="3.140625" style="29" customWidth="1"/>
    <col min="25" max="25" width="3.7109375" style="29" customWidth="1"/>
    <col min="26" max="26" width="3.7109375" style="29" bestFit="1" customWidth="1"/>
    <col min="27" max="27" width="4.00390625" style="29" bestFit="1" customWidth="1"/>
    <col min="28" max="28" width="3.421875" style="29" customWidth="1"/>
    <col min="29" max="29" width="3.7109375" style="29" customWidth="1"/>
    <col min="30" max="32" width="3.8515625" style="29" bestFit="1" customWidth="1"/>
    <col min="33" max="33" width="4.00390625" style="29" customWidth="1"/>
    <col min="34" max="34" width="3.00390625" style="29" bestFit="1" customWidth="1"/>
    <col min="35" max="37" width="3.8515625" style="29" bestFit="1" customWidth="1"/>
    <col min="38" max="38" width="4.00390625" style="29" customWidth="1"/>
    <col min="39" max="39" width="3.00390625" style="29" bestFit="1" customWidth="1"/>
    <col min="40" max="40" width="3.8515625" style="29" bestFit="1" customWidth="1"/>
    <col min="41" max="41" width="5.7109375" style="29" customWidth="1"/>
    <col min="42" max="42" width="8.421875" style="114" customWidth="1"/>
    <col min="43" max="43" width="5.421875" style="29" customWidth="1"/>
    <col min="44" max="44" width="30.140625" style="29" customWidth="1"/>
    <col min="45" max="16384" width="9.140625" style="1" customWidth="1"/>
  </cols>
  <sheetData>
    <row r="1" spans="1:41" ht="12.75" customHeight="1">
      <c r="A1" s="231" t="s">
        <v>38</v>
      </c>
      <c r="B1" s="369"/>
      <c r="C1" s="56"/>
      <c r="D1" s="66"/>
      <c r="E1" s="230"/>
      <c r="F1" s="60"/>
      <c r="G1" s="60"/>
      <c r="H1" s="60"/>
      <c r="I1" s="60"/>
      <c r="J1" s="60"/>
      <c r="K1" s="230"/>
      <c r="L1" s="60"/>
      <c r="M1" s="60"/>
      <c r="N1" s="60"/>
      <c r="O1" s="60"/>
      <c r="P1" s="60"/>
      <c r="Q1" s="60"/>
      <c r="R1" s="230"/>
      <c r="S1" s="60"/>
      <c r="T1" s="60"/>
      <c r="U1" s="370" t="s">
        <v>238</v>
      </c>
      <c r="V1" s="60"/>
      <c r="W1" s="60"/>
      <c r="X1" s="60"/>
      <c r="Y1" s="60"/>
      <c r="Z1" s="60"/>
      <c r="AA1" s="60"/>
      <c r="AB1" s="60"/>
      <c r="AC1" s="60"/>
      <c r="AD1" s="60"/>
      <c r="AO1" s="257" t="s">
        <v>188</v>
      </c>
    </row>
    <row r="2" spans="1:42" s="29" customFormat="1" ht="12.75" customHeight="1">
      <c r="A2" s="231" t="s">
        <v>239</v>
      </c>
      <c r="B2" s="369"/>
      <c r="C2" s="56"/>
      <c r="D2" s="66"/>
      <c r="E2" s="230"/>
      <c r="F2" s="60"/>
      <c r="G2" s="60"/>
      <c r="H2" s="60"/>
      <c r="I2" s="60"/>
      <c r="J2" s="60"/>
      <c r="K2" s="230"/>
      <c r="L2" s="60"/>
      <c r="M2" s="60"/>
      <c r="N2" s="60"/>
      <c r="O2" s="60"/>
      <c r="P2" s="60"/>
      <c r="Q2" s="60"/>
      <c r="R2" s="23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P2" s="114"/>
    </row>
    <row r="3" spans="1:44" s="29" customFormat="1" ht="12.75" customHeight="1">
      <c r="A3" s="371" t="s">
        <v>245</v>
      </c>
      <c r="B3" s="369"/>
      <c r="C3" s="56"/>
      <c r="D3" s="66"/>
      <c r="E3" s="230"/>
      <c r="F3" s="60"/>
      <c r="G3" s="60"/>
      <c r="H3" s="60"/>
      <c r="I3" s="60"/>
      <c r="J3" s="60"/>
      <c r="K3" s="230"/>
      <c r="L3" s="60"/>
      <c r="M3" s="60"/>
      <c r="N3" s="60"/>
      <c r="O3" s="60"/>
      <c r="P3" s="60"/>
      <c r="Q3" s="60"/>
      <c r="R3" s="230"/>
      <c r="S3" s="231"/>
      <c r="T3" s="231"/>
      <c r="U3" s="370" t="s">
        <v>240</v>
      </c>
      <c r="V3" s="60"/>
      <c r="W3" s="60"/>
      <c r="X3" s="231"/>
      <c r="Y3" s="231"/>
      <c r="Z3" s="60"/>
      <c r="AA3" s="60"/>
      <c r="AB3" s="60"/>
      <c r="AC3" s="231"/>
      <c r="AD3" s="231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 t="s">
        <v>114</v>
      </c>
      <c r="AP3" s="115"/>
      <c r="AQ3" s="28"/>
      <c r="AR3" s="103"/>
    </row>
    <row r="4" spans="1:44" s="29" customFormat="1" ht="12.75" customHeight="1">
      <c r="A4" s="230"/>
      <c r="B4" s="369"/>
      <c r="C4" s="56"/>
      <c r="D4" s="66"/>
      <c r="E4" s="230"/>
      <c r="F4" s="60"/>
      <c r="G4" s="60"/>
      <c r="H4" s="60"/>
      <c r="I4" s="60"/>
      <c r="J4" s="60"/>
      <c r="K4" s="230"/>
      <c r="L4" s="60"/>
      <c r="M4" s="60"/>
      <c r="N4" s="60"/>
      <c r="O4" s="60"/>
      <c r="P4" s="60"/>
      <c r="Q4" s="60"/>
      <c r="R4" s="230"/>
      <c r="S4" s="231"/>
      <c r="T4" s="231"/>
      <c r="U4" s="230"/>
      <c r="V4" s="60"/>
      <c r="W4" s="60"/>
      <c r="X4" s="231"/>
      <c r="Y4" s="231"/>
      <c r="Z4" s="60"/>
      <c r="AA4" s="60"/>
      <c r="AB4" s="60"/>
      <c r="AC4" s="231"/>
      <c r="AD4" s="231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115"/>
      <c r="AQ4" s="28"/>
      <c r="AR4" s="103"/>
    </row>
    <row r="5" spans="1:44" s="29" customFormat="1" ht="12.75" customHeight="1">
      <c r="A5" s="230"/>
      <c r="B5" s="369"/>
      <c r="C5" s="56"/>
      <c r="D5" s="66"/>
      <c r="E5" s="230"/>
      <c r="F5" s="60"/>
      <c r="G5" s="60"/>
      <c r="H5" s="60"/>
      <c r="I5" s="60"/>
      <c r="J5" s="60"/>
      <c r="K5" s="230"/>
      <c r="L5" s="60"/>
      <c r="M5" s="60"/>
      <c r="N5" s="60"/>
      <c r="O5" s="60"/>
      <c r="P5" s="60"/>
      <c r="Q5" s="60"/>
      <c r="R5" s="230"/>
      <c r="S5" s="231"/>
      <c r="T5" s="231"/>
      <c r="U5" s="372"/>
      <c r="V5" s="60"/>
      <c r="W5" s="60"/>
      <c r="X5" s="231"/>
      <c r="Y5" s="231"/>
      <c r="Z5" s="60"/>
      <c r="AA5" s="60"/>
      <c r="AB5" s="60"/>
      <c r="AC5" s="231"/>
      <c r="AD5" s="231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115"/>
      <c r="AQ5" s="28"/>
      <c r="AR5" s="103"/>
    </row>
    <row r="6" spans="1:44" s="29" customFormat="1" ht="12.75" customHeight="1">
      <c r="A6" s="373" t="s">
        <v>244</v>
      </c>
      <c r="B6" s="369"/>
      <c r="C6" s="56"/>
      <c r="D6" s="66"/>
      <c r="E6" s="230"/>
      <c r="F6" s="60"/>
      <c r="G6" s="60"/>
      <c r="H6" s="60"/>
      <c r="I6" s="60"/>
      <c r="J6" s="60"/>
      <c r="K6" s="230"/>
      <c r="L6" s="60"/>
      <c r="M6" s="60"/>
      <c r="N6" s="60"/>
      <c r="O6" s="60"/>
      <c r="P6" s="60"/>
      <c r="Q6" s="60"/>
      <c r="R6" s="230"/>
      <c r="S6" s="231"/>
      <c r="T6" s="231"/>
      <c r="U6" s="372" t="s">
        <v>242</v>
      </c>
      <c r="V6" s="60"/>
      <c r="W6" s="60"/>
      <c r="X6" s="231"/>
      <c r="Y6" s="231"/>
      <c r="Z6" s="60"/>
      <c r="AA6" s="60"/>
      <c r="AB6" s="60"/>
      <c r="AC6" s="231"/>
      <c r="AD6" s="231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115"/>
      <c r="AQ6" s="28"/>
      <c r="AR6" s="103"/>
    </row>
    <row r="7" spans="1:44" s="29" customFormat="1" ht="12.75" customHeight="1">
      <c r="A7" s="374" t="s">
        <v>241</v>
      </c>
      <c r="B7" s="375"/>
      <c r="C7" s="376"/>
      <c r="D7" s="377"/>
      <c r="E7" s="377"/>
      <c r="F7" s="377"/>
      <c r="G7" s="377"/>
      <c r="H7" s="60"/>
      <c r="I7" s="60"/>
      <c r="J7" s="60"/>
      <c r="K7" s="230"/>
      <c r="L7" s="60"/>
      <c r="M7" s="60"/>
      <c r="N7" s="60"/>
      <c r="O7" s="60"/>
      <c r="P7" s="60"/>
      <c r="Q7" s="60"/>
      <c r="R7" s="230"/>
      <c r="S7" s="231"/>
      <c r="T7" s="231"/>
      <c r="U7" s="372" t="s">
        <v>243</v>
      </c>
      <c r="V7" s="60"/>
      <c r="W7" s="60"/>
      <c r="X7" s="231"/>
      <c r="Y7" s="231"/>
      <c r="Z7" s="60"/>
      <c r="AA7" s="60"/>
      <c r="AB7" s="60"/>
      <c r="AC7" s="231"/>
      <c r="AD7" s="231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115"/>
      <c r="AQ7" s="28"/>
      <c r="AR7" s="103"/>
    </row>
    <row r="8" spans="1:44" s="29" customFormat="1" ht="12.75" customHeight="1" thickBot="1">
      <c r="A8" s="378" t="s">
        <v>246</v>
      </c>
      <c r="B8" s="379"/>
      <c r="C8" s="380"/>
      <c r="D8" s="381"/>
      <c r="E8" s="381"/>
      <c r="F8" s="230"/>
      <c r="G8" s="23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231"/>
      <c r="T8" s="231"/>
      <c r="U8" s="60"/>
      <c r="V8" s="60"/>
      <c r="W8" s="60"/>
      <c r="X8" s="231"/>
      <c r="Y8" s="231"/>
      <c r="Z8" s="60"/>
      <c r="AA8" s="60"/>
      <c r="AB8" s="60"/>
      <c r="AC8" s="231"/>
      <c r="AD8" s="231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115"/>
      <c r="AQ8" s="28"/>
      <c r="AR8" s="103"/>
    </row>
    <row r="9" spans="1:44" s="104" customFormat="1" ht="12.75" customHeight="1" thickBot="1">
      <c r="A9" s="127"/>
      <c r="B9" s="93"/>
      <c r="C9" s="93"/>
      <c r="D9" s="93"/>
      <c r="E9" s="94" t="s">
        <v>0</v>
      </c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124"/>
      <c r="AQ9" s="96"/>
      <c r="AR9" s="324"/>
    </row>
    <row r="10" spans="1:44" s="2" customFormat="1" ht="12.75" customHeight="1">
      <c r="A10" s="388" t="s">
        <v>1</v>
      </c>
      <c r="B10" s="415" t="s">
        <v>137</v>
      </c>
      <c r="C10" s="415" t="s">
        <v>2</v>
      </c>
      <c r="D10" s="390" t="s">
        <v>113</v>
      </c>
      <c r="E10" s="394" t="s">
        <v>21</v>
      </c>
      <c r="F10" s="419" t="s">
        <v>3</v>
      </c>
      <c r="G10" s="419"/>
      <c r="H10" s="419"/>
      <c r="I10" s="419"/>
      <c r="J10" s="419"/>
      <c r="K10" s="419"/>
      <c r="L10" s="419"/>
      <c r="M10" s="419"/>
      <c r="N10" s="419"/>
      <c r="O10" s="419"/>
      <c r="P10" s="419"/>
      <c r="Q10" s="419"/>
      <c r="R10" s="419"/>
      <c r="S10" s="419"/>
      <c r="T10" s="419"/>
      <c r="U10" s="419"/>
      <c r="V10" s="419"/>
      <c r="W10" s="419"/>
      <c r="X10" s="419"/>
      <c r="Y10" s="419"/>
      <c r="Z10" s="419"/>
      <c r="AA10" s="419"/>
      <c r="AB10" s="419"/>
      <c r="AC10" s="419"/>
      <c r="AD10" s="419"/>
      <c r="AE10" s="419"/>
      <c r="AF10" s="419"/>
      <c r="AG10" s="419"/>
      <c r="AH10" s="419"/>
      <c r="AI10" s="420"/>
      <c r="AJ10" s="38"/>
      <c r="AK10" s="38"/>
      <c r="AL10" s="38"/>
      <c r="AM10" s="38"/>
      <c r="AN10" s="38"/>
      <c r="AO10" s="415" t="s">
        <v>4</v>
      </c>
      <c r="AP10" s="417"/>
      <c r="AQ10" s="382"/>
      <c r="AR10" s="324"/>
    </row>
    <row r="11" spans="1:44" s="2" customFormat="1" ht="12.75" customHeight="1" thickBot="1">
      <c r="A11" s="389"/>
      <c r="B11" s="416"/>
      <c r="C11" s="416"/>
      <c r="D11" s="418"/>
      <c r="E11" s="395"/>
      <c r="F11" s="33"/>
      <c r="G11" s="33"/>
      <c r="H11" s="33" t="s">
        <v>5</v>
      </c>
      <c r="I11" s="33"/>
      <c r="J11" s="34"/>
      <c r="K11" s="33"/>
      <c r="L11" s="33"/>
      <c r="M11" s="33" t="s">
        <v>6</v>
      </c>
      <c r="N11" s="33"/>
      <c r="O11" s="34"/>
      <c r="P11" s="33"/>
      <c r="Q11" s="33"/>
      <c r="R11" s="35" t="s">
        <v>7</v>
      </c>
      <c r="S11" s="33"/>
      <c r="T11" s="34"/>
      <c r="U11" s="33"/>
      <c r="V11" s="33"/>
      <c r="W11" s="35" t="s">
        <v>8</v>
      </c>
      <c r="X11" s="33"/>
      <c r="Y11" s="34"/>
      <c r="Z11" s="33"/>
      <c r="AA11" s="33"/>
      <c r="AB11" s="35" t="s">
        <v>9</v>
      </c>
      <c r="AC11" s="33"/>
      <c r="AD11" s="34"/>
      <c r="AE11" s="36"/>
      <c r="AF11" s="33"/>
      <c r="AG11" s="33" t="s">
        <v>10</v>
      </c>
      <c r="AH11" s="33"/>
      <c r="AI11" s="34"/>
      <c r="AJ11" s="36"/>
      <c r="AK11" s="33"/>
      <c r="AL11" s="33" t="s">
        <v>11</v>
      </c>
      <c r="AM11" s="33"/>
      <c r="AN11" s="34"/>
      <c r="AO11" s="416"/>
      <c r="AP11" s="383"/>
      <c r="AQ11" s="384"/>
      <c r="AR11" s="324"/>
    </row>
    <row r="12" spans="1:44" s="2" customFormat="1" ht="12.75" customHeight="1" thickBot="1">
      <c r="A12" s="37"/>
      <c r="B12" s="231"/>
      <c r="C12" s="38"/>
      <c r="D12" s="31"/>
      <c r="E12" s="39"/>
      <c r="F12" s="40" t="s">
        <v>12</v>
      </c>
      <c r="G12" s="40" t="s">
        <v>13</v>
      </c>
      <c r="H12" s="40" t="s">
        <v>14</v>
      </c>
      <c r="I12" s="40" t="s">
        <v>15</v>
      </c>
      <c r="J12" s="41" t="s">
        <v>16</v>
      </c>
      <c r="K12" s="31" t="s">
        <v>12</v>
      </c>
      <c r="L12" s="32" t="s">
        <v>13</v>
      </c>
      <c r="M12" s="32" t="s">
        <v>14</v>
      </c>
      <c r="N12" s="32" t="s">
        <v>15</v>
      </c>
      <c r="O12" s="42" t="s">
        <v>16</v>
      </c>
      <c r="P12" s="32" t="s">
        <v>12</v>
      </c>
      <c r="Q12" s="32" t="s">
        <v>13</v>
      </c>
      <c r="R12" s="32" t="s">
        <v>14</v>
      </c>
      <c r="S12" s="32" t="s">
        <v>15</v>
      </c>
      <c r="T12" s="43" t="s">
        <v>16</v>
      </c>
      <c r="U12" s="31" t="s">
        <v>12</v>
      </c>
      <c r="V12" s="32" t="s">
        <v>13</v>
      </c>
      <c r="W12" s="32" t="s">
        <v>14</v>
      </c>
      <c r="X12" s="32" t="s">
        <v>15</v>
      </c>
      <c r="Y12" s="42" t="s">
        <v>16</v>
      </c>
      <c r="Z12" s="32" t="s">
        <v>12</v>
      </c>
      <c r="AA12" s="32" t="s">
        <v>13</v>
      </c>
      <c r="AB12" s="32" t="s">
        <v>14</v>
      </c>
      <c r="AC12" s="32" t="s">
        <v>15</v>
      </c>
      <c r="AD12" s="42" t="s">
        <v>16</v>
      </c>
      <c r="AE12" s="40" t="s">
        <v>12</v>
      </c>
      <c r="AF12" s="40" t="s">
        <v>13</v>
      </c>
      <c r="AG12" s="40" t="s">
        <v>14</v>
      </c>
      <c r="AH12" s="40" t="s">
        <v>15</v>
      </c>
      <c r="AI12" s="44" t="s">
        <v>16</v>
      </c>
      <c r="AJ12" s="40" t="s">
        <v>12</v>
      </c>
      <c r="AK12" s="40" t="s">
        <v>13</v>
      </c>
      <c r="AL12" s="40" t="s">
        <v>14</v>
      </c>
      <c r="AM12" s="40" t="s">
        <v>15</v>
      </c>
      <c r="AN12" s="44" t="s">
        <v>16</v>
      </c>
      <c r="AO12" s="385"/>
      <c r="AP12" s="386"/>
      <c r="AQ12" s="387"/>
      <c r="AR12" s="324"/>
    </row>
    <row r="13" spans="1:44" s="3" customFormat="1" ht="12.75" customHeight="1" thickBot="1">
      <c r="A13" s="397" t="s">
        <v>17</v>
      </c>
      <c r="B13" s="408"/>
      <c r="C13" s="408"/>
      <c r="D13" s="47">
        <f aca="true" t="shared" si="0" ref="D13:AN13">SUM(D14:D21)</f>
        <v>124</v>
      </c>
      <c r="E13" s="47">
        <f t="shared" si="0"/>
        <v>38</v>
      </c>
      <c r="F13" s="45">
        <f t="shared" si="0"/>
        <v>32</v>
      </c>
      <c r="G13" s="201">
        <f t="shared" si="0"/>
        <v>20</v>
      </c>
      <c r="H13" s="201">
        <f t="shared" si="0"/>
        <v>0</v>
      </c>
      <c r="I13" s="201">
        <f t="shared" si="0"/>
        <v>0</v>
      </c>
      <c r="J13" s="61">
        <f t="shared" si="0"/>
        <v>15</v>
      </c>
      <c r="K13" s="45">
        <f t="shared" si="0"/>
        <v>20</v>
      </c>
      <c r="L13" s="201">
        <f t="shared" si="0"/>
        <v>20</v>
      </c>
      <c r="M13" s="201">
        <f t="shared" si="0"/>
        <v>0</v>
      </c>
      <c r="N13" s="201">
        <f t="shared" si="0"/>
        <v>0</v>
      </c>
      <c r="O13" s="61">
        <f t="shared" si="0"/>
        <v>11</v>
      </c>
      <c r="P13" s="45">
        <f t="shared" si="0"/>
        <v>12</v>
      </c>
      <c r="Q13" s="201">
        <f t="shared" si="0"/>
        <v>8</v>
      </c>
      <c r="R13" s="201">
        <f t="shared" si="0"/>
        <v>4</v>
      </c>
      <c r="S13" s="201">
        <f t="shared" si="0"/>
        <v>0</v>
      </c>
      <c r="T13" s="61">
        <f t="shared" si="0"/>
        <v>9</v>
      </c>
      <c r="U13" s="45">
        <f t="shared" si="0"/>
        <v>4</v>
      </c>
      <c r="V13" s="201">
        <f t="shared" si="0"/>
        <v>4</v>
      </c>
      <c r="W13" s="201">
        <f t="shared" si="0"/>
        <v>0</v>
      </c>
      <c r="X13" s="201">
        <f t="shared" si="0"/>
        <v>0</v>
      </c>
      <c r="Y13" s="61">
        <f t="shared" si="0"/>
        <v>3</v>
      </c>
      <c r="Z13" s="45">
        <f t="shared" si="0"/>
        <v>0</v>
      </c>
      <c r="AA13" s="201">
        <f t="shared" si="0"/>
        <v>0</v>
      </c>
      <c r="AB13" s="201">
        <f t="shared" si="0"/>
        <v>0</v>
      </c>
      <c r="AC13" s="201">
        <f t="shared" si="0"/>
        <v>0</v>
      </c>
      <c r="AD13" s="61">
        <f t="shared" si="0"/>
        <v>0</v>
      </c>
      <c r="AE13" s="45">
        <f t="shared" si="0"/>
        <v>0</v>
      </c>
      <c r="AF13" s="201">
        <f t="shared" si="0"/>
        <v>0</v>
      </c>
      <c r="AG13" s="201">
        <f t="shared" si="0"/>
        <v>0</v>
      </c>
      <c r="AH13" s="201">
        <f t="shared" si="0"/>
        <v>0</v>
      </c>
      <c r="AI13" s="61">
        <f t="shared" si="0"/>
        <v>0</v>
      </c>
      <c r="AJ13" s="45">
        <f t="shared" si="0"/>
        <v>0</v>
      </c>
      <c r="AK13" s="201">
        <f t="shared" si="0"/>
        <v>0</v>
      </c>
      <c r="AL13" s="201">
        <f t="shared" si="0"/>
        <v>0</v>
      </c>
      <c r="AM13" s="201">
        <f t="shared" si="0"/>
        <v>0</v>
      </c>
      <c r="AN13" s="61">
        <f t="shared" si="0"/>
        <v>0</v>
      </c>
      <c r="AO13" s="48"/>
      <c r="AP13" s="62"/>
      <c r="AQ13" s="49"/>
      <c r="AR13" s="325"/>
    </row>
    <row r="14" spans="1:44" s="109" customFormat="1" ht="16.5" customHeight="1">
      <c r="A14" s="50" t="s">
        <v>5</v>
      </c>
      <c r="B14" s="234" t="s">
        <v>157</v>
      </c>
      <c r="C14" s="192" t="s">
        <v>29</v>
      </c>
      <c r="D14" s="193">
        <f aca="true" t="shared" si="1" ref="D14:D21">SUM(F14:AN14)-E14</f>
        <v>24</v>
      </c>
      <c r="E14" s="193">
        <f aca="true" t="shared" si="2" ref="E14:E21">J14+O14+T14+Y14+AD14+AI14+AN14</f>
        <v>6</v>
      </c>
      <c r="F14" s="51">
        <v>12</v>
      </c>
      <c r="G14" s="52">
        <v>12</v>
      </c>
      <c r="H14" s="52">
        <v>0</v>
      </c>
      <c r="I14" s="52" t="s">
        <v>23</v>
      </c>
      <c r="J14" s="53">
        <v>6</v>
      </c>
      <c r="K14" s="54"/>
      <c r="L14" s="52"/>
      <c r="M14" s="52"/>
      <c r="N14" s="52"/>
      <c r="O14" s="55"/>
      <c r="P14" s="51"/>
      <c r="Q14" s="52"/>
      <c r="R14" s="52"/>
      <c r="S14" s="52"/>
      <c r="T14" s="53"/>
      <c r="U14" s="54"/>
      <c r="V14" s="52"/>
      <c r="W14" s="52"/>
      <c r="X14" s="52"/>
      <c r="Y14" s="55"/>
      <c r="Z14" s="51"/>
      <c r="AA14" s="52"/>
      <c r="AB14" s="52"/>
      <c r="AC14" s="52"/>
      <c r="AD14" s="53"/>
      <c r="AE14" s="54"/>
      <c r="AF14" s="52"/>
      <c r="AG14" s="52"/>
      <c r="AH14" s="52"/>
      <c r="AI14" s="55"/>
      <c r="AJ14" s="54"/>
      <c r="AK14" s="52"/>
      <c r="AL14" s="52"/>
      <c r="AM14" s="52"/>
      <c r="AN14" s="55"/>
      <c r="AO14" s="173"/>
      <c r="AP14" s="174"/>
      <c r="AQ14" s="175"/>
      <c r="AR14" s="329"/>
    </row>
    <row r="15" spans="1:44" s="109" customFormat="1" ht="12.75" customHeight="1">
      <c r="A15" s="50" t="s">
        <v>6</v>
      </c>
      <c r="B15" s="233" t="s">
        <v>159</v>
      </c>
      <c r="C15" s="194" t="s">
        <v>28</v>
      </c>
      <c r="D15" s="195">
        <f t="shared" si="1"/>
        <v>24</v>
      </c>
      <c r="E15" s="195">
        <f t="shared" si="2"/>
        <v>6</v>
      </c>
      <c r="F15" s="51"/>
      <c r="G15" s="52"/>
      <c r="H15" s="52"/>
      <c r="I15" s="52"/>
      <c r="J15" s="53"/>
      <c r="K15" s="54">
        <v>12</v>
      </c>
      <c r="L15" s="52">
        <v>12</v>
      </c>
      <c r="M15" s="52">
        <v>0</v>
      </c>
      <c r="N15" s="52" t="s">
        <v>23</v>
      </c>
      <c r="O15" s="55">
        <v>6</v>
      </c>
      <c r="P15" s="51"/>
      <c r="Q15" s="52"/>
      <c r="R15" s="52"/>
      <c r="S15" s="52"/>
      <c r="T15" s="53"/>
      <c r="U15" s="54"/>
      <c r="V15" s="52"/>
      <c r="W15" s="52"/>
      <c r="X15" s="52"/>
      <c r="Y15" s="55"/>
      <c r="Z15" s="51"/>
      <c r="AA15" s="52"/>
      <c r="AB15" s="52"/>
      <c r="AC15" s="52"/>
      <c r="AD15" s="53"/>
      <c r="AE15" s="54"/>
      <c r="AF15" s="52"/>
      <c r="AG15" s="52"/>
      <c r="AH15" s="52"/>
      <c r="AI15" s="55"/>
      <c r="AJ15" s="54"/>
      <c r="AK15" s="52"/>
      <c r="AL15" s="52"/>
      <c r="AM15" s="52"/>
      <c r="AN15" s="55"/>
      <c r="AO15" s="56" t="s">
        <v>215</v>
      </c>
      <c r="AP15" s="57"/>
      <c r="AQ15" s="58"/>
      <c r="AR15" s="330" t="s">
        <v>196</v>
      </c>
    </row>
    <row r="16" spans="1:44" s="109" customFormat="1" ht="12.75" customHeight="1">
      <c r="A16" s="50" t="s">
        <v>7</v>
      </c>
      <c r="B16" s="233" t="s">
        <v>160</v>
      </c>
      <c r="C16" s="194" t="s">
        <v>32</v>
      </c>
      <c r="D16" s="195">
        <f t="shared" si="1"/>
        <v>16</v>
      </c>
      <c r="E16" s="195">
        <f t="shared" si="2"/>
        <v>5</v>
      </c>
      <c r="F16" s="9">
        <v>8</v>
      </c>
      <c r="G16" s="6">
        <v>8</v>
      </c>
      <c r="H16" s="6">
        <v>0</v>
      </c>
      <c r="I16" s="6" t="s">
        <v>23</v>
      </c>
      <c r="J16" s="10">
        <v>5</v>
      </c>
      <c r="K16" s="5"/>
      <c r="L16" s="6"/>
      <c r="M16" s="6"/>
      <c r="N16" s="6"/>
      <c r="O16" s="7"/>
      <c r="P16" s="9"/>
      <c r="Q16" s="6"/>
      <c r="R16" s="6"/>
      <c r="S16" s="6"/>
      <c r="T16" s="10"/>
      <c r="U16" s="5"/>
      <c r="V16" s="6"/>
      <c r="W16" s="6"/>
      <c r="X16" s="6"/>
      <c r="Y16" s="7"/>
      <c r="Z16" s="9"/>
      <c r="AA16" s="6"/>
      <c r="AB16" s="6"/>
      <c r="AC16" s="6"/>
      <c r="AD16" s="10"/>
      <c r="AE16" s="5"/>
      <c r="AF16" s="6"/>
      <c r="AG16" s="6"/>
      <c r="AH16" s="6"/>
      <c r="AI16" s="7"/>
      <c r="AJ16" s="5"/>
      <c r="AK16" s="6"/>
      <c r="AL16" s="6"/>
      <c r="AM16" s="6"/>
      <c r="AN16" s="7"/>
      <c r="AO16" s="117"/>
      <c r="AP16" s="8"/>
      <c r="AQ16" s="140"/>
      <c r="AR16" s="331"/>
    </row>
    <row r="17" spans="1:44" s="109" customFormat="1" ht="12.75" customHeight="1">
      <c r="A17" s="50" t="s">
        <v>8</v>
      </c>
      <c r="B17" s="233" t="s">
        <v>161</v>
      </c>
      <c r="C17" s="194" t="s">
        <v>30</v>
      </c>
      <c r="D17" s="195">
        <f t="shared" si="1"/>
        <v>16</v>
      </c>
      <c r="E17" s="195">
        <f t="shared" si="2"/>
        <v>5</v>
      </c>
      <c r="F17" s="9"/>
      <c r="G17" s="6"/>
      <c r="H17" s="6"/>
      <c r="I17" s="6"/>
      <c r="J17" s="10"/>
      <c r="K17" s="5">
        <v>8</v>
      </c>
      <c r="L17" s="6">
        <v>8</v>
      </c>
      <c r="M17" s="6">
        <v>0</v>
      </c>
      <c r="N17" s="6" t="s">
        <v>23</v>
      </c>
      <c r="O17" s="7">
        <v>5</v>
      </c>
      <c r="P17" s="9"/>
      <c r="Q17" s="6"/>
      <c r="R17" s="6"/>
      <c r="S17" s="6"/>
      <c r="T17" s="10"/>
      <c r="U17" s="5"/>
      <c r="V17" s="6"/>
      <c r="W17" s="6"/>
      <c r="X17" s="6"/>
      <c r="Y17" s="7"/>
      <c r="Z17" s="9"/>
      <c r="AA17" s="6"/>
      <c r="AB17" s="6"/>
      <c r="AC17" s="6"/>
      <c r="AD17" s="10"/>
      <c r="AE17" s="5"/>
      <c r="AF17" s="6"/>
      <c r="AG17" s="6"/>
      <c r="AH17" s="6"/>
      <c r="AI17" s="7"/>
      <c r="AJ17" s="5"/>
      <c r="AK17" s="6"/>
      <c r="AL17" s="6"/>
      <c r="AM17" s="6"/>
      <c r="AN17" s="7"/>
      <c r="AO17" s="111" t="s">
        <v>128</v>
      </c>
      <c r="AP17" s="8"/>
      <c r="AQ17" s="140"/>
      <c r="AR17" s="332" t="s">
        <v>46</v>
      </c>
    </row>
    <row r="18" spans="1:44" s="4" customFormat="1" ht="12.75">
      <c r="A18" s="50" t="s">
        <v>9</v>
      </c>
      <c r="B18" s="233" t="s">
        <v>155</v>
      </c>
      <c r="C18" s="194" t="s">
        <v>31</v>
      </c>
      <c r="D18" s="195">
        <f t="shared" si="1"/>
        <v>16</v>
      </c>
      <c r="E18" s="195">
        <f t="shared" si="2"/>
        <v>6</v>
      </c>
      <c r="F18" s="9"/>
      <c r="G18" s="6"/>
      <c r="H18" s="6"/>
      <c r="I18" s="6"/>
      <c r="J18" s="10"/>
      <c r="K18" s="5"/>
      <c r="L18" s="6"/>
      <c r="M18" s="6"/>
      <c r="N18" s="6"/>
      <c r="O18" s="7"/>
      <c r="P18" s="9">
        <v>8</v>
      </c>
      <c r="Q18" s="6">
        <v>8</v>
      </c>
      <c r="R18" s="6">
        <v>0</v>
      </c>
      <c r="S18" s="6" t="s">
        <v>23</v>
      </c>
      <c r="T18" s="10">
        <v>6</v>
      </c>
      <c r="U18" s="5"/>
      <c r="V18" s="6"/>
      <c r="W18" s="6"/>
      <c r="X18" s="6"/>
      <c r="Y18" s="7"/>
      <c r="Z18" s="9"/>
      <c r="AA18" s="6"/>
      <c r="AB18" s="6"/>
      <c r="AC18" s="6"/>
      <c r="AD18" s="10"/>
      <c r="AE18" s="5"/>
      <c r="AF18" s="6"/>
      <c r="AG18" s="6"/>
      <c r="AH18" s="6"/>
      <c r="AI18" s="7"/>
      <c r="AJ18" s="5"/>
      <c r="AK18" s="6"/>
      <c r="AL18" s="6"/>
      <c r="AM18" s="6"/>
      <c r="AN18" s="7"/>
      <c r="AO18" s="131" t="s">
        <v>128</v>
      </c>
      <c r="AP18" s="59"/>
      <c r="AQ18" s="140"/>
      <c r="AR18" s="333" t="s">
        <v>46</v>
      </c>
    </row>
    <row r="19" spans="1:44" s="4" customFormat="1" ht="24.75" customHeight="1">
      <c r="A19" s="50" t="s">
        <v>10</v>
      </c>
      <c r="B19" s="233" t="s">
        <v>156</v>
      </c>
      <c r="C19" s="194" t="s">
        <v>127</v>
      </c>
      <c r="D19" s="195">
        <f t="shared" si="1"/>
        <v>8</v>
      </c>
      <c r="E19" s="195">
        <f t="shared" si="2"/>
        <v>3</v>
      </c>
      <c r="F19" s="9"/>
      <c r="G19" s="6"/>
      <c r="H19" s="6"/>
      <c r="I19" s="6"/>
      <c r="J19" s="10"/>
      <c r="K19" s="5"/>
      <c r="L19" s="6"/>
      <c r="M19" s="6"/>
      <c r="N19" s="6"/>
      <c r="O19" s="7"/>
      <c r="P19" s="9">
        <v>4</v>
      </c>
      <c r="Q19" s="6">
        <v>0</v>
      </c>
      <c r="R19" s="6">
        <v>4</v>
      </c>
      <c r="S19" s="6" t="s">
        <v>40</v>
      </c>
      <c r="T19" s="10">
        <v>3</v>
      </c>
      <c r="U19" s="5"/>
      <c r="V19" s="6"/>
      <c r="W19" s="6"/>
      <c r="X19" s="6"/>
      <c r="Y19" s="7"/>
      <c r="Z19" s="9"/>
      <c r="AA19" s="6"/>
      <c r="AB19" s="6"/>
      <c r="AC19" s="6"/>
      <c r="AD19" s="10"/>
      <c r="AE19" s="5"/>
      <c r="AF19" s="6"/>
      <c r="AG19" s="6"/>
      <c r="AH19" s="6"/>
      <c r="AI19" s="7"/>
      <c r="AJ19" s="5"/>
      <c r="AK19" s="6"/>
      <c r="AL19" s="6"/>
      <c r="AM19" s="6"/>
      <c r="AN19" s="7"/>
      <c r="AO19" s="112" t="s">
        <v>158</v>
      </c>
      <c r="AP19" s="8"/>
      <c r="AQ19" s="141"/>
      <c r="AR19" s="332" t="s">
        <v>162</v>
      </c>
    </row>
    <row r="20" spans="1:44" s="4" customFormat="1" ht="12.75" customHeight="1">
      <c r="A20" s="50" t="s">
        <v>11</v>
      </c>
      <c r="B20" s="233" t="s">
        <v>163</v>
      </c>
      <c r="C20" s="194" t="s">
        <v>33</v>
      </c>
      <c r="D20" s="277">
        <f t="shared" si="1"/>
        <v>8</v>
      </c>
      <c r="E20" s="195">
        <f t="shared" si="2"/>
        <v>3</v>
      </c>
      <c r="F20" s="11"/>
      <c r="G20" s="12"/>
      <c r="H20" s="12"/>
      <c r="I20" s="12"/>
      <c r="J20" s="13"/>
      <c r="K20" s="14"/>
      <c r="L20" s="12"/>
      <c r="M20" s="12"/>
      <c r="N20" s="12"/>
      <c r="O20" s="15"/>
      <c r="P20" s="11"/>
      <c r="Q20" s="12"/>
      <c r="R20" s="12"/>
      <c r="S20" s="12"/>
      <c r="T20" s="13"/>
      <c r="U20" s="274">
        <v>4</v>
      </c>
      <c r="V20" s="275">
        <v>4</v>
      </c>
      <c r="W20" s="275">
        <v>0</v>
      </c>
      <c r="X20" s="275" t="s">
        <v>23</v>
      </c>
      <c r="Y20" s="276">
        <v>3</v>
      </c>
      <c r="Z20" s="11"/>
      <c r="AA20" s="12"/>
      <c r="AB20" s="12"/>
      <c r="AC20" s="12"/>
      <c r="AD20" s="13"/>
      <c r="AE20" s="14"/>
      <c r="AF20" s="12"/>
      <c r="AG20" s="12"/>
      <c r="AH20" s="12"/>
      <c r="AI20" s="15"/>
      <c r="AJ20" s="14"/>
      <c r="AK20" s="12"/>
      <c r="AL20" s="12"/>
      <c r="AM20" s="12"/>
      <c r="AN20" s="15"/>
      <c r="AO20" s="112">
        <v>6</v>
      </c>
      <c r="AP20" s="59"/>
      <c r="AQ20" s="141"/>
      <c r="AR20" s="332" t="s">
        <v>197</v>
      </c>
    </row>
    <row r="21" spans="1:44" s="4" customFormat="1" ht="12.75" customHeight="1" thickBot="1">
      <c r="A21" s="50" t="s">
        <v>78</v>
      </c>
      <c r="B21" s="235" t="s">
        <v>164</v>
      </c>
      <c r="C21" s="196" t="s">
        <v>22</v>
      </c>
      <c r="D21" s="197">
        <f t="shared" si="1"/>
        <v>12</v>
      </c>
      <c r="E21" s="197">
        <f t="shared" si="2"/>
        <v>4</v>
      </c>
      <c r="F21" s="11">
        <v>12</v>
      </c>
      <c r="G21" s="12">
        <v>0</v>
      </c>
      <c r="H21" s="12">
        <v>0</v>
      </c>
      <c r="I21" s="12" t="s">
        <v>40</v>
      </c>
      <c r="J21" s="13">
        <v>4</v>
      </c>
      <c r="K21" s="14"/>
      <c r="L21" s="12"/>
      <c r="M21" s="12"/>
      <c r="N21" s="12"/>
      <c r="O21" s="15"/>
      <c r="P21" s="11"/>
      <c r="Q21" s="12"/>
      <c r="R21" s="12"/>
      <c r="S21" s="12"/>
      <c r="T21" s="13"/>
      <c r="U21" s="14"/>
      <c r="V21" s="12"/>
      <c r="W21" s="12"/>
      <c r="X21" s="12"/>
      <c r="Y21" s="15"/>
      <c r="Z21" s="11"/>
      <c r="AA21" s="12"/>
      <c r="AB21" s="12"/>
      <c r="AC21" s="12"/>
      <c r="AD21" s="13"/>
      <c r="AE21" s="14"/>
      <c r="AF21" s="12"/>
      <c r="AG21" s="12"/>
      <c r="AH21" s="12"/>
      <c r="AI21" s="15"/>
      <c r="AJ21" s="14"/>
      <c r="AK21" s="12"/>
      <c r="AL21" s="12"/>
      <c r="AM21" s="12"/>
      <c r="AN21" s="15"/>
      <c r="AO21" s="112"/>
      <c r="AP21" s="59"/>
      <c r="AQ21" s="141"/>
      <c r="AR21" s="334"/>
    </row>
    <row r="22" spans="1:44" s="2" customFormat="1" ht="12.75" customHeight="1" thickBot="1">
      <c r="A22" s="397" t="s">
        <v>18</v>
      </c>
      <c r="B22" s="409"/>
      <c r="C22" s="409"/>
      <c r="D22" s="256">
        <f aca="true" t="shared" si="3" ref="D22:AN22">SUM(D23:D28)</f>
        <v>64</v>
      </c>
      <c r="E22" s="73">
        <f t="shared" si="3"/>
        <v>17</v>
      </c>
      <c r="F22" s="190">
        <f t="shared" si="3"/>
        <v>16</v>
      </c>
      <c r="G22" s="201">
        <f t="shared" si="3"/>
        <v>4</v>
      </c>
      <c r="H22" s="201">
        <f t="shared" si="3"/>
        <v>8</v>
      </c>
      <c r="I22" s="201">
        <f t="shared" si="3"/>
        <v>0</v>
      </c>
      <c r="J22" s="190">
        <f t="shared" si="3"/>
        <v>7</v>
      </c>
      <c r="K22" s="45">
        <f t="shared" si="3"/>
        <v>0</v>
      </c>
      <c r="L22" s="201">
        <f t="shared" si="3"/>
        <v>0</v>
      </c>
      <c r="M22" s="201">
        <f t="shared" si="3"/>
        <v>0</v>
      </c>
      <c r="N22" s="201">
        <f t="shared" si="3"/>
        <v>0</v>
      </c>
      <c r="O22" s="63">
        <f t="shared" si="3"/>
        <v>0</v>
      </c>
      <c r="P22" s="190">
        <f t="shared" si="3"/>
        <v>0</v>
      </c>
      <c r="Q22" s="201">
        <f t="shared" si="3"/>
        <v>0</v>
      </c>
      <c r="R22" s="201">
        <f t="shared" si="3"/>
        <v>0</v>
      </c>
      <c r="S22" s="201">
        <f t="shared" si="3"/>
        <v>0</v>
      </c>
      <c r="T22" s="190">
        <f t="shared" si="3"/>
        <v>0</v>
      </c>
      <c r="U22" s="45">
        <f t="shared" si="3"/>
        <v>4</v>
      </c>
      <c r="V22" s="201">
        <f t="shared" si="3"/>
        <v>4</v>
      </c>
      <c r="W22" s="201">
        <f t="shared" si="3"/>
        <v>0</v>
      </c>
      <c r="X22" s="201">
        <f t="shared" si="3"/>
        <v>0</v>
      </c>
      <c r="Y22" s="63">
        <f t="shared" si="3"/>
        <v>2</v>
      </c>
      <c r="Z22" s="190">
        <f t="shared" si="3"/>
        <v>0</v>
      </c>
      <c r="AA22" s="201">
        <f t="shared" si="3"/>
        <v>0</v>
      </c>
      <c r="AB22" s="201">
        <f t="shared" si="3"/>
        <v>0</v>
      </c>
      <c r="AC22" s="201">
        <f t="shared" si="3"/>
        <v>0</v>
      </c>
      <c r="AD22" s="190">
        <f t="shared" si="3"/>
        <v>0</v>
      </c>
      <c r="AE22" s="45">
        <f t="shared" si="3"/>
        <v>4</v>
      </c>
      <c r="AF22" s="201">
        <f t="shared" si="3"/>
        <v>8</v>
      </c>
      <c r="AG22" s="201">
        <f t="shared" si="3"/>
        <v>0</v>
      </c>
      <c r="AH22" s="201">
        <f t="shared" si="3"/>
        <v>0</v>
      </c>
      <c r="AI22" s="63">
        <f t="shared" si="3"/>
        <v>4</v>
      </c>
      <c r="AJ22" s="45">
        <f t="shared" si="3"/>
        <v>12</v>
      </c>
      <c r="AK22" s="201">
        <f t="shared" si="3"/>
        <v>0</v>
      </c>
      <c r="AL22" s="201">
        <f t="shared" si="3"/>
        <v>4</v>
      </c>
      <c r="AM22" s="201">
        <f t="shared" si="3"/>
        <v>0</v>
      </c>
      <c r="AN22" s="63">
        <f t="shared" si="3"/>
        <v>4</v>
      </c>
      <c r="AO22" s="61"/>
      <c r="AP22" s="62"/>
      <c r="AQ22" s="63"/>
      <c r="AR22" s="146"/>
    </row>
    <row r="23" spans="1:44" s="104" customFormat="1" ht="12.75" customHeight="1">
      <c r="A23" s="64" t="s">
        <v>79</v>
      </c>
      <c r="B23" s="278" t="s">
        <v>190</v>
      </c>
      <c r="C23" s="192" t="s">
        <v>165</v>
      </c>
      <c r="D23" s="193">
        <f aca="true" t="shared" si="4" ref="D23:D28">SUM(F23:AN23)-E23</f>
        <v>12</v>
      </c>
      <c r="E23" s="193">
        <f aca="true" t="shared" si="5" ref="E23:E28">J23+O23+T23+Y23+AD23+AI23+AN23</f>
        <v>4</v>
      </c>
      <c r="F23" s="16"/>
      <c r="G23" s="17"/>
      <c r="H23" s="17"/>
      <c r="I23" s="17"/>
      <c r="J23" s="18"/>
      <c r="K23" s="19"/>
      <c r="L23" s="17"/>
      <c r="M23" s="17"/>
      <c r="N23" s="17"/>
      <c r="O23" s="65"/>
      <c r="P23" s="16"/>
      <c r="Q23" s="17"/>
      <c r="R23" s="17"/>
      <c r="S23" s="17"/>
      <c r="T23" s="18"/>
      <c r="U23" s="19"/>
      <c r="V23" s="17"/>
      <c r="W23" s="17"/>
      <c r="X23" s="17"/>
      <c r="Y23" s="20"/>
      <c r="Z23" s="16"/>
      <c r="AA23" s="17"/>
      <c r="AB23" s="17"/>
      <c r="AC23" s="17"/>
      <c r="AD23" s="18"/>
      <c r="AE23" s="19">
        <v>4</v>
      </c>
      <c r="AF23" s="17">
        <v>8</v>
      </c>
      <c r="AG23" s="17">
        <v>0</v>
      </c>
      <c r="AH23" s="17" t="s">
        <v>40</v>
      </c>
      <c r="AI23" s="20">
        <v>4</v>
      </c>
      <c r="AJ23" s="19"/>
      <c r="AK23" s="17"/>
      <c r="AL23" s="17"/>
      <c r="AM23" s="17"/>
      <c r="AN23" s="20"/>
      <c r="AO23" s="229"/>
      <c r="AP23" s="150"/>
      <c r="AQ23" s="84"/>
      <c r="AR23" s="224"/>
    </row>
    <row r="24" spans="1:44" s="104" customFormat="1" ht="12.75" customHeight="1">
      <c r="A24" s="64" t="s">
        <v>80</v>
      </c>
      <c r="B24" s="279" t="s">
        <v>191</v>
      </c>
      <c r="C24" s="194" t="s">
        <v>166</v>
      </c>
      <c r="D24" s="195">
        <f t="shared" si="4"/>
        <v>16</v>
      </c>
      <c r="E24" s="195">
        <f t="shared" si="5"/>
        <v>4</v>
      </c>
      <c r="F24" s="16">
        <v>8</v>
      </c>
      <c r="G24" s="17">
        <v>0</v>
      </c>
      <c r="H24" s="17">
        <v>8</v>
      </c>
      <c r="I24" s="17" t="s">
        <v>23</v>
      </c>
      <c r="J24" s="18">
        <v>4</v>
      </c>
      <c r="K24" s="19"/>
      <c r="L24" s="17"/>
      <c r="M24" s="17"/>
      <c r="N24" s="17"/>
      <c r="O24" s="20"/>
      <c r="P24" s="16"/>
      <c r="Q24" s="17"/>
      <c r="R24" s="17"/>
      <c r="S24" s="17"/>
      <c r="T24" s="18"/>
      <c r="U24" s="19"/>
      <c r="V24" s="17"/>
      <c r="W24" s="17"/>
      <c r="X24" s="17"/>
      <c r="Y24" s="20"/>
      <c r="Z24" s="16"/>
      <c r="AA24" s="17"/>
      <c r="AB24" s="17"/>
      <c r="AC24" s="17"/>
      <c r="AD24" s="18"/>
      <c r="AE24" s="19"/>
      <c r="AF24" s="17"/>
      <c r="AG24" s="17"/>
      <c r="AH24" s="17"/>
      <c r="AI24" s="20"/>
      <c r="AJ24" s="19"/>
      <c r="AK24" s="17"/>
      <c r="AL24" s="17"/>
      <c r="AM24" s="17"/>
      <c r="AN24" s="20"/>
      <c r="AO24" s="66"/>
      <c r="AP24" s="107"/>
      <c r="AQ24" s="134"/>
      <c r="AR24" s="226"/>
    </row>
    <row r="25" spans="1:44" s="104" customFormat="1" ht="12.75" customHeight="1">
      <c r="A25" s="64" t="s">
        <v>81</v>
      </c>
      <c r="B25" s="233" t="s">
        <v>167</v>
      </c>
      <c r="C25" s="194" t="s">
        <v>200</v>
      </c>
      <c r="D25" s="195">
        <f t="shared" si="4"/>
        <v>12</v>
      </c>
      <c r="E25" s="195">
        <f t="shared" si="5"/>
        <v>3</v>
      </c>
      <c r="F25" s="24">
        <v>8</v>
      </c>
      <c r="G25" s="22">
        <v>4</v>
      </c>
      <c r="H25" s="22">
        <v>0</v>
      </c>
      <c r="I25" s="22" t="s">
        <v>40</v>
      </c>
      <c r="J25" s="25">
        <v>3</v>
      </c>
      <c r="K25" s="24"/>
      <c r="L25" s="22"/>
      <c r="M25" s="22"/>
      <c r="N25" s="22"/>
      <c r="O25" s="20"/>
      <c r="P25" s="21"/>
      <c r="Q25" s="22"/>
      <c r="R25" s="22"/>
      <c r="S25" s="22"/>
      <c r="T25" s="23"/>
      <c r="U25" s="24"/>
      <c r="V25" s="22"/>
      <c r="W25" s="22"/>
      <c r="X25" s="22"/>
      <c r="Y25" s="25"/>
      <c r="Z25" s="24"/>
      <c r="AA25" s="22"/>
      <c r="AB25" s="22"/>
      <c r="AC25" s="22"/>
      <c r="AD25" s="25"/>
      <c r="AE25" s="24"/>
      <c r="AF25" s="22"/>
      <c r="AG25" s="22"/>
      <c r="AH25" s="22"/>
      <c r="AI25" s="25"/>
      <c r="AJ25" s="24"/>
      <c r="AK25" s="22"/>
      <c r="AL25" s="22"/>
      <c r="AM25" s="22"/>
      <c r="AN25" s="25"/>
      <c r="AO25" s="118"/>
      <c r="AP25" s="67"/>
      <c r="AQ25" s="142"/>
      <c r="AR25" s="226"/>
    </row>
    <row r="26" spans="1:44" s="108" customFormat="1" ht="12.75" customHeight="1">
      <c r="A26" s="64" t="s">
        <v>82</v>
      </c>
      <c r="B26" s="233" t="s">
        <v>168</v>
      </c>
      <c r="C26" s="194" t="s">
        <v>24</v>
      </c>
      <c r="D26" s="195">
        <f t="shared" si="4"/>
        <v>8</v>
      </c>
      <c r="E26" s="195">
        <f t="shared" si="5"/>
        <v>2</v>
      </c>
      <c r="F26" s="21"/>
      <c r="G26" s="22"/>
      <c r="H26" s="22"/>
      <c r="I26" s="22"/>
      <c r="J26" s="23"/>
      <c r="K26" s="24"/>
      <c r="L26" s="22"/>
      <c r="M26" s="22"/>
      <c r="N26" s="22"/>
      <c r="O26" s="25"/>
      <c r="P26" s="21"/>
      <c r="Q26" s="22"/>
      <c r="R26" s="22"/>
      <c r="S26" s="22"/>
      <c r="T26" s="23"/>
      <c r="U26" s="24"/>
      <c r="V26" s="22"/>
      <c r="W26" s="22"/>
      <c r="X26" s="22"/>
      <c r="Y26" s="25"/>
      <c r="Z26" s="21"/>
      <c r="AA26" s="22"/>
      <c r="AB26" s="22"/>
      <c r="AC26" s="22"/>
      <c r="AD26" s="23"/>
      <c r="AE26" s="24"/>
      <c r="AF26" s="22"/>
      <c r="AG26" s="22"/>
      <c r="AH26" s="22"/>
      <c r="AI26" s="25"/>
      <c r="AJ26" s="24">
        <v>4</v>
      </c>
      <c r="AK26" s="22">
        <v>0</v>
      </c>
      <c r="AL26" s="22">
        <v>4</v>
      </c>
      <c r="AM26" s="22" t="s">
        <v>40</v>
      </c>
      <c r="AN26" s="25">
        <v>2</v>
      </c>
      <c r="AO26" s="118"/>
      <c r="AP26" s="67"/>
      <c r="AQ26" s="142"/>
      <c r="AR26" s="226"/>
    </row>
    <row r="27" spans="1:44" s="104" customFormat="1" ht="12.75" customHeight="1">
      <c r="A27" s="64" t="s">
        <v>83</v>
      </c>
      <c r="B27" s="233" t="s">
        <v>170</v>
      </c>
      <c r="C27" s="194" t="s">
        <v>169</v>
      </c>
      <c r="D27" s="195">
        <f t="shared" si="4"/>
        <v>8</v>
      </c>
      <c r="E27" s="195">
        <f t="shared" si="5"/>
        <v>2</v>
      </c>
      <c r="F27" s="21"/>
      <c r="G27" s="22"/>
      <c r="H27" s="22"/>
      <c r="I27" s="22"/>
      <c r="J27" s="23"/>
      <c r="K27" s="24"/>
      <c r="L27" s="22"/>
      <c r="M27" s="22"/>
      <c r="N27" s="22"/>
      <c r="O27" s="25"/>
      <c r="P27" s="21"/>
      <c r="Q27" s="22"/>
      <c r="R27" s="22"/>
      <c r="S27" s="22"/>
      <c r="T27" s="23"/>
      <c r="U27" s="24"/>
      <c r="V27" s="22"/>
      <c r="W27" s="22"/>
      <c r="X27" s="22"/>
      <c r="Y27" s="25"/>
      <c r="Z27" s="21"/>
      <c r="AA27" s="22"/>
      <c r="AB27" s="22"/>
      <c r="AC27" s="22"/>
      <c r="AD27" s="23"/>
      <c r="AE27" s="24"/>
      <c r="AF27" s="22"/>
      <c r="AG27" s="22"/>
      <c r="AH27" s="22"/>
      <c r="AI27" s="25"/>
      <c r="AJ27" s="24">
        <v>8</v>
      </c>
      <c r="AK27" s="22">
        <v>0</v>
      </c>
      <c r="AL27" s="22">
        <v>0</v>
      </c>
      <c r="AM27" s="22" t="s">
        <v>40</v>
      </c>
      <c r="AN27" s="25">
        <v>2</v>
      </c>
      <c r="AO27" s="118"/>
      <c r="AP27" s="67"/>
      <c r="AQ27" s="142"/>
      <c r="AR27" s="225"/>
    </row>
    <row r="28" spans="1:44" s="104" customFormat="1" ht="12.75" customHeight="1" thickBot="1">
      <c r="A28" s="64" t="s">
        <v>84</v>
      </c>
      <c r="B28" s="235" t="s">
        <v>172</v>
      </c>
      <c r="C28" s="196" t="s">
        <v>171</v>
      </c>
      <c r="D28" s="195">
        <f t="shared" si="4"/>
        <v>8</v>
      </c>
      <c r="E28" s="195">
        <f t="shared" si="5"/>
        <v>2</v>
      </c>
      <c r="F28" s="21"/>
      <c r="G28" s="22"/>
      <c r="H28" s="22"/>
      <c r="I28" s="22"/>
      <c r="J28" s="23"/>
      <c r="K28" s="24"/>
      <c r="L28" s="22"/>
      <c r="M28" s="22"/>
      <c r="N28" s="22"/>
      <c r="O28" s="25"/>
      <c r="P28" s="21"/>
      <c r="Q28" s="22"/>
      <c r="R28" s="22"/>
      <c r="S28" s="22"/>
      <c r="T28" s="23"/>
      <c r="U28" s="24">
        <v>4</v>
      </c>
      <c r="V28" s="22">
        <v>4</v>
      </c>
      <c r="W28" s="22">
        <v>0</v>
      </c>
      <c r="X28" s="22" t="s">
        <v>40</v>
      </c>
      <c r="Y28" s="25">
        <v>2</v>
      </c>
      <c r="Z28" s="21"/>
      <c r="AA28" s="22"/>
      <c r="AB28" s="22"/>
      <c r="AC28" s="22"/>
      <c r="AD28" s="139"/>
      <c r="AE28" s="16"/>
      <c r="AF28" s="22"/>
      <c r="AG28" s="22"/>
      <c r="AH28" s="22"/>
      <c r="AI28" s="23"/>
      <c r="AJ28" s="24"/>
      <c r="AK28" s="22"/>
      <c r="AL28" s="22"/>
      <c r="AM28" s="22"/>
      <c r="AN28" s="25"/>
      <c r="AO28" s="119"/>
      <c r="AP28" s="68"/>
      <c r="AQ28" s="69"/>
      <c r="AR28" s="227"/>
    </row>
    <row r="29" spans="1:44" s="2" customFormat="1" ht="12.75" customHeight="1" thickBot="1">
      <c r="A29" s="397" t="s">
        <v>76</v>
      </c>
      <c r="B29" s="398"/>
      <c r="C29" s="399"/>
      <c r="D29" s="45">
        <f>SUM(D31:D52)</f>
        <v>372</v>
      </c>
      <c r="E29" s="73">
        <f>E30+E41</f>
        <v>77</v>
      </c>
      <c r="F29" s="190">
        <f aca="true" t="shared" si="6" ref="F29:AN29">SUM(F31:F52)</f>
        <v>0</v>
      </c>
      <c r="G29" s="201">
        <f t="shared" si="6"/>
        <v>8</v>
      </c>
      <c r="H29" s="201">
        <f t="shared" si="6"/>
        <v>0</v>
      </c>
      <c r="I29" s="201">
        <f t="shared" si="6"/>
        <v>0</v>
      </c>
      <c r="J29" s="190">
        <f t="shared" si="6"/>
        <v>3</v>
      </c>
      <c r="K29" s="45">
        <f t="shared" si="6"/>
        <v>20</v>
      </c>
      <c r="L29" s="201">
        <f t="shared" si="6"/>
        <v>8</v>
      </c>
      <c r="M29" s="201">
        <f t="shared" si="6"/>
        <v>16</v>
      </c>
      <c r="N29" s="201">
        <f t="shared" si="6"/>
        <v>0</v>
      </c>
      <c r="O29" s="63">
        <f t="shared" si="6"/>
        <v>13</v>
      </c>
      <c r="P29" s="190">
        <f t="shared" si="6"/>
        <v>36</v>
      </c>
      <c r="Q29" s="201">
        <f t="shared" si="6"/>
        <v>8</v>
      </c>
      <c r="R29" s="201">
        <f t="shared" si="6"/>
        <v>24</v>
      </c>
      <c r="S29" s="201">
        <f t="shared" si="6"/>
        <v>0</v>
      </c>
      <c r="T29" s="190">
        <f t="shared" si="6"/>
        <v>19</v>
      </c>
      <c r="U29" s="45">
        <f t="shared" si="6"/>
        <v>16</v>
      </c>
      <c r="V29" s="201">
        <f t="shared" si="6"/>
        <v>12</v>
      </c>
      <c r="W29" s="201">
        <f t="shared" si="6"/>
        <v>32</v>
      </c>
      <c r="X29" s="201">
        <f t="shared" si="6"/>
        <v>0</v>
      </c>
      <c r="Y29" s="63">
        <f t="shared" si="6"/>
        <v>17</v>
      </c>
      <c r="Z29" s="190">
        <f t="shared" si="6"/>
        <v>28</v>
      </c>
      <c r="AA29" s="201">
        <f t="shared" si="6"/>
        <v>0</v>
      </c>
      <c r="AB29" s="201">
        <f t="shared" si="6"/>
        <v>28</v>
      </c>
      <c r="AC29" s="201">
        <f t="shared" si="6"/>
        <v>0</v>
      </c>
      <c r="AD29" s="190">
        <f t="shared" si="6"/>
        <v>20</v>
      </c>
      <c r="AE29" s="45">
        <f t="shared" si="6"/>
        <v>8</v>
      </c>
      <c r="AF29" s="201">
        <f t="shared" si="6"/>
        <v>0</v>
      </c>
      <c r="AG29" s="201">
        <f t="shared" si="6"/>
        <v>8</v>
      </c>
      <c r="AH29" s="201">
        <f t="shared" si="6"/>
        <v>0</v>
      </c>
      <c r="AI29" s="63">
        <f t="shared" si="6"/>
        <v>5</v>
      </c>
      <c r="AJ29" s="45">
        <f t="shared" si="6"/>
        <v>0</v>
      </c>
      <c r="AK29" s="201">
        <f t="shared" si="6"/>
        <v>0</v>
      </c>
      <c r="AL29" s="201">
        <f t="shared" si="6"/>
        <v>0</v>
      </c>
      <c r="AM29" s="201">
        <f t="shared" si="6"/>
        <v>0</v>
      </c>
      <c r="AN29" s="63">
        <f t="shared" si="6"/>
        <v>0</v>
      </c>
      <c r="AO29" s="61"/>
      <c r="AP29" s="62"/>
      <c r="AQ29" s="63"/>
      <c r="AR29" s="146"/>
    </row>
    <row r="30" spans="1:44" s="2" customFormat="1" ht="12.75" customHeight="1" thickBot="1">
      <c r="A30" s="217" t="s">
        <v>77</v>
      </c>
      <c r="B30" s="218"/>
      <c r="C30" s="60"/>
      <c r="D30" s="73">
        <f>SUM(D31:D40)</f>
        <v>124</v>
      </c>
      <c r="E30" s="73">
        <f>SUM(E31:E40)</f>
        <v>37</v>
      </c>
      <c r="F30" s="221"/>
      <c r="G30" s="221"/>
      <c r="H30" s="221"/>
      <c r="I30" s="221"/>
      <c r="J30" s="221"/>
      <c r="K30" s="219"/>
      <c r="L30" s="221"/>
      <c r="M30" s="221"/>
      <c r="N30" s="221"/>
      <c r="O30" s="220"/>
      <c r="P30" s="221"/>
      <c r="Q30" s="221"/>
      <c r="R30" s="221"/>
      <c r="S30" s="221"/>
      <c r="T30" s="221"/>
      <c r="U30" s="219"/>
      <c r="V30" s="221"/>
      <c r="W30" s="221"/>
      <c r="X30" s="221"/>
      <c r="Y30" s="220"/>
      <c r="Z30" s="221"/>
      <c r="AA30" s="221"/>
      <c r="AB30" s="221"/>
      <c r="AC30" s="221"/>
      <c r="AD30" s="221"/>
      <c r="AE30" s="219"/>
      <c r="AF30" s="221"/>
      <c r="AG30" s="221"/>
      <c r="AH30" s="221"/>
      <c r="AI30" s="220"/>
      <c r="AJ30" s="219"/>
      <c r="AK30" s="221"/>
      <c r="AL30" s="221"/>
      <c r="AM30" s="221"/>
      <c r="AN30" s="220"/>
      <c r="AO30" s="221"/>
      <c r="AP30" s="222"/>
      <c r="AQ30" s="220"/>
      <c r="AR30" s="224"/>
    </row>
    <row r="31" spans="1:44" s="104" customFormat="1" ht="12.75" customHeight="1">
      <c r="A31" s="64" t="s">
        <v>85</v>
      </c>
      <c r="B31" s="234" t="s">
        <v>173</v>
      </c>
      <c r="C31" s="192" t="s">
        <v>36</v>
      </c>
      <c r="D31" s="216">
        <f aca="true" t="shared" si="7" ref="D31:D74">SUM(F31:AN31)-E31</f>
        <v>8</v>
      </c>
      <c r="E31" s="216">
        <f aca="true" t="shared" si="8" ref="E31:E74">J31+O31+T31+Y31+AD31+AI31+AN31</f>
        <v>3</v>
      </c>
      <c r="F31" s="16"/>
      <c r="G31" s="17"/>
      <c r="H31" s="17"/>
      <c r="I31" s="17"/>
      <c r="J31" s="18"/>
      <c r="K31" s="19">
        <v>8</v>
      </c>
      <c r="L31" s="17">
        <v>0</v>
      </c>
      <c r="M31" s="17">
        <v>0</v>
      </c>
      <c r="N31" s="17" t="s">
        <v>23</v>
      </c>
      <c r="O31" s="20">
        <v>3</v>
      </c>
      <c r="P31" s="16"/>
      <c r="Q31" s="17"/>
      <c r="R31" s="17"/>
      <c r="S31" s="17"/>
      <c r="T31" s="18"/>
      <c r="U31" s="19"/>
      <c r="V31" s="17"/>
      <c r="W31" s="17"/>
      <c r="X31" s="17"/>
      <c r="Y31" s="20"/>
      <c r="Z31" s="16"/>
      <c r="AA31" s="17"/>
      <c r="AB31" s="17"/>
      <c r="AC31" s="17"/>
      <c r="AD31" s="18"/>
      <c r="AE31" s="19"/>
      <c r="AF31" s="17"/>
      <c r="AG31" s="17"/>
      <c r="AH31" s="17"/>
      <c r="AI31" s="20"/>
      <c r="AJ31" s="19"/>
      <c r="AK31" s="17"/>
      <c r="AL31" s="17"/>
      <c r="AM31" s="17"/>
      <c r="AN31" s="20"/>
      <c r="AO31" s="120"/>
      <c r="AP31" s="70"/>
      <c r="AQ31" s="71"/>
      <c r="AR31" s="225"/>
    </row>
    <row r="32" spans="1:44" s="104" customFormat="1" ht="13.5" customHeight="1">
      <c r="A32" s="64" t="s">
        <v>86</v>
      </c>
      <c r="B32" s="233" t="s">
        <v>174</v>
      </c>
      <c r="C32" s="194" t="s">
        <v>37</v>
      </c>
      <c r="D32" s="195">
        <f t="shared" si="7"/>
        <v>16</v>
      </c>
      <c r="E32" s="195">
        <f t="shared" si="8"/>
        <v>5</v>
      </c>
      <c r="F32" s="16"/>
      <c r="G32" s="17"/>
      <c r="H32" s="17"/>
      <c r="I32" s="17"/>
      <c r="J32" s="18"/>
      <c r="K32" s="19"/>
      <c r="L32" s="17"/>
      <c r="M32" s="52"/>
      <c r="N32" s="17"/>
      <c r="O32" s="20"/>
      <c r="P32" s="16">
        <v>8</v>
      </c>
      <c r="Q32" s="17">
        <v>0</v>
      </c>
      <c r="R32" s="17">
        <v>8</v>
      </c>
      <c r="S32" s="17" t="s">
        <v>23</v>
      </c>
      <c r="T32" s="18">
        <v>5</v>
      </c>
      <c r="U32" s="19"/>
      <c r="V32" s="17"/>
      <c r="W32" s="17"/>
      <c r="X32" s="17"/>
      <c r="Y32" s="20"/>
      <c r="Z32" s="16"/>
      <c r="AA32" s="17"/>
      <c r="AB32" s="17"/>
      <c r="AC32" s="17"/>
      <c r="AD32" s="18"/>
      <c r="AE32" s="19"/>
      <c r="AF32" s="17"/>
      <c r="AG32" s="17"/>
      <c r="AH32" s="17"/>
      <c r="AI32" s="20"/>
      <c r="AJ32" s="19"/>
      <c r="AK32" s="17"/>
      <c r="AL32" s="17"/>
      <c r="AM32" s="17"/>
      <c r="AN32" s="20"/>
      <c r="AO32" s="120">
        <v>15</v>
      </c>
      <c r="AP32" s="70"/>
      <c r="AQ32" s="71"/>
      <c r="AR32" s="226" t="s">
        <v>36</v>
      </c>
    </row>
    <row r="33" spans="1:44" s="104" customFormat="1" ht="27" customHeight="1">
      <c r="A33" s="64" t="s">
        <v>87</v>
      </c>
      <c r="B33" s="233" t="s">
        <v>247</v>
      </c>
      <c r="C33" s="194" t="s">
        <v>129</v>
      </c>
      <c r="D33" s="195">
        <f t="shared" si="7"/>
        <v>16</v>
      </c>
      <c r="E33" s="195">
        <f t="shared" si="8"/>
        <v>4</v>
      </c>
      <c r="F33" s="21"/>
      <c r="G33" s="22"/>
      <c r="H33" s="22"/>
      <c r="I33" s="22"/>
      <c r="J33" s="23"/>
      <c r="K33" s="19">
        <v>0</v>
      </c>
      <c r="L33" s="22">
        <v>8</v>
      </c>
      <c r="M33" s="22">
        <v>8</v>
      </c>
      <c r="N33" s="22" t="s">
        <v>40</v>
      </c>
      <c r="O33" s="25">
        <v>4</v>
      </c>
      <c r="P33" s="16"/>
      <c r="Q33" s="22"/>
      <c r="R33" s="22"/>
      <c r="S33" s="22"/>
      <c r="T33" s="23"/>
      <c r="U33" s="24"/>
      <c r="V33" s="22"/>
      <c r="W33" s="22"/>
      <c r="X33" s="22"/>
      <c r="Y33" s="25"/>
      <c r="Z33" s="21"/>
      <c r="AA33" s="22"/>
      <c r="AB33" s="22"/>
      <c r="AC33" s="22"/>
      <c r="AD33" s="23"/>
      <c r="AE33" s="24"/>
      <c r="AF33" s="22"/>
      <c r="AG33" s="22"/>
      <c r="AH33" s="22"/>
      <c r="AI33" s="25"/>
      <c r="AJ33" s="24"/>
      <c r="AK33" s="22"/>
      <c r="AL33" s="22"/>
      <c r="AM33" s="22"/>
      <c r="AN33" s="25"/>
      <c r="AO33" s="118"/>
      <c r="AP33" s="67"/>
      <c r="AQ33" s="142"/>
      <c r="AR33" s="225"/>
    </row>
    <row r="34" spans="1:44" s="104" customFormat="1" ht="26.25" customHeight="1">
      <c r="A34" s="64" t="s">
        <v>88</v>
      </c>
      <c r="B34" s="279" t="s">
        <v>192</v>
      </c>
      <c r="C34" s="194" t="s">
        <v>34</v>
      </c>
      <c r="D34" s="195">
        <f t="shared" si="7"/>
        <v>16</v>
      </c>
      <c r="E34" s="195">
        <f t="shared" si="8"/>
        <v>4</v>
      </c>
      <c r="F34" s="21"/>
      <c r="G34" s="22"/>
      <c r="H34" s="22"/>
      <c r="I34" s="22"/>
      <c r="J34" s="23"/>
      <c r="K34" s="24"/>
      <c r="L34" s="22"/>
      <c r="M34" s="22"/>
      <c r="N34" s="22"/>
      <c r="O34" s="25"/>
      <c r="P34" s="24">
        <v>8</v>
      </c>
      <c r="Q34" s="22">
        <v>0</v>
      </c>
      <c r="R34" s="22">
        <v>8</v>
      </c>
      <c r="S34" s="22" t="s">
        <v>40</v>
      </c>
      <c r="T34" s="25">
        <v>4</v>
      </c>
      <c r="U34" s="24"/>
      <c r="V34" s="22"/>
      <c r="W34" s="22"/>
      <c r="X34" s="22"/>
      <c r="Y34" s="25"/>
      <c r="Z34" s="21"/>
      <c r="AA34" s="22"/>
      <c r="AB34" s="22"/>
      <c r="AC34" s="22"/>
      <c r="AD34" s="23"/>
      <c r="AE34" s="24"/>
      <c r="AF34" s="22"/>
      <c r="AG34" s="22"/>
      <c r="AH34" s="22"/>
      <c r="AI34" s="25"/>
      <c r="AJ34" s="24"/>
      <c r="AK34" s="22"/>
      <c r="AL34" s="22"/>
      <c r="AM34" s="22"/>
      <c r="AN34" s="25"/>
      <c r="AO34" s="118">
        <v>17</v>
      </c>
      <c r="AP34" s="129" t="s">
        <v>130</v>
      </c>
      <c r="AQ34" s="142"/>
      <c r="AR34" s="226" t="s">
        <v>198</v>
      </c>
    </row>
    <row r="35" spans="1:44" s="104" customFormat="1" ht="12.75" customHeight="1">
      <c r="A35" s="64" t="s">
        <v>89</v>
      </c>
      <c r="B35" s="233" t="s">
        <v>175</v>
      </c>
      <c r="C35" s="194" t="s">
        <v>35</v>
      </c>
      <c r="D35" s="195">
        <f t="shared" si="7"/>
        <v>16</v>
      </c>
      <c r="E35" s="195">
        <f t="shared" si="8"/>
        <v>4</v>
      </c>
      <c r="F35" s="21"/>
      <c r="G35" s="22"/>
      <c r="H35" s="22"/>
      <c r="I35" s="22"/>
      <c r="J35" s="23"/>
      <c r="K35" s="24"/>
      <c r="L35" s="22"/>
      <c r="M35" s="22"/>
      <c r="N35" s="22"/>
      <c r="O35" s="25"/>
      <c r="P35" s="21"/>
      <c r="Q35" s="22"/>
      <c r="R35" s="22"/>
      <c r="S35" s="22"/>
      <c r="T35" s="25"/>
      <c r="U35" s="16">
        <v>8</v>
      </c>
      <c r="V35" s="22">
        <v>0</v>
      </c>
      <c r="W35" s="22">
        <v>8</v>
      </c>
      <c r="X35" s="22" t="s">
        <v>40</v>
      </c>
      <c r="Y35" s="25">
        <v>4</v>
      </c>
      <c r="Z35" s="16"/>
      <c r="AA35" s="22"/>
      <c r="AB35" s="22"/>
      <c r="AC35" s="22"/>
      <c r="AD35" s="23"/>
      <c r="AE35" s="24"/>
      <c r="AF35" s="22"/>
      <c r="AG35" s="22"/>
      <c r="AH35" s="22"/>
      <c r="AI35" s="25"/>
      <c r="AJ35" s="24"/>
      <c r="AK35" s="22"/>
      <c r="AL35" s="22"/>
      <c r="AM35" s="22"/>
      <c r="AN35" s="25"/>
      <c r="AO35" s="118">
        <v>18</v>
      </c>
      <c r="AP35" s="67"/>
      <c r="AQ35" s="142"/>
      <c r="AR35" s="226" t="s">
        <v>34</v>
      </c>
    </row>
    <row r="36" spans="1:44" s="2" customFormat="1" ht="26.25" customHeight="1">
      <c r="A36" s="64" t="s">
        <v>90</v>
      </c>
      <c r="B36" s="233" t="s">
        <v>176</v>
      </c>
      <c r="C36" s="194" t="s">
        <v>131</v>
      </c>
      <c r="D36" s="195">
        <f t="shared" si="7"/>
        <v>8</v>
      </c>
      <c r="E36" s="195">
        <f t="shared" si="8"/>
        <v>3</v>
      </c>
      <c r="F36" s="21">
        <v>0</v>
      </c>
      <c r="G36" s="22">
        <v>8</v>
      </c>
      <c r="H36" s="22">
        <v>0</v>
      </c>
      <c r="I36" s="22" t="s">
        <v>40</v>
      </c>
      <c r="J36" s="23">
        <v>3</v>
      </c>
      <c r="K36" s="24"/>
      <c r="L36" s="22"/>
      <c r="M36" s="22"/>
      <c r="N36" s="22"/>
      <c r="O36" s="25"/>
      <c r="P36" s="21"/>
      <c r="Q36" s="22"/>
      <c r="R36" s="22"/>
      <c r="S36" s="22"/>
      <c r="T36" s="23"/>
      <c r="U36" s="24"/>
      <c r="V36" s="22"/>
      <c r="W36" s="22"/>
      <c r="X36" s="22"/>
      <c r="Y36" s="25"/>
      <c r="Z36" s="21"/>
      <c r="AA36" s="22"/>
      <c r="AB36" s="22"/>
      <c r="AC36" s="22"/>
      <c r="AD36" s="23"/>
      <c r="AE36" s="24"/>
      <c r="AF36" s="22"/>
      <c r="AG36" s="22"/>
      <c r="AH36" s="22"/>
      <c r="AI36" s="25"/>
      <c r="AJ36" s="24"/>
      <c r="AK36" s="22"/>
      <c r="AL36" s="22"/>
      <c r="AM36" s="22"/>
      <c r="AN36" s="25"/>
      <c r="AO36" s="121"/>
      <c r="AP36" s="67"/>
      <c r="AQ36" s="142"/>
      <c r="AR36" s="225"/>
    </row>
    <row r="37" spans="1:44" s="104" customFormat="1" ht="12.75" customHeight="1">
      <c r="A37" s="64" t="s">
        <v>91</v>
      </c>
      <c r="B37" s="236" t="s">
        <v>177</v>
      </c>
      <c r="C37" s="194" t="s">
        <v>132</v>
      </c>
      <c r="D37" s="277">
        <f t="shared" si="7"/>
        <v>12</v>
      </c>
      <c r="E37" s="195">
        <f t="shared" si="8"/>
        <v>3</v>
      </c>
      <c r="F37" s="21"/>
      <c r="G37" s="22"/>
      <c r="H37" s="22"/>
      <c r="I37" s="22"/>
      <c r="J37" s="23"/>
      <c r="K37" s="24"/>
      <c r="L37" s="22"/>
      <c r="M37" s="22"/>
      <c r="N37" s="22"/>
      <c r="O37" s="25"/>
      <c r="P37" s="21"/>
      <c r="Q37" s="22"/>
      <c r="R37" s="22"/>
      <c r="S37" s="22"/>
      <c r="T37" s="23"/>
      <c r="U37" s="24">
        <v>0</v>
      </c>
      <c r="V37" s="22">
        <v>4</v>
      </c>
      <c r="W37" s="280">
        <v>8</v>
      </c>
      <c r="X37" s="22" t="s">
        <v>40</v>
      </c>
      <c r="Y37" s="25">
        <v>3</v>
      </c>
      <c r="Z37" s="21"/>
      <c r="AA37" s="22"/>
      <c r="AB37" s="22"/>
      <c r="AC37" s="22"/>
      <c r="AD37" s="23"/>
      <c r="AE37" s="24"/>
      <c r="AF37" s="22"/>
      <c r="AG37" s="22"/>
      <c r="AH37" s="22"/>
      <c r="AI37" s="25"/>
      <c r="AJ37" s="24"/>
      <c r="AK37" s="22"/>
      <c r="AL37" s="22"/>
      <c r="AM37" s="22"/>
      <c r="AN37" s="25"/>
      <c r="AO37" s="118">
        <v>8</v>
      </c>
      <c r="AP37" s="67"/>
      <c r="AQ37" s="142"/>
      <c r="AR37" s="226" t="s">
        <v>22</v>
      </c>
    </row>
    <row r="38" spans="1:44" s="104" customFormat="1" ht="12.75" customHeight="1">
      <c r="A38" s="64" t="s">
        <v>92</v>
      </c>
      <c r="B38" s="236" t="s">
        <v>178</v>
      </c>
      <c r="C38" s="194" t="s">
        <v>41</v>
      </c>
      <c r="D38" s="195">
        <f>SUM(F38:AN38)-E38</f>
        <v>8</v>
      </c>
      <c r="E38" s="195">
        <f>J38+O38+T38+Y38+AD38+AI38+AN38</f>
        <v>3</v>
      </c>
      <c r="F38" s="21"/>
      <c r="G38" s="22"/>
      <c r="H38" s="22"/>
      <c r="I38" s="22"/>
      <c r="J38" s="23"/>
      <c r="K38" s="24"/>
      <c r="L38" s="22"/>
      <c r="M38" s="22"/>
      <c r="N38" s="22"/>
      <c r="O38" s="25"/>
      <c r="P38" s="21"/>
      <c r="Q38" s="22"/>
      <c r="R38" s="22"/>
      <c r="S38" s="22"/>
      <c r="T38" s="23"/>
      <c r="U38" s="24">
        <v>4</v>
      </c>
      <c r="V38" s="22">
        <v>0</v>
      </c>
      <c r="W38" s="22">
        <v>4</v>
      </c>
      <c r="X38" s="22" t="s">
        <v>40</v>
      </c>
      <c r="Y38" s="25">
        <v>3</v>
      </c>
      <c r="Z38" s="21"/>
      <c r="AA38" s="22"/>
      <c r="AB38" s="22"/>
      <c r="AC38" s="22"/>
      <c r="AD38" s="23"/>
      <c r="AE38" s="24"/>
      <c r="AF38" s="22"/>
      <c r="AG38" s="22"/>
      <c r="AH38" s="22"/>
      <c r="AI38" s="25"/>
      <c r="AJ38" s="24"/>
      <c r="AK38" s="22"/>
      <c r="AL38" s="22"/>
      <c r="AM38" s="22"/>
      <c r="AN38" s="25"/>
      <c r="AO38" s="118">
        <v>17</v>
      </c>
      <c r="AP38" s="67"/>
      <c r="AQ38" s="142"/>
      <c r="AR38" s="226" t="s">
        <v>109</v>
      </c>
    </row>
    <row r="39" spans="1:44" s="104" customFormat="1" ht="12.75" customHeight="1">
      <c r="A39" s="64" t="s">
        <v>93</v>
      </c>
      <c r="B39" s="236" t="s">
        <v>179</v>
      </c>
      <c r="C39" s="194" t="s">
        <v>42</v>
      </c>
      <c r="D39" s="195">
        <f t="shared" si="7"/>
        <v>8</v>
      </c>
      <c r="E39" s="195">
        <f t="shared" si="8"/>
        <v>3</v>
      </c>
      <c r="F39" s="21"/>
      <c r="G39" s="22"/>
      <c r="H39" s="22"/>
      <c r="I39" s="22"/>
      <c r="J39" s="23"/>
      <c r="K39" s="24"/>
      <c r="L39" s="22"/>
      <c r="M39" s="22"/>
      <c r="N39" s="22"/>
      <c r="O39" s="25"/>
      <c r="P39" s="21"/>
      <c r="Q39" s="22"/>
      <c r="R39" s="22"/>
      <c r="S39" s="22"/>
      <c r="T39" s="23"/>
      <c r="U39" s="24">
        <v>4</v>
      </c>
      <c r="V39" s="22">
        <v>0</v>
      </c>
      <c r="W39" s="22">
        <v>4</v>
      </c>
      <c r="X39" s="22" t="s">
        <v>40</v>
      </c>
      <c r="Y39" s="25">
        <v>3</v>
      </c>
      <c r="Z39" s="21"/>
      <c r="AA39" s="22"/>
      <c r="AB39" s="22"/>
      <c r="AC39" s="22"/>
      <c r="AD39" s="23"/>
      <c r="AE39" s="24"/>
      <c r="AF39" s="22"/>
      <c r="AG39" s="22"/>
      <c r="AH39" s="22"/>
      <c r="AI39" s="25"/>
      <c r="AJ39" s="24"/>
      <c r="AK39" s="22"/>
      <c r="AL39" s="22"/>
      <c r="AM39" s="22"/>
      <c r="AN39" s="25"/>
      <c r="AO39" s="130" t="s">
        <v>216</v>
      </c>
      <c r="AP39" s="67"/>
      <c r="AQ39" s="142"/>
      <c r="AR39" s="286" t="s">
        <v>195</v>
      </c>
    </row>
    <row r="40" spans="1:44" s="104" customFormat="1" ht="24.75" customHeight="1" thickBot="1">
      <c r="A40" s="240" t="s">
        <v>94</v>
      </c>
      <c r="B40" s="306" t="s">
        <v>187</v>
      </c>
      <c r="C40" s="304" t="s">
        <v>205</v>
      </c>
      <c r="D40" s="305">
        <f t="shared" si="7"/>
        <v>16</v>
      </c>
      <c r="E40" s="305">
        <f t="shared" si="8"/>
        <v>5</v>
      </c>
      <c r="F40" s="214"/>
      <c r="G40" s="76"/>
      <c r="H40" s="76"/>
      <c r="I40" s="76"/>
      <c r="J40" s="215"/>
      <c r="K40" s="75"/>
      <c r="L40" s="76"/>
      <c r="M40" s="76"/>
      <c r="N40" s="76"/>
      <c r="O40" s="77"/>
      <c r="P40" s="214"/>
      <c r="Q40" s="76"/>
      <c r="R40" s="76"/>
      <c r="S40" s="76"/>
      <c r="T40" s="215"/>
      <c r="U40" s="75"/>
      <c r="V40" s="76"/>
      <c r="W40" s="76"/>
      <c r="X40" s="76"/>
      <c r="Y40" s="77"/>
      <c r="Z40" s="301">
        <v>8</v>
      </c>
      <c r="AA40" s="302">
        <v>0</v>
      </c>
      <c r="AB40" s="302">
        <v>8</v>
      </c>
      <c r="AC40" s="302" t="s">
        <v>23</v>
      </c>
      <c r="AD40" s="303">
        <v>5</v>
      </c>
      <c r="AE40" s="301"/>
      <c r="AF40" s="302"/>
      <c r="AG40" s="302"/>
      <c r="AH40" s="302"/>
      <c r="AI40" s="303"/>
      <c r="AJ40" s="75"/>
      <c r="AK40" s="76"/>
      <c r="AL40" s="76"/>
      <c r="AM40" s="76"/>
      <c r="AN40" s="77"/>
      <c r="AO40" s="335">
        <v>29</v>
      </c>
      <c r="AP40" s="68" t="s">
        <v>217</v>
      </c>
      <c r="AQ40" s="69"/>
      <c r="AR40" s="323" t="s">
        <v>206</v>
      </c>
    </row>
    <row r="41" spans="1:44" s="104" customFormat="1" ht="12.75" customHeight="1" thickBot="1">
      <c r="A41" s="414" t="s">
        <v>193</v>
      </c>
      <c r="B41" s="403"/>
      <c r="C41" s="404"/>
      <c r="D41" s="243">
        <f>SUM(D42:D49)</f>
        <v>120</v>
      </c>
      <c r="E41" s="243">
        <f>SUM(E42:E50)</f>
        <v>40</v>
      </c>
      <c r="F41" s="244"/>
      <c r="G41" s="245"/>
      <c r="H41" s="245"/>
      <c r="I41" s="245"/>
      <c r="J41" s="246"/>
      <c r="K41" s="247"/>
      <c r="L41" s="245"/>
      <c r="M41" s="245"/>
      <c r="N41" s="245"/>
      <c r="O41" s="248"/>
      <c r="P41" s="244"/>
      <c r="Q41" s="245"/>
      <c r="R41" s="245"/>
      <c r="S41" s="245"/>
      <c r="T41" s="246"/>
      <c r="U41" s="247"/>
      <c r="V41" s="245"/>
      <c r="W41" s="245"/>
      <c r="X41" s="245"/>
      <c r="Y41" s="248"/>
      <c r="Z41" s="249"/>
      <c r="AA41" s="249"/>
      <c r="AB41" s="249"/>
      <c r="AC41" s="249"/>
      <c r="AD41" s="249"/>
      <c r="AE41" s="250"/>
      <c r="AF41" s="251"/>
      <c r="AG41" s="251"/>
      <c r="AH41" s="251"/>
      <c r="AI41" s="252"/>
      <c r="AJ41" s="247"/>
      <c r="AK41" s="245"/>
      <c r="AL41" s="245"/>
      <c r="AM41" s="245"/>
      <c r="AN41" s="248"/>
      <c r="AO41" s="253"/>
      <c r="AP41" s="81"/>
      <c r="AQ41" s="46"/>
      <c r="AR41" s="254"/>
    </row>
    <row r="42" spans="1:44" s="104" customFormat="1" ht="12.75" customHeight="1">
      <c r="A42" s="64" t="s">
        <v>95</v>
      </c>
      <c r="B42" s="241" t="s">
        <v>180</v>
      </c>
      <c r="C42" s="205" t="s">
        <v>45</v>
      </c>
      <c r="D42" s="216">
        <f t="shared" si="7"/>
        <v>8</v>
      </c>
      <c r="E42" s="216">
        <f t="shared" si="8"/>
        <v>5</v>
      </c>
      <c r="F42" s="16"/>
      <c r="G42" s="17"/>
      <c r="H42" s="17"/>
      <c r="I42" s="17"/>
      <c r="J42" s="18"/>
      <c r="K42" s="19"/>
      <c r="L42" s="17"/>
      <c r="M42" s="17"/>
      <c r="N42" s="17"/>
      <c r="O42" s="20"/>
      <c r="P42" s="16"/>
      <c r="Q42" s="17"/>
      <c r="R42" s="17"/>
      <c r="S42" s="17"/>
      <c r="T42" s="18"/>
      <c r="U42" s="19"/>
      <c r="V42" s="17"/>
      <c r="W42" s="17"/>
      <c r="X42" s="17"/>
      <c r="Y42" s="20"/>
      <c r="Z42" s="16">
        <v>8</v>
      </c>
      <c r="AA42" s="17">
        <v>0</v>
      </c>
      <c r="AB42" s="17">
        <v>0</v>
      </c>
      <c r="AC42" s="17" t="s">
        <v>23</v>
      </c>
      <c r="AD42" s="18">
        <v>5</v>
      </c>
      <c r="AE42" s="19"/>
      <c r="AF42" s="17"/>
      <c r="AG42" s="17"/>
      <c r="AH42" s="17"/>
      <c r="AI42" s="20"/>
      <c r="AJ42" s="19"/>
      <c r="AK42" s="17"/>
      <c r="AL42" s="17"/>
      <c r="AM42" s="17"/>
      <c r="AN42" s="20"/>
      <c r="AO42" s="120"/>
      <c r="AP42" s="70"/>
      <c r="AQ42" s="71"/>
      <c r="AR42" s="242"/>
    </row>
    <row r="43" spans="1:44" s="104" customFormat="1" ht="27" customHeight="1">
      <c r="A43" s="64" t="s">
        <v>96</v>
      </c>
      <c r="B43" s="279" t="s">
        <v>208</v>
      </c>
      <c r="C43" s="287" t="s">
        <v>207</v>
      </c>
      <c r="D43" s="195">
        <f t="shared" si="7"/>
        <v>16</v>
      </c>
      <c r="E43" s="195">
        <f t="shared" si="8"/>
        <v>5</v>
      </c>
      <c r="F43" s="21"/>
      <c r="G43" s="22"/>
      <c r="H43" s="22"/>
      <c r="I43" s="22"/>
      <c r="J43" s="23"/>
      <c r="K43" s="24"/>
      <c r="L43" s="22"/>
      <c r="M43" s="22"/>
      <c r="N43" s="22"/>
      <c r="O43" s="25"/>
      <c r="P43" s="21"/>
      <c r="Q43" s="22"/>
      <c r="R43" s="22"/>
      <c r="S43" s="22"/>
      <c r="T43" s="23"/>
      <c r="U43" s="24"/>
      <c r="V43" s="22"/>
      <c r="W43" s="22"/>
      <c r="X43" s="22"/>
      <c r="Y43" s="25"/>
      <c r="Z43" s="21"/>
      <c r="AA43" s="22"/>
      <c r="AB43" s="22"/>
      <c r="AC43" s="22"/>
      <c r="AD43" s="23"/>
      <c r="AE43" s="285">
        <v>8</v>
      </c>
      <c r="AF43" s="280">
        <v>0</v>
      </c>
      <c r="AG43" s="280">
        <v>8</v>
      </c>
      <c r="AH43" s="280" t="s">
        <v>23</v>
      </c>
      <c r="AI43" s="284">
        <v>5</v>
      </c>
      <c r="AJ43" s="24"/>
      <c r="AK43" s="22"/>
      <c r="AL43" s="22"/>
      <c r="AM43" s="22"/>
      <c r="AN43" s="25"/>
      <c r="AO43" s="118">
        <v>24</v>
      </c>
      <c r="AP43" s="67"/>
      <c r="AQ43" s="142"/>
      <c r="AR43" s="311" t="s">
        <v>209</v>
      </c>
    </row>
    <row r="44" spans="1:44" s="104" customFormat="1" ht="12.75" customHeight="1">
      <c r="A44" s="64" t="s">
        <v>97</v>
      </c>
      <c r="B44" s="233" t="s">
        <v>181</v>
      </c>
      <c r="C44" s="194" t="s">
        <v>43</v>
      </c>
      <c r="D44" s="195">
        <f t="shared" si="7"/>
        <v>20</v>
      </c>
      <c r="E44" s="195">
        <f t="shared" si="8"/>
        <v>6</v>
      </c>
      <c r="F44" s="21"/>
      <c r="G44" s="22"/>
      <c r="H44" s="22"/>
      <c r="I44" s="22"/>
      <c r="J44" s="23"/>
      <c r="K44" s="24">
        <v>12</v>
      </c>
      <c r="L44" s="22">
        <v>0</v>
      </c>
      <c r="M44" s="22">
        <v>8</v>
      </c>
      <c r="N44" s="22" t="s">
        <v>40</v>
      </c>
      <c r="O44" s="25">
        <v>6</v>
      </c>
      <c r="P44" s="21"/>
      <c r="Q44" s="22"/>
      <c r="R44" s="22"/>
      <c r="S44" s="22"/>
      <c r="T44" s="23"/>
      <c r="U44" s="24"/>
      <c r="V44" s="22"/>
      <c r="W44" s="22"/>
      <c r="X44" s="22"/>
      <c r="Y44" s="25"/>
      <c r="Z44" s="21"/>
      <c r="AA44" s="22"/>
      <c r="AB44" s="22"/>
      <c r="AC44" s="22"/>
      <c r="AD44" s="23"/>
      <c r="AE44" s="24"/>
      <c r="AF44" s="22"/>
      <c r="AG44" s="22"/>
      <c r="AH44" s="22"/>
      <c r="AI44" s="25"/>
      <c r="AJ44" s="24"/>
      <c r="AK44" s="22"/>
      <c r="AL44" s="22"/>
      <c r="AM44" s="22"/>
      <c r="AN44" s="25"/>
      <c r="AO44" s="118"/>
      <c r="AP44" s="67"/>
      <c r="AQ44" s="142"/>
      <c r="AR44" s="226"/>
    </row>
    <row r="45" spans="1:44" s="104" customFormat="1" ht="12.75" customHeight="1">
      <c r="A45" s="64" t="s">
        <v>98</v>
      </c>
      <c r="B45" s="233" t="s">
        <v>182</v>
      </c>
      <c r="C45" s="194" t="s">
        <v>44</v>
      </c>
      <c r="D45" s="195">
        <f t="shared" si="7"/>
        <v>20</v>
      </c>
      <c r="E45" s="195">
        <f t="shared" si="8"/>
        <v>5</v>
      </c>
      <c r="F45" s="21"/>
      <c r="G45" s="22"/>
      <c r="H45" s="22"/>
      <c r="I45" s="22"/>
      <c r="J45" s="23"/>
      <c r="K45" s="24"/>
      <c r="L45" s="22"/>
      <c r="M45" s="22"/>
      <c r="N45" s="22"/>
      <c r="O45" s="25"/>
      <c r="P45" s="21">
        <v>12</v>
      </c>
      <c r="Q45" s="22">
        <v>0</v>
      </c>
      <c r="R45" s="22">
        <v>8</v>
      </c>
      <c r="S45" s="22" t="s">
        <v>23</v>
      </c>
      <c r="T45" s="23">
        <v>5</v>
      </c>
      <c r="U45" s="24"/>
      <c r="V45" s="22"/>
      <c r="W45" s="22"/>
      <c r="X45" s="22"/>
      <c r="Y45" s="25"/>
      <c r="Z45" s="21"/>
      <c r="AA45" s="22"/>
      <c r="AB45" s="22"/>
      <c r="AC45" s="22"/>
      <c r="AD45" s="23"/>
      <c r="AE45" s="24"/>
      <c r="AF45" s="22"/>
      <c r="AG45" s="22"/>
      <c r="AH45" s="22"/>
      <c r="AI45" s="25"/>
      <c r="AJ45" s="24"/>
      <c r="AK45" s="22"/>
      <c r="AL45" s="22"/>
      <c r="AM45" s="22"/>
      <c r="AN45" s="25"/>
      <c r="AO45" s="118">
        <v>27</v>
      </c>
      <c r="AP45" s="67"/>
      <c r="AQ45" s="142"/>
      <c r="AR45" s="226" t="s">
        <v>43</v>
      </c>
    </row>
    <row r="46" spans="1:44" s="104" customFormat="1" ht="12.75" customHeight="1">
      <c r="A46" s="64" t="s">
        <v>99</v>
      </c>
      <c r="B46" s="233" t="s">
        <v>183</v>
      </c>
      <c r="C46" s="194" t="s">
        <v>25</v>
      </c>
      <c r="D46" s="195">
        <f t="shared" si="7"/>
        <v>16</v>
      </c>
      <c r="E46" s="195">
        <f t="shared" si="8"/>
        <v>5</v>
      </c>
      <c r="F46" s="21"/>
      <c r="G46" s="22"/>
      <c r="H46" s="22"/>
      <c r="I46" s="22"/>
      <c r="J46" s="23"/>
      <c r="K46" s="24"/>
      <c r="L46" s="22"/>
      <c r="M46" s="22"/>
      <c r="N46" s="22"/>
      <c r="O46" s="25"/>
      <c r="P46" s="21">
        <v>8</v>
      </c>
      <c r="Q46" s="22">
        <v>8</v>
      </c>
      <c r="R46" s="22">
        <v>0</v>
      </c>
      <c r="S46" s="22" t="s">
        <v>23</v>
      </c>
      <c r="T46" s="23">
        <v>5</v>
      </c>
      <c r="U46" s="24"/>
      <c r="V46" s="22"/>
      <c r="W46" s="22"/>
      <c r="X46" s="22"/>
      <c r="Y46" s="25"/>
      <c r="Z46" s="21"/>
      <c r="AA46" s="22"/>
      <c r="AB46" s="22"/>
      <c r="AC46" s="22"/>
      <c r="AD46" s="23"/>
      <c r="AE46" s="24"/>
      <c r="AF46" s="22"/>
      <c r="AG46" s="22"/>
      <c r="AH46" s="22"/>
      <c r="AI46" s="25"/>
      <c r="AJ46" s="24"/>
      <c r="AK46" s="22"/>
      <c r="AL46" s="22"/>
      <c r="AM46" s="22"/>
      <c r="AN46" s="25"/>
      <c r="AO46" s="121">
        <v>27</v>
      </c>
      <c r="AP46" s="67"/>
      <c r="AQ46" s="142"/>
      <c r="AR46" s="226" t="s">
        <v>43</v>
      </c>
    </row>
    <row r="47" spans="1:44" s="104" customFormat="1" ht="12.75" customHeight="1">
      <c r="A47" s="64" t="s">
        <v>100</v>
      </c>
      <c r="B47" s="300" t="s">
        <v>156</v>
      </c>
      <c r="C47" s="287" t="s">
        <v>204</v>
      </c>
      <c r="D47" s="195">
        <f t="shared" si="7"/>
        <v>8</v>
      </c>
      <c r="E47" s="195">
        <f t="shared" si="8"/>
        <v>3</v>
      </c>
      <c r="F47" s="21"/>
      <c r="G47" s="22"/>
      <c r="H47" s="22"/>
      <c r="I47" s="22"/>
      <c r="J47" s="23"/>
      <c r="K47" s="24"/>
      <c r="L47" s="22"/>
      <c r="M47" s="22"/>
      <c r="N47" s="22"/>
      <c r="O47" s="25"/>
      <c r="P47" s="21"/>
      <c r="Q47" s="22"/>
      <c r="R47" s="22"/>
      <c r="S47" s="22"/>
      <c r="T47" s="23"/>
      <c r="U47" s="24"/>
      <c r="V47" s="22"/>
      <c r="W47" s="22"/>
      <c r="X47" s="22"/>
      <c r="Y47" s="25"/>
      <c r="Z47" s="298">
        <v>4</v>
      </c>
      <c r="AA47" s="280">
        <v>0</v>
      </c>
      <c r="AB47" s="280">
        <v>4</v>
      </c>
      <c r="AC47" s="280" t="s">
        <v>40</v>
      </c>
      <c r="AD47" s="299">
        <v>3</v>
      </c>
      <c r="AE47" s="24"/>
      <c r="AF47" s="22"/>
      <c r="AG47" s="22"/>
      <c r="AH47" s="22"/>
      <c r="AI47" s="25"/>
      <c r="AJ47" s="24"/>
      <c r="AK47" s="22"/>
      <c r="AL47" s="22"/>
      <c r="AM47" s="22"/>
      <c r="AN47" s="25"/>
      <c r="AO47" s="133" t="s">
        <v>158</v>
      </c>
      <c r="AP47" s="67"/>
      <c r="AQ47" s="142"/>
      <c r="AR47" s="326" t="s">
        <v>162</v>
      </c>
    </row>
    <row r="48" spans="1:44" s="104" customFormat="1" ht="12.75" customHeight="1">
      <c r="A48" s="64" t="s">
        <v>101</v>
      </c>
      <c r="B48" s="236" t="s">
        <v>184</v>
      </c>
      <c r="C48" s="194" t="s">
        <v>201</v>
      </c>
      <c r="D48" s="195">
        <f t="shared" si="7"/>
        <v>16</v>
      </c>
      <c r="E48" s="195">
        <f t="shared" si="8"/>
        <v>4</v>
      </c>
      <c r="F48" s="214"/>
      <c r="G48" s="76"/>
      <c r="H48" s="76"/>
      <c r="I48" s="76"/>
      <c r="J48" s="23"/>
      <c r="K48" s="75"/>
      <c r="L48" s="76"/>
      <c r="M48" s="76"/>
      <c r="N48" s="76"/>
      <c r="O48" s="77"/>
      <c r="U48" s="75"/>
      <c r="V48" s="76"/>
      <c r="W48" s="76"/>
      <c r="X48" s="76"/>
      <c r="Y48" s="77"/>
      <c r="Z48" s="21">
        <v>8</v>
      </c>
      <c r="AA48" s="22">
        <v>0</v>
      </c>
      <c r="AB48" s="22">
        <v>8</v>
      </c>
      <c r="AC48" s="22" t="s">
        <v>23</v>
      </c>
      <c r="AD48" s="23">
        <v>4</v>
      </c>
      <c r="AE48" s="75"/>
      <c r="AF48" s="76"/>
      <c r="AG48" s="76"/>
      <c r="AH48" s="76"/>
      <c r="AI48" s="77"/>
      <c r="AJ48" s="75"/>
      <c r="AK48" s="76"/>
      <c r="AL48" s="76"/>
      <c r="AM48" s="76"/>
      <c r="AN48" s="77"/>
      <c r="AO48" s="223" t="s">
        <v>158</v>
      </c>
      <c r="AP48" s="68"/>
      <c r="AQ48" s="69"/>
      <c r="AR48" s="297" t="s">
        <v>162</v>
      </c>
    </row>
    <row r="49" spans="1:44" s="104" customFormat="1" ht="39.75" customHeight="1">
      <c r="A49" s="64" t="s">
        <v>102</v>
      </c>
      <c r="B49" s="233" t="s">
        <v>186</v>
      </c>
      <c r="C49" s="194" t="s">
        <v>185</v>
      </c>
      <c r="D49" s="195">
        <f t="shared" si="7"/>
        <v>16</v>
      </c>
      <c r="E49" s="195">
        <f>J49+O49+T49+Y49+AD49+AI49+AN49</f>
        <v>4</v>
      </c>
      <c r="F49" s="214"/>
      <c r="G49" s="76"/>
      <c r="H49" s="76"/>
      <c r="I49" s="76"/>
      <c r="J49" s="66"/>
      <c r="K49" s="75"/>
      <c r="L49" s="76"/>
      <c r="M49" s="76"/>
      <c r="N49" s="76"/>
      <c r="O49" s="77"/>
      <c r="P49" s="214"/>
      <c r="Q49" s="76"/>
      <c r="R49" s="76"/>
      <c r="S49" s="76"/>
      <c r="T49" s="215"/>
      <c r="U49" s="75">
        <v>0</v>
      </c>
      <c r="V49" s="76">
        <v>8</v>
      </c>
      <c r="W49" s="76">
        <v>8</v>
      </c>
      <c r="X49" s="76" t="s">
        <v>40</v>
      </c>
      <c r="Y49" s="77">
        <v>4</v>
      </c>
      <c r="Z49" s="214"/>
      <c r="AA49" s="76"/>
      <c r="AB49" s="76"/>
      <c r="AC49" s="76"/>
      <c r="AD49" s="215"/>
      <c r="AE49" s="75"/>
      <c r="AF49" s="76"/>
      <c r="AG49" s="76"/>
      <c r="AH49" s="76"/>
      <c r="AI49" s="77"/>
      <c r="AJ49" s="75"/>
      <c r="AK49" s="76"/>
      <c r="AL49" s="76"/>
      <c r="AM49" s="76"/>
      <c r="AN49" s="77"/>
      <c r="AO49" s="223"/>
      <c r="AP49" s="68"/>
      <c r="AQ49" s="69"/>
      <c r="AR49" s="297"/>
    </row>
    <row r="50" spans="1:44" s="104" customFormat="1" ht="39.75" customHeight="1" thickBot="1">
      <c r="A50" s="313" t="s">
        <v>103</v>
      </c>
      <c r="B50" s="291" t="s">
        <v>194</v>
      </c>
      <c r="C50" s="292" t="s">
        <v>210</v>
      </c>
      <c r="D50" s="309">
        <f>SUM(F50:AN50)-AD50</f>
        <v>8</v>
      </c>
      <c r="E50" s="195">
        <f>J50+O50+T50+Y50+AD50+AI50+AN50</f>
        <v>3</v>
      </c>
      <c r="F50" s="214"/>
      <c r="G50" s="76"/>
      <c r="H50" s="76"/>
      <c r="I50" s="215"/>
      <c r="J50" s="139"/>
      <c r="K50" s="137"/>
      <c r="L50" s="76"/>
      <c r="M50" s="76"/>
      <c r="N50" s="76"/>
      <c r="O50" s="77"/>
      <c r="P50" s="214"/>
      <c r="Q50" s="76"/>
      <c r="R50" s="76"/>
      <c r="S50" s="76"/>
      <c r="T50" s="215"/>
      <c r="U50" s="75"/>
      <c r="V50" s="76"/>
      <c r="W50" s="76"/>
      <c r="X50" s="76"/>
      <c r="Y50" s="77"/>
      <c r="Z50" s="319">
        <v>0</v>
      </c>
      <c r="AA50" s="320">
        <v>0</v>
      </c>
      <c r="AB50" s="320">
        <v>8</v>
      </c>
      <c r="AC50" s="320" t="s">
        <v>40</v>
      </c>
      <c r="AD50" s="321">
        <v>3</v>
      </c>
      <c r="AE50" s="75"/>
      <c r="AF50" s="76"/>
      <c r="AG50" s="76"/>
      <c r="AH50" s="76"/>
      <c r="AI50" s="77"/>
      <c r="AJ50" s="75"/>
      <c r="AK50" s="76"/>
      <c r="AL50" s="76"/>
      <c r="AM50" s="76"/>
      <c r="AN50" s="77"/>
      <c r="AO50" s="223">
        <v>32</v>
      </c>
      <c r="AP50" s="68"/>
      <c r="AQ50" s="69"/>
      <c r="AR50" s="327" t="s">
        <v>199</v>
      </c>
    </row>
    <row r="51" spans="1:44" s="104" customFormat="1" ht="12.75" customHeight="1" thickBot="1">
      <c r="A51" s="397" t="s">
        <v>71</v>
      </c>
      <c r="B51" s="412"/>
      <c r="C51" s="413"/>
      <c r="D51" s="73">
        <f aca="true" t="shared" si="9" ref="D51:AN51">SUM(D52:D52)</f>
        <v>0</v>
      </c>
      <c r="E51" s="73">
        <f t="shared" si="9"/>
        <v>0</v>
      </c>
      <c r="F51" s="73">
        <f t="shared" si="9"/>
        <v>0</v>
      </c>
      <c r="G51" s="73">
        <f t="shared" si="9"/>
        <v>0</v>
      </c>
      <c r="H51" s="314">
        <f t="shared" si="9"/>
        <v>0</v>
      </c>
      <c r="I51" s="322">
        <f t="shared" si="9"/>
        <v>0</v>
      </c>
      <c r="J51" s="73">
        <f t="shared" si="9"/>
        <v>0</v>
      </c>
      <c r="K51" s="45">
        <f t="shared" si="9"/>
        <v>0</v>
      </c>
      <c r="L51" s="201">
        <f t="shared" si="9"/>
        <v>0</v>
      </c>
      <c r="M51" s="201">
        <f t="shared" si="9"/>
        <v>0</v>
      </c>
      <c r="N51" s="201">
        <f t="shared" si="9"/>
        <v>0</v>
      </c>
      <c r="O51" s="61">
        <f t="shared" si="9"/>
        <v>0</v>
      </c>
      <c r="P51" s="45">
        <f t="shared" si="9"/>
        <v>0</v>
      </c>
      <c r="Q51" s="201">
        <f t="shared" si="9"/>
        <v>0</v>
      </c>
      <c r="R51" s="201">
        <f t="shared" si="9"/>
        <v>0</v>
      </c>
      <c r="S51" s="201">
        <f t="shared" si="9"/>
        <v>0</v>
      </c>
      <c r="T51" s="61">
        <f t="shared" si="9"/>
        <v>0</v>
      </c>
      <c r="U51" s="45">
        <f t="shared" si="9"/>
        <v>0</v>
      </c>
      <c r="V51" s="201">
        <f t="shared" si="9"/>
        <v>0</v>
      </c>
      <c r="W51" s="201">
        <f t="shared" si="9"/>
        <v>0</v>
      </c>
      <c r="X51" s="201">
        <f t="shared" si="9"/>
        <v>0</v>
      </c>
      <c r="Y51" s="61">
        <f t="shared" si="9"/>
        <v>0</v>
      </c>
      <c r="Z51" s="45">
        <f t="shared" si="9"/>
        <v>0</v>
      </c>
      <c r="AA51" s="201">
        <f t="shared" si="9"/>
        <v>0</v>
      </c>
      <c r="AB51" s="201">
        <f t="shared" si="9"/>
        <v>0</v>
      </c>
      <c r="AC51" s="201">
        <f t="shared" si="9"/>
        <v>0</v>
      </c>
      <c r="AD51" s="61">
        <f t="shared" si="9"/>
        <v>0</v>
      </c>
      <c r="AE51" s="45">
        <f t="shared" si="9"/>
        <v>0</v>
      </c>
      <c r="AF51" s="201">
        <f t="shared" si="9"/>
        <v>0</v>
      </c>
      <c r="AG51" s="201">
        <f t="shared" si="9"/>
        <v>0</v>
      </c>
      <c r="AH51" s="201">
        <f t="shared" si="9"/>
        <v>0</v>
      </c>
      <c r="AI51" s="61">
        <f t="shared" si="9"/>
        <v>0</v>
      </c>
      <c r="AJ51" s="45">
        <f t="shared" si="9"/>
        <v>0</v>
      </c>
      <c r="AK51" s="201">
        <f t="shared" si="9"/>
        <v>0</v>
      </c>
      <c r="AL51" s="201">
        <f t="shared" si="9"/>
        <v>0</v>
      </c>
      <c r="AM51" s="201">
        <f t="shared" si="9"/>
        <v>0</v>
      </c>
      <c r="AN51" s="63">
        <f t="shared" si="9"/>
        <v>0</v>
      </c>
      <c r="AO51" s="61"/>
      <c r="AP51" s="62"/>
      <c r="AQ51" s="63"/>
      <c r="AR51" s="146"/>
    </row>
    <row r="52" spans="1:44" s="104" customFormat="1" ht="11.25" customHeight="1" thickBot="1">
      <c r="A52" s="64"/>
      <c r="B52" s="105"/>
      <c r="C52" s="105"/>
      <c r="D52" s="191">
        <f t="shared" si="7"/>
        <v>0</v>
      </c>
      <c r="E52" s="191">
        <f t="shared" si="8"/>
        <v>0</v>
      </c>
      <c r="F52" s="21"/>
      <c r="G52" s="22"/>
      <c r="H52" s="22"/>
      <c r="I52" s="22"/>
      <c r="J52" s="23"/>
      <c r="K52" s="24"/>
      <c r="L52" s="22"/>
      <c r="M52" s="22"/>
      <c r="N52" s="22"/>
      <c r="O52" s="25"/>
      <c r="P52" s="21"/>
      <c r="Q52" s="22"/>
      <c r="R52" s="22"/>
      <c r="S52" s="22"/>
      <c r="T52" s="23"/>
      <c r="U52" s="24"/>
      <c r="V52" s="22"/>
      <c r="W52" s="22"/>
      <c r="X52" s="22"/>
      <c r="Y52" s="25"/>
      <c r="Z52" s="21"/>
      <c r="AA52" s="22"/>
      <c r="AB52" s="22"/>
      <c r="AC52" s="22"/>
      <c r="AD52" s="23"/>
      <c r="AE52" s="24"/>
      <c r="AF52" s="22"/>
      <c r="AG52" s="22"/>
      <c r="AH52" s="22"/>
      <c r="AI52" s="25"/>
      <c r="AJ52" s="24"/>
      <c r="AK52" s="22"/>
      <c r="AL52" s="22"/>
      <c r="AM52" s="22"/>
      <c r="AN52" s="25"/>
      <c r="AO52" s="122"/>
      <c r="AP52" s="68"/>
      <c r="AQ52" s="69"/>
      <c r="AR52" s="227"/>
    </row>
    <row r="53" spans="1:44" s="2" customFormat="1" ht="12.75" customHeight="1" thickBot="1">
      <c r="A53" s="410" t="s">
        <v>47</v>
      </c>
      <c r="B53" s="411"/>
      <c r="C53" s="411"/>
      <c r="D53" s="72">
        <f>SUM(D55:D72)</f>
        <v>322</v>
      </c>
      <c r="E53" s="72">
        <f>E54+E68</f>
        <v>55</v>
      </c>
      <c r="F53" s="45">
        <f aca="true" t="shared" si="10" ref="F53:AM53">SUM(F55:F74)</f>
        <v>20</v>
      </c>
      <c r="G53" s="201">
        <f t="shared" si="10"/>
        <v>0</v>
      </c>
      <c r="H53" s="201">
        <f t="shared" si="10"/>
        <v>0</v>
      </c>
      <c r="I53" s="201">
        <f t="shared" si="10"/>
        <v>0</v>
      </c>
      <c r="J53" s="61">
        <f t="shared" si="10"/>
        <v>4</v>
      </c>
      <c r="K53" s="45">
        <f t="shared" si="10"/>
        <v>0</v>
      </c>
      <c r="L53" s="201">
        <f t="shared" si="10"/>
        <v>0</v>
      </c>
      <c r="M53" s="201">
        <f t="shared" si="10"/>
        <v>12</v>
      </c>
      <c r="N53" s="201">
        <f t="shared" si="10"/>
        <v>0</v>
      </c>
      <c r="O53" s="61">
        <f t="shared" si="10"/>
        <v>4</v>
      </c>
      <c r="P53" s="45">
        <f t="shared" si="10"/>
        <v>12</v>
      </c>
      <c r="Q53" s="201">
        <f t="shared" si="10"/>
        <v>4</v>
      </c>
      <c r="R53" s="201">
        <f t="shared" si="10"/>
        <v>0</v>
      </c>
      <c r="S53" s="201">
        <f t="shared" si="10"/>
        <v>0</v>
      </c>
      <c r="T53" s="61">
        <f t="shared" si="10"/>
        <v>3</v>
      </c>
      <c r="U53" s="45">
        <f t="shared" si="10"/>
        <v>26</v>
      </c>
      <c r="V53" s="201">
        <f t="shared" si="10"/>
        <v>14</v>
      </c>
      <c r="W53" s="201">
        <f t="shared" si="10"/>
        <v>10</v>
      </c>
      <c r="X53" s="201">
        <f t="shared" si="10"/>
        <v>0</v>
      </c>
      <c r="Y53" s="61">
        <f t="shared" si="10"/>
        <v>10</v>
      </c>
      <c r="Z53" s="45">
        <f t="shared" si="10"/>
        <v>14</v>
      </c>
      <c r="AA53" s="201">
        <f t="shared" si="10"/>
        <v>16</v>
      </c>
      <c r="AB53" s="201">
        <f t="shared" si="10"/>
        <v>6</v>
      </c>
      <c r="AC53" s="201">
        <f t="shared" si="10"/>
        <v>0</v>
      </c>
      <c r="AD53" s="61">
        <f t="shared" si="10"/>
        <v>8</v>
      </c>
      <c r="AE53" s="45">
        <f t="shared" si="10"/>
        <v>30</v>
      </c>
      <c r="AF53" s="201">
        <f t="shared" si="10"/>
        <v>30</v>
      </c>
      <c r="AG53" s="201">
        <f t="shared" si="10"/>
        <v>20</v>
      </c>
      <c r="AH53" s="201">
        <f t="shared" si="10"/>
        <v>0</v>
      </c>
      <c r="AI53" s="61">
        <f t="shared" si="10"/>
        <v>18</v>
      </c>
      <c r="AJ53" s="45">
        <f t="shared" si="10"/>
        <v>8</v>
      </c>
      <c r="AK53" s="201">
        <f t="shared" si="10"/>
        <v>8</v>
      </c>
      <c r="AL53" s="201">
        <f t="shared" si="10"/>
        <v>60</v>
      </c>
      <c r="AM53" s="201">
        <f t="shared" si="10"/>
        <v>0</v>
      </c>
      <c r="AN53" s="63">
        <f>SUM(AN55:AN72)</f>
        <v>8</v>
      </c>
      <c r="AO53" s="61"/>
      <c r="AP53" s="62"/>
      <c r="AQ53" s="63"/>
      <c r="AR53" s="146"/>
    </row>
    <row r="54" spans="1:44" s="2" customFormat="1" ht="12.75" customHeight="1" thickBot="1">
      <c r="A54" s="239" t="s">
        <v>72</v>
      </c>
      <c r="B54" s="135"/>
      <c r="C54" s="135"/>
      <c r="D54" s="73">
        <f>SUM(D55:D67)</f>
        <v>178</v>
      </c>
      <c r="E54" s="73">
        <f>SUM(E55:E67)</f>
        <v>39</v>
      </c>
      <c r="F54" s="210"/>
      <c r="G54" s="211"/>
      <c r="H54" s="211"/>
      <c r="I54" s="211"/>
      <c r="J54" s="212"/>
      <c r="K54" s="210"/>
      <c r="L54" s="211"/>
      <c r="M54" s="211"/>
      <c r="N54" s="211"/>
      <c r="O54" s="212"/>
      <c r="P54" s="210"/>
      <c r="Q54" s="211"/>
      <c r="R54" s="211"/>
      <c r="S54" s="211"/>
      <c r="T54" s="212"/>
      <c r="U54" s="210"/>
      <c r="V54" s="211"/>
      <c r="W54" s="211"/>
      <c r="X54" s="211"/>
      <c r="Y54" s="212"/>
      <c r="Z54" s="210"/>
      <c r="AA54" s="211"/>
      <c r="AB54" s="211"/>
      <c r="AC54" s="211"/>
      <c r="AD54" s="212"/>
      <c r="AE54" s="210"/>
      <c r="AF54" s="211"/>
      <c r="AG54" s="211"/>
      <c r="AH54" s="211"/>
      <c r="AI54" s="212"/>
      <c r="AJ54" s="210"/>
      <c r="AK54" s="211"/>
      <c r="AL54" s="211"/>
      <c r="AM54" s="211"/>
      <c r="AN54" s="212"/>
      <c r="AO54" s="207"/>
      <c r="AP54" s="208"/>
      <c r="AQ54" s="209"/>
      <c r="AR54" s="328"/>
    </row>
    <row r="55" spans="1:44" s="2" customFormat="1" ht="12.75" customHeight="1">
      <c r="A55" s="204" t="s">
        <v>104</v>
      </c>
      <c r="B55" s="237" t="s">
        <v>139</v>
      </c>
      <c r="C55" s="192" t="s">
        <v>48</v>
      </c>
      <c r="D55" s="206">
        <f t="shared" si="7"/>
        <v>20</v>
      </c>
      <c r="E55" s="206">
        <f t="shared" si="8"/>
        <v>4</v>
      </c>
      <c r="F55" s="24">
        <v>20</v>
      </c>
      <c r="G55" s="22">
        <v>0</v>
      </c>
      <c r="H55" s="22">
        <v>0</v>
      </c>
      <c r="I55" s="22" t="s">
        <v>23</v>
      </c>
      <c r="J55" s="25">
        <v>4</v>
      </c>
      <c r="K55" s="24"/>
      <c r="L55" s="22"/>
      <c r="M55" s="22"/>
      <c r="N55" s="22"/>
      <c r="O55" s="25"/>
      <c r="P55" s="24"/>
      <c r="Q55" s="22"/>
      <c r="R55" s="22"/>
      <c r="S55" s="22"/>
      <c r="T55" s="25"/>
      <c r="U55" s="24"/>
      <c r="V55" s="22"/>
      <c r="W55" s="22"/>
      <c r="X55" s="22"/>
      <c r="Y55" s="25"/>
      <c r="Z55" s="24"/>
      <c r="AA55" s="22"/>
      <c r="AB55" s="22"/>
      <c r="AC55" s="22"/>
      <c r="AD55" s="25"/>
      <c r="AE55" s="24"/>
      <c r="AF55" s="22"/>
      <c r="AG55" s="22"/>
      <c r="AH55" s="22"/>
      <c r="AI55" s="25"/>
      <c r="AJ55" s="24"/>
      <c r="AK55" s="22"/>
      <c r="AL55" s="22"/>
      <c r="AM55" s="22"/>
      <c r="AN55" s="25"/>
      <c r="AO55" s="189"/>
      <c r="AP55" s="70"/>
      <c r="AQ55" s="155"/>
      <c r="AR55" s="225"/>
    </row>
    <row r="56" spans="1:44" s="2" customFormat="1" ht="12.75" customHeight="1">
      <c r="A56" s="74" t="s">
        <v>105</v>
      </c>
      <c r="B56" s="232" t="s">
        <v>140</v>
      </c>
      <c r="C56" s="194" t="s">
        <v>49</v>
      </c>
      <c r="D56" s="199">
        <f t="shared" si="7"/>
        <v>12</v>
      </c>
      <c r="E56" s="199">
        <f t="shared" si="8"/>
        <v>4</v>
      </c>
      <c r="F56" s="24"/>
      <c r="G56" s="22"/>
      <c r="H56" s="22"/>
      <c r="I56" s="22"/>
      <c r="J56" s="25"/>
      <c r="K56" s="24">
        <v>0</v>
      </c>
      <c r="L56" s="22">
        <v>0</v>
      </c>
      <c r="M56" s="22">
        <v>12</v>
      </c>
      <c r="N56" s="22" t="s">
        <v>40</v>
      </c>
      <c r="O56" s="25">
        <v>4</v>
      </c>
      <c r="P56" s="24"/>
      <c r="Q56" s="22"/>
      <c r="R56" s="22"/>
      <c r="S56" s="22"/>
      <c r="T56" s="25"/>
      <c r="U56" s="24"/>
      <c r="V56" s="22"/>
      <c r="W56" s="22"/>
      <c r="X56" s="22"/>
      <c r="Y56" s="25"/>
      <c r="Z56" s="24"/>
      <c r="AA56" s="22"/>
      <c r="AB56" s="22"/>
      <c r="AC56" s="22"/>
      <c r="AD56" s="25"/>
      <c r="AE56" s="24"/>
      <c r="AF56" s="22"/>
      <c r="AG56" s="22"/>
      <c r="AH56" s="22"/>
      <c r="AI56" s="25"/>
      <c r="AJ56" s="24"/>
      <c r="AK56" s="22"/>
      <c r="AL56" s="22"/>
      <c r="AM56" s="22"/>
      <c r="AN56" s="25"/>
      <c r="AO56" s="99">
        <v>34</v>
      </c>
      <c r="AP56" s="67"/>
      <c r="AQ56" s="100"/>
      <c r="AR56" s="225" t="s">
        <v>48</v>
      </c>
    </row>
    <row r="57" spans="1:44" s="2" customFormat="1" ht="12.75" customHeight="1">
      <c r="A57" s="74" t="s">
        <v>106</v>
      </c>
      <c r="B57" s="232" t="s">
        <v>141</v>
      </c>
      <c r="C57" s="194" t="s">
        <v>50</v>
      </c>
      <c r="D57" s="199">
        <f t="shared" si="7"/>
        <v>16</v>
      </c>
      <c r="E57" s="199">
        <f t="shared" si="8"/>
        <v>3</v>
      </c>
      <c r="F57" s="24"/>
      <c r="G57" s="22"/>
      <c r="H57" s="22"/>
      <c r="I57" s="22"/>
      <c r="J57" s="25"/>
      <c r="K57" s="24"/>
      <c r="L57" s="22"/>
      <c r="M57" s="22"/>
      <c r="N57" s="22"/>
      <c r="O57" s="25"/>
      <c r="P57" s="24">
        <v>12</v>
      </c>
      <c r="Q57" s="22">
        <v>4</v>
      </c>
      <c r="R57" s="22">
        <v>0</v>
      </c>
      <c r="S57" s="22" t="s">
        <v>23</v>
      </c>
      <c r="T57" s="25">
        <v>3</v>
      </c>
      <c r="U57" s="24"/>
      <c r="V57" s="22"/>
      <c r="W57" s="22"/>
      <c r="X57" s="22"/>
      <c r="Y57" s="25"/>
      <c r="Z57" s="24"/>
      <c r="AA57" s="22"/>
      <c r="AB57" s="22"/>
      <c r="AC57" s="22"/>
      <c r="AD57" s="25"/>
      <c r="AE57" s="24"/>
      <c r="AF57" s="22"/>
      <c r="AG57" s="22"/>
      <c r="AH57" s="22"/>
      <c r="AI57" s="25"/>
      <c r="AJ57" s="24"/>
      <c r="AK57" s="22"/>
      <c r="AL57" s="22"/>
      <c r="AM57" s="22"/>
      <c r="AN57" s="25"/>
      <c r="AO57" s="99"/>
      <c r="AP57" s="67"/>
      <c r="AQ57" s="100"/>
      <c r="AR57" s="225"/>
    </row>
    <row r="58" spans="1:44" s="2" customFormat="1" ht="12.75" customHeight="1">
      <c r="A58" s="74" t="s">
        <v>107</v>
      </c>
      <c r="B58" s="232" t="s">
        <v>142</v>
      </c>
      <c r="C58" s="194" t="s">
        <v>51</v>
      </c>
      <c r="D58" s="199">
        <f t="shared" si="7"/>
        <v>22</v>
      </c>
      <c r="E58" s="199">
        <f t="shared" si="8"/>
        <v>4</v>
      </c>
      <c r="F58" s="24"/>
      <c r="G58" s="22"/>
      <c r="H58" s="22"/>
      <c r="I58" s="22"/>
      <c r="J58" s="25"/>
      <c r="K58" s="24"/>
      <c r="L58" s="22"/>
      <c r="M58" s="22"/>
      <c r="N58" s="22"/>
      <c r="O58" s="25"/>
      <c r="P58" s="24"/>
      <c r="Q58" s="22"/>
      <c r="R58" s="22"/>
      <c r="S58" s="22"/>
      <c r="T58" s="25"/>
      <c r="U58" s="24">
        <v>14</v>
      </c>
      <c r="V58" s="22">
        <v>8</v>
      </c>
      <c r="W58" s="22">
        <v>0</v>
      </c>
      <c r="X58" s="22" t="s">
        <v>23</v>
      </c>
      <c r="Y58" s="25">
        <v>4</v>
      </c>
      <c r="Z58" s="24"/>
      <c r="AA58" s="22"/>
      <c r="AB58" s="22"/>
      <c r="AC58" s="22"/>
      <c r="AD58" s="25"/>
      <c r="AE58" s="24"/>
      <c r="AF58" s="22"/>
      <c r="AG58" s="22"/>
      <c r="AH58" s="22"/>
      <c r="AI58" s="25"/>
      <c r="AJ58" s="24"/>
      <c r="AK58" s="22"/>
      <c r="AL58" s="22"/>
      <c r="AM58" s="22"/>
      <c r="AN58" s="25"/>
      <c r="AO58" s="99"/>
      <c r="AP58" s="67"/>
      <c r="AQ58" s="100"/>
      <c r="AR58" s="225"/>
    </row>
    <row r="59" spans="1:44" s="2" customFormat="1" ht="29.25" customHeight="1">
      <c r="A59" s="74" t="s">
        <v>115</v>
      </c>
      <c r="B59" s="232" t="s">
        <v>143</v>
      </c>
      <c r="C59" s="194" t="s">
        <v>69</v>
      </c>
      <c r="D59" s="199">
        <f t="shared" si="7"/>
        <v>16</v>
      </c>
      <c r="E59" s="199">
        <f t="shared" si="8"/>
        <v>4</v>
      </c>
      <c r="F59" s="24"/>
      <c r="G59" s="22"/>
      <c r="H59" s="22"/>
      <c r="I59" s="22"/>
      <c r="J59" s="25"/>
      <c r="K59" s="24"/>
      <c r="L59" s="22"/>
      <c r="M59" s="22"/>
      <c r="N59" s="22"/>
      <c r="O59" s="25"/>
      <c r="P59" s="24"/>
      <c r="Q59" s="22"/>
      <c r="R59" s="22"/>
      <c r="S59" s="22"/>
      <c r="T59" s="25"/>
      <c r="U59" s="24"/>
      <c r="V59" s="22"/>
      <c r="W59" s="22"/>
      <c r="X59" s="22"/>
      <c r="Y59" s="25"/>
      <c r="Z59" s="24">
        <v>4</v>
      </c>
      <c r="AA59" s="22">
        <v>6</v>
      </c>
      <c r="AB59" s="22">
        <v>6</v>
      </c>
      <c r="AC59" s="22" t="s">
        <v>40</v>
      </c>
      <c r="AD59" s="25">
        <v>4</v>
      </c>
      <c r="AE59" s="24"/>
      <c r="AF59" s="22"/>
      <c r="AG59" s="22"/>
      <c r="AH59" s="22"/>
      <c r="AI59" s="25"/>
      <c r="AJ59" s="24"/>
      <c r="AK59" s="22"/>
      <c r="AL59" s="22"/>
      <c r="AM59" s="22"/>
      <c r="AN59" s="25"/>
      <c r="AO59" s="99"/>
      <c r="AP59" s="67"/>
      <c r="AQ59" s="100"/>
      <c r="AR59" s="225"/>
    </row>
    <row r="60" spans="1:44" s="2" customFormat="1" ht="16.5" customHeight="1">
      <c r="A60" s="74" t="s">
        <v>116</v>
      </c>
      <c r="B60" s="232" t="s">
        <v>144</v>
      </c>
      <c r="C60" s="194" t="s">
        <v>126</v>
      </c>
      <c r="D60" s="199">
        <f t="shared" si="7"/>
        <v>10</v>
      </c>
      <c r="E60" s="199">
        <f t="shared" si="8"/>
        <v>3</v>
      </c>
      <c r="F60" s="24"/>
      <c r="G60" s="22"/>
      <c r="H60" s="22"/>
      <c r="I60" s="22"/>
      <c r="J60" s="25"/>
      <c r="K60" s="24"/>
      <c r="L60" s="22"/>
      <c r="M60" s="22"/>
      <c r="N60" s="22"/>
      <c r="O60" s="25"/>
      <c r="P60" s="24"/>
      <c r="Q60" s="22"/>
      <c r="R60" s="22"/>
      <c r="S60" s="22"/>
      <c r="T60" s="25"/>
      <c r="U60" s="24">
        <v>0</v>
      </c>
      <c r="V60" s="22">
        <v>0</v>
      </c>
      <c r="W60" s="22">
        <v>10</v>
      </c>
      <c r="X60" s="22" t="s">
        <v>40</v>
      </c>
      <c r="Y60" s="25">
        <v>3</v>
      </c>
      <c r="Z60" s="24"/>
      <c r="AA60" s="22"/>
      <c r="AB60" s="22"/>
      <c r="AC60" s="22"/>
      <c r="AD60" s="25"/>
      <c r="AE60" s="24"/>
      <c r="AF60" s="22"/>
      <c r="AG60" s="22"/>
      <c r="AH60" s="22"/>
      <c r="AI60" s="25"/>
      <c r="AJ60" s="24"/>
      <c r="AK60" s="22"/>
      <c r="AL60" s="22"/>
      <c r="AM60" s="22"/>
      <c r="AN60" s="25"/>
      <c r="AO60" s="99"/>
      <c r="AP60" s="67"/>
      <c r="AQ60" s="100"/>
      <c r="AR60" s="225"/>
    </row>
    <row r="61" spans="1:44" s="2" customFormat="1" ht="12.75" customHeight="1">
      <c r="A61" s="74" t="s">
        <v>117</v>
      </c>
      <c r="B61" s="232" t="s">
        <v>145</v>
      </c>
      <c r="C61" s="194" t="s">
        <v>52</v>
      </c>
      <c r="D61" s="199">
        <f t="shared" si="7"/>
        <v>18</v>
      </c>
      <c r="E61" s="199">
        <f t="shared" si="8"/>
        <v>3</v>
      </c>
      <c r="F61" s="24"/>
      <c r="G61" s="22"/>
      <c r="H61" s="22"/>
      <c r="I61" s="22"/>
      <c r="J61" s="25"/>
      <c r="K61" s="24"/>
      <c r="L61" s="22"/>
      <c r="M61" s="22"/>
      <c r="N61" s="22"/>
      <c r="O61" s="25"/>
      <c r="P61" s="24"/>
      <c r="Q61" s="22"/>
      <c r="R61" s="22"/>
      <c r="S61" s="22"/>
      <c r="T61" s="25"/>
      <c r="U61" s="24">
        <v>12</v>
      </c>
      <c r="V61" s="22">
        <v>6</v>
      </c>
      <c r="W61" s="22">
        <v>0</v>
      </c>
      <c r="X61" s="22" t="s">
        <v>40</v>
      </c>
      <c r="Y61" s="25">
        <v>3</v>
      </c>
      <c r="Z61" s="24"/>
      <c r="AA61" s="22"/>
      <c r="AB61" s="22"/>
      <c r="AC61" s="22"/>
      <c r="AD61" s="25"/>
      <c r="AE61" s="24"/>
      <c r="AF61" s="22"/>
      <c r="AG61" s="22"/>
      <c r="AH61" s="22"/>
      <c r="AI61" s="25"/>
      <c r="AJ61" s="24"/>
      <c r="AK61" s="22"/>
      <c r="AL61" s="22"/>
      <c r="AM61" s="22"/>
      <c r="AN61" s="25"/>
      <c r="AO61" s="99"/>
      <c r="AP61" s="67"/>
      <c r="AQ61" s="100"/>
      <c r="AR61" s="225"/>
    </row>
    <row r="62" spans="1:44" s="2" customFormat="1" ht="28.5" customHeight="1">
      <c r="A62" s="74" t="s">
        <v>118</v>
      </c>
      <c r="B62" s="232" t="s">
        <v>146</v>
      </c>
      <c r="C62" s="194" t="s">
        <v>53</v>
      </c>
      <c r="D62" s="199">
        <f t="shared" si="7"/>
        <v>20</v>
      </c>
      <c r="E62" s="199">
        <f t="shared" si="8"/>
        <v>4</v>
      </c>
      <c r="F62" s="24"/>
      <c r="G62" s="22"/>
      <c r="H62" s="22"/>
      <c r="I62" s="22"/>
      <c r="J62" s="25"/>
      <c r="K62" s="24"/>
      <c r="L62" s="22"/>
      <c r="M62" s="22"/>
      <c r="N62" s="22"/>
      <c r="O62" s="25"/>
      <c r="P62" s="24"/>
      <c r="Q62" s="22"/>
      <c r="R62" s="22"/>
      <c r="S62" s="22"/>
      <c r="T62" s="25"/>
      <c r="U62" s="24"/>
      <c r="V62" s="22"/>
      <c r="W62" s="22"/>
      <c r="X62" s="22"/>
      <c r="Y62" s="25"/>
      <c r="Z62" s="24">
        <v>10</v>
      </c>
      <c r="AA62" s="22">
        <v>10</v>
      </c>
      <c r="AB62" s="22">
        <v>0</v>
      </c>
      <c r="AC62" s="22" t="s">
        <v>40</v>
      </c>
      <c r="AD62" s="25">
        <v>4</v>
      </c>
      <c r="AE62" s="24"/>
      <c r="AF62" s="22"/>
      <c r="AG62" s="22"/>
      <c r="AH62" s="22"/>
      <c r="AI62" s="25"/>
      <c r="AJ62" s="24"/>
      <c r="AK62" s="22"/>
      <c r="AL62" s="22"/>
      <c r="AM62" s="22"/>
      <c r="AN62" s="25"/>
      <c r="AO62" s="99"/>
      <c r="AP62" s="67"/>
      <c r="AQ62" s="100"/>
      <c r="AR62" s="225"/>
    </row>
    <row r="63" spans="1:44" s="2" customFormat="1" ht="12.75" customHeight="1" thickBot="1">
      <c r="A63" s="74" t="s">
        <v>119</v>
      </c>
      <c r="B63" s="232" t="s">
        <v>147</v>
      </c>
      <c r="C63" s="194" t="s">
        <v>57</v>
      </c>
      <c r="D63" s="199">
        <f t="shared" si="7"/>
        <v>16</v>
      </c>
      <c r="E63" s="199">
        <f t="shared" si="8"/>
        <v>4</v>
      </c>
      <c r="F63" s="24"/>
      <c r="G63" s="22"/>
      <c r="H63" s="22"/>
      <c r="I63" s="22"/>
      <c r="J63" s="25"/>
      <c r="K63" s="24"/>
      <c r="L63" s="22"/>
      <c r="M63" s="22"/>
      <c r="N63" s="22"/>
      <c r="O63" s="25"/>
      <c r="P63" s="24"/>
      <c r="Q63" s="22"/>
      <c r="R63" s="22"/>
      <c r="S63" s="22"/>
      <c r="T63" s="25"/>
      <c r="U63" s="24"/>
      <c r="V63" s="22"/>
      <c r="W63" s="22"/>
      <c r="X63" s="22"/>
      <c r="Y63" s="25"/>
      <c r="Z63" s="24"/>
      <c r="AA63" s="22"/>
      <c r="AB63" s="22"/>
      <c r="AC63" s="22"/>
      <c r="AD63" s="25"/>
      <c r="AE63" s="24">
        <v>8</v>
      </c>
      <c r="AF63" s="22">
        <v>8</v>
      </c>
      <c r="AG63" s="22">
        <v>0</v>
      </c>
      <c r="AH63" s="22" t="s">
        <v>23</v>
      </c>
      <c r="AI63" s="25">
        <v>4</v>
      </c>
      <c r="AJ63" s="24"/>
      <c r="AK63" s="22"/>
      <c r="AL63" s="22"/>
      <c r="AM63" s="22"/>
      <c r="AN63" s="25"/>
      <c r="AO63" s="99"/>
      <c r="AP63" s="67"/>
      <c r="AQ63" s="100"/>
      <c r="AR63" s="225"/>
    </row>
    <row r="64" spans="1:44" s="2" customFormat="1" ht="12.75" customHeight="1" thickBot="1" thickTop="1">
      <c r="A64" s="342"/>
      <c r="B64" s="343"/>
      <c r="C64" s="344" t="s">
        <v>224</v>
      </c>
      <c r="D64" s="345"/>
      <c r="E64" s="345"/>
      <c r="F64" s="346"/>
      <c r="G64" s="347"/>
      <c r="H64" s="347"/>
      <c r="I64" s="347"/>
      <c r="J64" s="348" t="s">
        <v>225</v>
      </c>
      <c r="K64" s="75"/>
      <c r="L64" s="76"/>
      <c r="M64" s="76"/>
      <c r="N64" s="76"/>
      <c r="O64" s="77"/>
      <c r="P64" s="214"/>
      <c r="Q64" s="76"/>
      <c r="R64" s="76"/>
      <c r="S64" s="76"/>
      <c r="T64" s="215"/>
      <c r="U64" s="75"/>
      <c r="V64" s="76"/>
      <c r="W64" s="76"/>
      <c r="X64" s="76"/>
      <c r="Y64" s="77"/>
      <c r="Z64" s="214"/>
      <c r="AA64" s="76"/>
      <c r="AB64" s="76"/>
      <c r="AC64" s="76"/>
      <c r="AD64" s="215"/>
      <c r="AE64" s="75"/>
      <c r="AF64" s="76"/>
      <c r="AG64" s="76"/>
      <c r="AH64" s="76"/>
      <c r="AI64" s="77"/>
      <c r="AJ64" s="75"/>
      <c r="AK64" s="76"/>
      <c r="AL64" s="76"/>
      <c r="AM64" s="76"/>
      <c r="AN64" s="77"/>
      <c r="AO64" s="119"/>
      <c r="AP64" s="68"/>
      <c r="AQ64" s="69"/>
      <c r="AR64" s="104"/>
    </row>
    <row r="65" spans="1:44" s="2" customFormat="1" ht="12.75" customHeight="1" thickBot="1" thickTop="1">
      <c r="A65" s="342"/>
      <c r="B65" s="349"/>
      <c r="C65" s="350" t="s">
        <v>226</v>
      </c>
      <c r="D65" s="351"/>
      <c r="E65" s="352"/>
      <c r="F65" s="16"/>
      <c r="G65" s="17"/>
      <c r="H65" s="17"/>
      <c r="I65" s="17"/>
      <c r="J65" s="20"/>
      <c r="K65" s="75"/>
      <c r="L65" s="76"/>
      <c r="M65" s="76"/>
      <c r="N65" s="76"/>
      <c r="O65" s="77"/>
      <c r="P65" s="214"/>
      <c r="Q65" s="76"/>
      <c r="R65" s="76"/>
      <c r="S65" s="76"/>
      <c r="T65" s="215"/>
      <c r="U65" s="75"/>
      <c r="V65" s="76"/>
      <c r="W65" s="76"/>
      <c r="X65" s="76"/>
      <c r="Y65" s="77"/>
      <c r="Z65" s="214"/>
      <c r="AA65" s="76"/>
      <c r="AB65" s="76"/>
      <c r="AC65" s="76"/>
      <c r="AD65" s="215"/>
      <c r="AE65" s="75"/>
      <c r="AF65" s="76"/>
      <c r="AG65" s="76"/>
      <c r="AH65" s="76"/>
      <c r="AI65" s="77"/>
      <c r="AJ65" s="75"/>
      <c r="AK65" s="76"/>
      <c r="AL65" s="76"/>
      <c r="AM65" s="76"/>
      <c r="AN65" s="77"/>
      <c r="AO65" s="119"/>
      <c r="AP65" s="68"/>
      <c r="AQ65" s="69"/>
      <c r="AR65" s="104"/>
    </row>
    <row r="66" spans="1:44" s="2" customFormat="1" ht="12.75" customHeight="1">
      <c r="A66" s="74" t="s">
        <v>120</v>
      </c>
      <c r="B66" s="340" t="s">
        <v>222</v>
      </c>
      <c r="C66" s="368" t="s">
        <v>235</v>
      </c>
      <c r="D66" s="199">
        <f t="shared" si="7"/>
        <v>14</v>
      </c>
      <c r="E66" s="199">
        <f t="shared" si="8"/>
        <v>3</v>
      </c>
      <c r="F66" s="24"/>
      <c r="G66" s="22"/>
      <c r="H66" s="22"/>
      <c r="I66" s="22"/>
      <c r="J66" s="25"/>
      <c r="K66" s="24"/>
      <c r="L66" s="22"/>
      <c r="M66" s="22"/>
      <c r="N66" s="22"/>
      <c r="O66" s="25"/>
      <c r="P66" s="24"/>
      <c r="Q66" s="22"/>
      <c r="R66" s="22"/>
      <c r="S66" s="22"/>
      <c r="T66" s="25"/>
      <c r="U66" s="24"/>
      <c r="V66" s="22"/>
      <c r="W66" s="22"/>
      <c r="X66" s="22"/>
      <c r="Y66" s="25"/>
      <c r="Z66" s="24"/>
      <c r="AA66" s="22"/>
      <c r="AB66" s="22"/>
      <c r="AC66" s="22"/>
      <c r="AD66" s="25"/>
      <c r="AE66" s="24">
        <v>7</v>
      </c>
      <c r="AF66" s="22">
        <v>7</v>
      </c>
      <c r="AG66" s="22">
        <v>0</v>
      </c>
      <c r="AH66" s="22" t="s">
        <v>40</v>
      </c>
      <c r="AI66" s="25">
        <v>3</v>
      </c>
      <c r="AJ66" s="24"/>
      <c r="AK66" s="22"/>
      <c r="AL66" s="22"/>
      <c r="AM66" s="22"/>
      <c r="AN66" s="25"/>
      <c r="AO66" s="99"/>
      <c r="AP66" s="67"/>
      <c r="AQ66" s="100"/>
      <c r="AR66" s="225"/>
    </row>
    <row r="67" spans="1:44" s="2" customFormat="1" ht="12.75" customHeight="1" thickBot="1">
      <c r="A67" s="202" t="s">
        <v>121</v>
      </c>
      <c r="B67" s="341" t="s">
        <v>223</v>
      </c>
      <c r="C67" s="449" t="s">
        <v>236</v>
      </c>
      <c r="D67" s="203">
        <f t="shared" si="7"/>
        <v>14</v>
      </c>
      <c r="E67" s="203">
        <f t="shared" si="8"/>
        <v>3</v>
      </c>
      <c r="F67" s="24"/>
      <c r="G67" s="22"/>
      <c r="H67" s="22"/>
      <c r="I67" s="22"/>
      <c r="J67" s="25"/>
      <c r="K67" s="24"/>
      <c r="L67" s="22"/>
      <c r="M67" s="22"/>
      <c r="N67" s="22"/>
      <c r="O67" s="25"/>
      <c r="P67" s="24"/>
      <c r="Q67" s="22"/>
      <c r="R67" s="22"/>
      <c r="S67" s="22"/>
      <c r="T67" s="25"/>
      <c r="U67" s="24"/>
      <c r="V67" s="22"/>
      <c r="W67" s="22"/>
      <c r="X67" s="22"/>
      <c r="Y67" s="25"/>
      <c r="Z67" s="24"/>
      <c r="AA67" s="22"/>
      <c r="AB67" s="22"/>
      <c r="AC67" s="22"/>
      <c r="AD67" s="25"/>
      <c r="AE67" s="24">
        <v>7</v>
      </c>
      <c r="AF67" s="22">
        <v>7</v>
      </c>
      <c r="AG67" s="22">
        <v>0</v>
      </c>
      <c r="AH67" s="22" t="s">
        <v>40</v>
      </c>
      <c r="AI67" s="25">
        <v>3</v>
      </c>
      <c r="AJ67" s="24"/>
      <c r="AK67" s="22"/>
      <c r="AL67" s="22"/>
      <c r="AM67" s="22"/>
      <c r="AN67" s="25"/>
      <c r="AO67" s="99"/>
      <c r="AP67" s="67"/>
      <c r="AQ67" s="100"/>
      <c r="AR67" s="225"/>
    </row>
    <row r="68" spans="1:44" s="2" customFormat="1" ht="12.75" customHeight="1" thickBot="1" thickTop="1">
      <c r="A68" s="402" t="s">
        <v>73</v>
      </c>
      <c r="B68" s="447"/>
      <c r="C68" s="448"/>
      <c r="D68" s="73">
        <f>SUM(D69:D72)</f>
        <v>72</v>
      </c>
      <c r="E68" s="73">
        <f>SUM(E69:E72)</f>
        <v>16</v>
      </c>
      <c r="F68" s="24"/>
      <c r="G68" s="22"/>
      <c r="H68" s="22"/>
      <c r="I68" s="22"/>
      <c r="J68" s="25"/>
      <c r="K68" s="24"/>
      <c r="L68" s="22"/>
      <c r="M68" s="22"/>
      <c r="N68" s="22"/>
      <c r="O68" s="25"/>
      <c r="P68" s="24"/>
      <c r="Q68" s="22"/>
      <c r="R68" s="22"/>
      <c r="S68" s="22"/>
      <c r="T68" s="25"/>
      <c r="U68" s="24"/>
      <c r="V68" s="22"/>
      <c r="W68" s="22"/>
      <c r="X68" s="22"/>
      <c r="Y68" s="25"/>
      <c r="Z68" s="24"/>
      <c r="AA68" s="22"/>
      <c r="AB68" s="22"/>
      <c r="AC68" s="22"/>
      <c r="AD68" s="25"/>
      <c r="AE68" s="24"/>
      <c r="AF68" s="22"/>
      <c r="AG68" s="22"/>
      <c r="AH68" s="22"/>
      <c r="AI68" s="25"/>
      <c r="AJ68" s="24"/>
      <c r="AK68" s="22"/>
      <c r="AL68" s="22"/>
      <c r="AM68" s="22"/>
      <c r="AN68" s="25"/>
      <c r="AO68" s="99"/>
      <c r="AP68" s="67"/>
      <c r="AQ68" s="100"/>
      <c r="AR68" s="225"/>
    </row>
    <row r="69" spans="1:44" s="2" customFormat="1" ht="12.75" customHeight="1">
      <c r="A69" s="204" t="s">
        <v>122</v>
      </c>
      <c r="B69" s="255" t="s">
        <v>148</v>
      </c>
      <c r="C69" s="205" t="s">
        <v>55</v>
      </c>
      <c r="D69" s="206">
        <f t="shared" si="7"/>
        <v>16</v>
      </c>
      <c r="E69" s="206">
        <f t="shared" si="8"/>
        <v>4</v>
      </c>
      <c r="F69" s="24"/>
      <c r="G69" s="22"/>
      <c r="H69" s="22"/>
      <c r="I69" s="22"/>
      <c r="J69" s="25"/>
      <c r="K69" s="24"/>
      <c r="L69" s="22"/>
      <c r="M69" s="22"/>
      <c r="N69" s="22"/>
      <c r="O69" s="25"/>
      <c r="P69" s="24"/>
      <c r="Q69" s="22"/>
      <c r="R69" s="22"/>
      <c r="S69" s="22"/>
      <c r="T69" s="25"/>
      <c r="U69" s="24"/>
      <c r="V69" s="22"/>
      <c r="W69" s="22"/>
      <c r="X69" s="22"/>
      <c r="Y69" s="25"/>
      <c r="Z69" s="24"/>
      <c r="AA69" s="22"/>
      <c r="AB69" s="22"/>
      <c r="AC69" s="22"/>
      <c r="AD69" s="25"/>
      <c r="AE69" s="24">
        <v>8</v>
      </c>
      <c r="AF69" s="22">
        <v>8</v>
      </c>
      <c r="AG69" s="22">
        <v>0</v>
      </c>
      <c r="AH69" s="22" t="s">
        <v>23</v>
      </c>
      <c r="AI69" s="25">
        <v>4</v>
      </c>
      <c r="AJ69" s="24"/>
      <c r="AK69" s="22"/>
      <c r="AL69" s="22"/>
      <c r="AM69" s="22"/>
      <c r="AN69" s="25"/>
      <c r="AO69" s="99"/>
      <c r="AP69" s="67"/>
      <c r="AQ69" s="100"/>
      <c r="AR69" s="225"/>
    </row>
    <row r="70" spans="1:44" s="2" customFormat="1" ht="12.75" customHeight="1">
      <c r="A70" s="74" t="s">
        <v>123</v>
      </c>
      <c r="B70" s="232" t="s">
        <v>149</v>
      </c>
      <c r="C70" s="194" t="s">
        <v>56</v>
      </c>
      <c r="D70" s="199">
        <f t="shared" si="7"/>
        <v>16</v>
      </c>
      <c r="E70" s="199">
        <f t="shared" si="8"/>
        <v>4</v>
      </c>
      <c r="F70" s="24"/>
      <c r="G70" s="22"/>
      <c r="H70" s="22"/>
      <c r="I70" s="22"/>
      <c r="J70" s="25"/>
      <c r="K70" s="24"/>
      <c r="L70" s="22"/>
      <c r="M70" s="22"/>
      <c r="N70" s="22"/>
      <c r="O70" s="25"/>
      <c r="P70" s="24"/>
      <c r="Q70" s="22"/>
      <c r="R70" s="22"/>
      <c r="S70" s="22"/>
      <c r="T70" s="25"/>
      <c r="U70" s="24"/>
      <c r="V70" s="22"/>
      <c r="W70" s="22"/>
      <c r="X70" s="22"/>
      <c r="Y70" s="25"/>
      <c r="Z70" s="24"/>
      <c r="AA70" s="22"/>
      <c r="AB70" s="22"/>
      <c r="AC70" s="22"/>
      <c r="AD70" s="25"/>
      <c r="AE70" s="24"/>
      <c r="AF70" s="22"/>
      <c r="AG70" s="22"/>
      <c r="AH70" s="22"/>
      <c r="AI70" s="25"/>
      <c r="AJ70" s="24">
        <v>8</v>
      </c>
      <c r="AK70" s="22">
        <v>8</v>
      </c>
      <c r="AL70" s="22">
        <v>0</v>
      </c>
      <c r="AM70" s="22" t="s">
        <v>23</v>
      </c>
      <c r="AN70" s="25">
        <v>4</v>
      </c>
      <c r="AO70" s="99"/>
      <c r="AP70" s="67"/>
      <c r="AQ70" s="100"/>
      <c r="AR70" s="225"/>
    </row>
    <row r="71" spans="1:44" s="2" customFormat="1" ht="12.75" customHeight="1">
      <c r="A71" s="74" t="s">
        <v>124</v>
      </c>
      <c r="B71" s="232" t="s">
        <v>150</v>
      </c>
      <c r="C71" s="194" t="s">
        <v>63</v>
      </c>
      <c r="D71" s="199">
        <f t="shared" si="7"/>
        <v>20</v>
      </c>
      <c r="E71" s="199">
        <f t="shared" si="8"/>
        <v>4</v>
      </c>
      <c r="F71" s="24"/>
      <c r="G71" s="22"/>
      <c r="H71" s="22"/>
      <c r="I71" s="22"/>
      <c r="J71" s="25"/>
      <c r="K71" s="24"/>
      <c r="L71" s="22"/>
      <c r="M71" s="22"/>
      <c r="N71" s="22"/>
      <c r="O71" s="25"/>
      <c r="P71" s="24"/>
      <c r="Q71" s="22"/>
      <c r="R71" s="22"/>
      <c r="S71" s="22"/>
      <c r="T71" s="25"/>
      <c r="U71" s="24"/>
      <c r="V71" s="22"/>
      <c r="W71" s="22"/>
      <c r="X71" s="22"/>
      <c r="Y71" s="25"/>
      <c r="Z71" s="24"/>
      <c r="AA71" s="22"/>
      <c r="AB71" s="22"/>
      <c r="AC71" s="22"/>
      <c r="AD71" s="25"/>
      <c r="AE71" s="24"/>
      <c r="AF71" s="22"/>
      <c r="AG71" s="22"/>
      <c r="AH71" s="22"/>
      <c r="AI71" s="25"/>
      <c r="AJ71" s="24">
        <v>0</v>
      </c>
      <c r="AK71" s="22">
        <v>0</v>
      </c>
      <c r="AL71" s="22">
        <v>20</v>
      </c>
      <c r="AM71" s="22" t="s">
        <v>40</v>
      </c>
      <c r="AN71" s="25">
        <v>4</v>
      </c>
      <c r="AO71" s="99">
        <v>42</v>
      </c>
      <c r="AP71" s="67"/>
      <c r="AQ71" s="100"/>
      <c r="AR71" s="225" t="s">
        <v>57</v>
      </c>
    </row>
    <row r="72" spans="1:44" s="2" customFormat="1" ht="24.75" customHeight="1" thickBot="1">
      <c r="A72" s="202" t="s">
        <v>125</v>
      </c>
      <c r="B72" s="238" t="s">
        <v>151</v>
      </c>
      <c r="C72" s="196" t="s">
        <v>203</v>
      </c>
      <c r="D72" s="203">
        <f t="shared" si="7"/>
        <v>20</v>
      </c>
      <c r="E72" s="203">
        <f t="shared" si="8"/>
        <v>4</v>
      </c>
      <c r="F72" s="24"/>
      <c r="G72" s="22"/>
      <c r="H72" s="22"/>
      <c r="I72" s="22"/>
      <c r="J72" s="25"/>
      <c r="K72" s="24"/>
      <c r="L72" s="22"/>
      <c r="M72" s="22"/>
      <c r="N72" s="22"/>
      <c r="O72" s="25"/>
      <c r="P72" s="24"/>
      <c r="Q72" s="22"/>
      <c r="R72" s="22"/>
      <c r="S72" s="22"/>
      <c r="T72" s="25"/>
      <c r="U72" s="24"/>
      <c r="V72" s="22"/>
      <c r="W72" s="22"/>
      <c r="X72" s="22"/>
      <c r="Y72" s="25"/>
      <c r="Z72" s="24"/>
      <c r="AA72" s="22"/>
      <c r="AB72" s="22"/>
      <c r="AC72" s="22"/>
      <c r="AD72" s="25"/>
      <c r="AE72" s="24">
        <v>0</v>
      </c>
      <c r="AF72" s="22">
        <v>0</v>
      </c>
      <c r="AG72" s="22">
        <v>20</v>
      </c>
      <c r="AH72" s="22" t="s">
        <v>40</v>
      </c>
      <c r="AI72" s="25">
        <v>4</v>
      </c>
      <c r="AJ72" s="24"/>
      <c r="AK72" s="22"/>
      <c r="AL72" s="22"/>
      <c r="AM72" s="22"/>
      <c r="AN72" s="25"/>
      <c r="AO72" s="99">
        <v>11</v>
      </c>
      <c r="AP72" s="67"/>
      <c r="AQ72" s="100"/>
      <c r="AR72" s="227" t="s">
        <v>200</v>
      </c>
    </row>
    <row r="73" spans="1:44" s="2" customFormat="1" ht="12.75" customHeight="1" thickBot="1">
      <c r="A73" s="405" t="s">
        <v>75</v>
      </c>
      <c r="B73" s="406"/>
      <c r="C73" s="407"/>
      <c r="D73" s="73">
        <f>SUM(D74:D74)</f>
        <v>20</v>
      </c>
      <c r="E73" s="63">
        <f>SUM(E74:E74)</f>
        <v>15</v>
      </c>
      <c r="F73" s="45">
        <f>SUM(F74:F74)</f>
        <v>0</v>
      </c>
      <c r="G73" s="201">
        <f aca="true" t="shared" si="11" ref="G73:AN73">SUM(G74:G74)</f>
        <v>0</v>
      </c>
      <c r="H73" s="201">
        <f t="shared" si="11"/>
        <v>0</v>
      </c>
      <c r="I73" s="201">
        <f t="shared" si="11"/>
        <v>0</v>
      </c>
      <c r="J73" s="190">
        <f t="shared" si="11"/>
        <v>0</v>
      </c>
      <c r="K73" s="45">
        <f t="shared" si="11"/>
        <v>0</v>
      </c>
      <c r="L73" s="201">
        <f t="shared" si="11"/>
        <v>0</v>
      </c>
      <c r="M73" s="201">
        <f t="shared" si="11"/>
        <v>0</v>
      </c>
      <c r="N73" s="201">
        <f t="shared" si="11"/>
        <v>0</v>
      </c>
      <c r="O73" s="190">
        <f t="shared" si="11"/>
        <v>0</v>
      </c>
      <c r="P73" s="45">
        <f t="shared" si="11"/>
        <v>0</v>
      </c>
      <c r="Q73" s="201">
        <f t="shared" si="11"/>
        <v>0</v>
      </c>
      <c r="R73" s="201">
        <f t="shared" si="11"/>
        <v>0</v>
      </c>
      <c r="S73" s="201">
        <f t="shared" si="11"/>
        <v>0</v>
      </c>
      <c r="T73" s="190">
        <f t="shared" si="11"/>
        <v>0</v>
      </c>
      <c r="U73" s="45">
        <f t="shared" si="11"/>
        <v>0</v>
      </c>
      <c r="V73" s="201">
        <f t="shared" si="11"/>
        <v>0</v>
      </c>
      <c r="W73" s="201">
        <f t="shared" si="11"/>
        <v>0</v>
      </c>
      <c r="X73" s="201">
        <f t="shared" si="11"/>
        <v>0</v>
      </c>
      <c r="Y73" s="190">
        <f t="shared" si="11"/>
        <v>0</v>
      </c>
      <c r="Z73" s="45">
        <f t="shared" si="11"/>
        <v>0</v>
      </c>
      <c r="AA73" s="201">
        <f t="shared" si="11"/>
        <v>0</v>
      </c>
      <c r="AB73" s="201">
        <f t="shared" si="11"/>
        <v>0</v>
      </c>
      <c r="AC73" s="201">
        <f t="shared" si="11"/>
        <v>0</v>
      </c>
      <c r="AD73" s="190">
        <f t="shared" si="11"/>
        <v>0</v>
      </c>
      <c r="AE73" s="45">
        <f t="shared" si="11"/>
        <v>0</v>
      </c>
      <c r="AF73" s="201">
        <f t="shared" si="11"/>
        <v>0</v>
      </c>
      <c r="AG73" s="201">
        <f t="shared" si="11"/>
        <v>0</v>
      </c>
      <c r="AH73" s="201">
        <f t="shared" si="11"/>
        <v>0</v>
      </c>
      <c r="AI73" s="190">
        <f t="shared" si="11"/>
        <v>0</v>
      </c>
      <c r="AJ73" s="45">
        <f t="shared" si="11"/>
        <v>0</v>
      </c>
      <c r="AK73" s="201">
        <f t="shared" si="11"/>
        <v>0</v>
      </c>
      <c r="AL73" s="201">
        <f t="shared" si="11"/>
        <v>20</v>
      </c>
      <c r="AM73" s="201">
        <f t="shared" si="11"/>
        <v>0</v>
      </c>
      <c r="AN73" s="190">
        <f t="shared" si="11"/>
        <v>15</v>
      </c>
      <c r="AO73" s="45"/>
      <c r="AP73" s="62"/>
      <c r="AQ73" s="63"/>
      <c r="AR73" s="146"/>
    </row>
    <row r="74" spans="1:44" s="2" customFormat="1" ht="12.75" customHeight="1" thickBot="1">
      <c r="A74" s="213" t="s">
        <v>111</v>
      </c>
      <c r="B74" s="105" t="s">
        <v>138</v>
      </c>
      <c r="C74" s="105" t="s">
        <v>70</v>
      </c>
      <c r="D74" s="213">
        <f t="shared" si="7"/>
        <v>20</v>
      </c>
      <c r="E74" s="213">
        <f t="shared" si="8"/>
        <v>15</v>
      </c>
      <c r="F74" s="24"/>
      <c r="G74" s="22"/>
      <c r="H74" s="22"/>
      <c r="I74" s="22"/>
      <c r="J74" s="25"/>
      <c r="K74" s="24"/>
      <c r="L74" s="22"/>
      <c r="M74" s="22"/>
      <c r="N74" s="22"/>
      <c r="O74" s="25"/>
      <c r="P74" s="24"/>
      <c r="Q74" s="22"/>
      <c r="R74" s="22"/>
      <c r="S74" s="22"/>
      <c r="T74" s="25"/>
      <c r="U74" s="24"/>
      <c r="V74" s="22"/>
      <c r="W74" s="22"/>
      <c r="X74" s="22"/>
      <c r="Y74" s="25"/>
      <c r="Z74" s="24"/>
      <c r="AA74" s="22"/>
      <c r="AB74" s="22"/>
      <c r="AC74" s="22"/>
      <c r="AD74" s="25"/>
      <c r="AE74" s="24"/>
      <c r="AF74" s="22"/>
      <c r="AG74" s="22"/>
      <c r="AH74" s="22"/>
      <c r="AI74" s="25"/>
      <c r="AJ74" s="24">
        <v>0</v>
      </c>
      <c r="AK74" s="22">
        <v>0</v>
      </c>
      <c r="AL74" s="22">
        <v>20</v>
      </c>
      <c r="AM74" s="22" t="s">
        <v>40</v>
      </c>
      <c r="AN74" s="25">
        <v>15</v>
      </c>
      <c r="AO74" s="101">
        <v>48</v>
      </c>
      <c r="AP74" s="151"/>
      <c r="AQ74" s="102"/>
      <c r="AR74" s="147" t="s">
        <v>202</v>
      </c>
    </row>
    <row r="75" spans="1:44" s="3" customFormat="1" ht="12.75" customHeight="1" thickBot="1">
      <c r="A75" s="400" t="s">
        <v>54</v>
      </c>
      <c r="B75" s="401"/>
      <c r="C75" s="401"/>
      <c r="D75" s="73">
        <f aca="true" t="shared" si="12" ref="D75:AN75">SUM(D78:D79)</f>
        <v>24</v>
      </c>
      <c r="E75" s="73">
        <f t="shared" si="12"/>
        <v>8</v>
      </c>
      <c r="F75" s="45">
        <f t="shared" si="12"/>
        <v>0</v>
      </c>
      <c r="G75" s="201">
        <f t="shared" si="12"/>
        <v>0</v>
      </c>
      <c r="H75" s="201">
        <f t="shared" si="12"/>
        <v>0</v>
      </c>
      <c r="I75" s="201">
        <f t="shared" si="12"/>
        <v>0</v>
      </c>
      <c r="J75" s="63">
        <f t="shared" si="12"/>
        <v>0</v>
      </c>
      <c r="K75" s="45">
        <f t="shared" si="12"/>
        <v>0</v>
      </c>
      <c r="L75" s="201">
        <f t="shared" si="12"/>
        <v>0</v>
      </c>
      <c r="M75" s="201">
        <f t="shared" si="12"/>
        <v>0</v>
      </c>
      <c r="N75" s="201">
        <f t="shared" si="12"/>
        <v>0</v>
      </c>
      <c r="O75" s="63">
        <f t="shared" si="12"/>
        <v>0</v>
      </c>
      <c r="P75" s="45">
        <f t="shared" si="12"/>
        <v>0</v>
      </c>
      <c r="Q75" s="201">
        <f t="shared" si="12"/>
        <v>0</v>
      </c>
      <c r="R75" s="201">
        <f t="shared" si="12"/>
        <v>0</v>
      </c>
      <c r="S75" s="201">
        <f t="shared" si="12"/>
        <v>0</v>
      </c>
      <c r="T75" s="63">
        <f t="shared" si="12"/>
        <v>0</v>
      </c>
      <c r="U75" s="45">
        <f t="shared" si="12"/>
        <v>0</v>
      </c>
      <c r="V75" s="201">
        <f t="shared" si="12"/>
        <v>0</v>
      </c>
      <c r="W75" s="201">
        <f t="shared" si="12"/>
        <v>0</v>
      </c>
      <c r="X75" s="201">
        <f t="shared" si="12"/>
        <v>0</v>
      </c>
      <c r="Y75" s="63">
        <f t="shared" si="12"/>
        <v>0</v>
      </c>
      <c r="Z75" s="45">
        <f t="shared" si="12"/>
        <v>0</v>
      </c>
      <c r="AA75" s="201">
        <f t="shared" si="12"/>
        <v>0</v>
      </c>
      <c r="AB75" s="201">
        <f t="shared" si="12"/>
        <v>0</v>
      </c>
      <c r="AC75" s="201">
        <f t="shared" si="12"/>
        <v>0</v>
      </c>
      <c r="AD75" s="63">
        <f t="shared" si="12"/>
        <v>0</v>
      </c>
      <c r="AE75" s="45">
        <f t="shared" si="12"/>
        <v>8</v>
      </c>
      <c r="AF75" s="201">
        <f t="shared" si="12"/>
        <v>0</v>
      </c>
      <c r="AG75" s="201">
        <f t="shared" si="12"/>
        <v>4</v>
      </c>
      <c r="AH75" s="201">
        <f t="shared" si="12"/>
        <v>0</v>
      </c>
      <c r="AI75" s="63">
        <f t="shared" si="12"/>
        <v>4</v>
      </c>
      <c r="AJ75" s="45">
        <f t="shared" si="12"/>
        <v>8</v>
      </c>
      <c r="AK75" s="201">
        <f t="shared" si="12"/>
        <v>0</v>
      </c>
      <c r="AL75" s="201">
        <f t="shared" si="12"/>
        <v>4</v>
      </c>
      <c r="AM75" s="201">
        <f t="shared" si="12"/>
        <v>0</v>
      </c>
      <c r="AN75" s="63">
        <f t="shared" si="12"/>
        <v>4</v>
      </c>
      <c r="AO75" s="45"/>
      <c r="AP75" s="62"/>
      <c r="AQ75" s="63"/>
      <c r="AR75" s="148"/>
    </row>
    <row r="76" spans="1:44" s="3" customFormat="1" ht="12.75" customHeight="1" thickBot="1" thickTop="1">
      <c r="A76" s="342"/>
      <c r="B76" s="358"/>
      <c r="C76" s="359" t="s">
        <v>228</v>
      </c>
      <c r="D76" s="360"/>
      <c r="E76" s="360"/>
      <c r="F76" s="361"/>
      <c r="G76" s="362"/>
      <c r="H76" s="362"/>
      <c r="I76" s="362"/>
      <c r="J76" s="363" t="s">
        <v>237</v>
      </c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</row>
    <row r="77" spans="1:44" s="3" customFormat="1" ht="12.75" customHeight="1" thickBot="1" thickTop="1">
      <c r="A77" s="342"/>
      <c r="B77" s="364"/>
      <c r="C77" s="365" t="s">
        <v>229</v>
      </c>
      <c r="D77" s="353"/>
      <c r="E77" s="354"/>
      <c r="F77" s="355"/>
      <c r="G77" s="355"/>
      <c r="H77" s="355"/>
      <c r="I77" s="355"/>
      <c r="J77" s="355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356" t="s">
        <v>230</v>
      </c>
      <c r="AA77" s="357"/>
      <c r="AB77" s="357"/>
      <c r="AC77" s="357"/>
      <c r="AD77" s="357"/>
      <c r="AE77" s="356" t="s">
        <v>227</v>
      </c>
      <c r="AF77" s="357"/>
      <c r="AG77" s="357"/>
      <c r="AH77" s="357"/>
      <c r="AI77" s="357"/>
      <c r="AJ77" s="66"/>
      <c r="AK77" s="66"/>
      <c r="AL77" s="66"/>
      <c r="AM77" s="66"/>
      <c r="AN77" s="66"/>
      <c r="AO77" s="66"/>
      <c r="AP77" s="66"/>
      <c r="AQ77" s="66"/>
      <c r="AR77" s="66"/>
    </row>
    <row r="78" spans="1:44" s="2" customFormat="1" ht="24" customHeight="1">
      <c r="A78" s="258" t="s">
        <v>110</v>
      </c>
      <c r="B78" s="366" t="s">
        <v>231</v>
      </c>
      <c r="C78" s="367" t="s">
        <v>232</v>
      </c>
      <c r="D78" s="198">
        <f>SUM(F78:AN78)-E78</f>
        <v>12</v>
      </c>
      <c r="E78" s="198">
        <f>J78+O78+T78+Y78+AD78+AI78+AN78</f>
        <v>4</v>
      </c>
      <c r="F78" s="19"/>
      <c r="G78" s="17"/>
      <c r="H78" s="17"/>
      <c r="I78" s="17"/>
      <c r="J78" s="20"/>
      <c r="K78" s="19"/>
      <c r="L78" s="17"/>
      <c r="M78" s="17"/>
      <c r="N78" s="17"/>
      <c r="O78" s="20"/>
      <c r="P78" s="19"/>
      <c r="Q78" s="17"/>
      <c r="R78" s="17"/>
      <c r="S78" s="17"/>
      <c r="T78" s="20"/>
      <c r="U78" s="19"/>
      <c r="V78" s="17"/>
      <c r="W78" s="17"/>
      <c r="X78" s="17"/>
      <c r="Y78" s="20"/>
      <c r="Z78" s="281"/>
      <c r="AA78" s="282"/>
      <c r="AB78" s="282"/>
      <c r="AC78" s="282"/>
      <c r="AD78" s="283"/>
      <c r="AE78" s="290">
        <v>8</v>
      </c>
      <c r="AF78" s="288">
        <v>0</v>
      </c>
      <c r="AG78" s="288">
        <v>4</v>
      </c>
      <c r="AH78" s="288" t="s">
        <v>23</v>
      </c>
      <c r="AI78" s="289">
        <v>4</v>
      </c>
      <c r="AJ78" s="290"/>
      <c r="AK78" s="288"/>
      <c r="AL78" s="288"/>
      <c r="AM78" s="288"/>
      <c r="AN78" s="289"/>
      <c r="AO78" s="152"/>
      <c r="AP78" s="150"/>
      <c r="AQ78" s="98"/>
      <c r="AR78" s="310"/>
    </row>
    <row r="79" spans="1:44" s="2" customFormat="1" ht="12.75" customHeight="1" thickBot="1">
      <c r="A79" s="259" t="s">
        <v>112</v>
      </c>
      <c r="B79" s="445" t="s">
        <v>233</v>
      </c>
      <c r="C79" s="446" t="s">
        <v>234</v>
      </c>
      <c r="D79" s="199">
        <f>SUM(F79:AN79)-E79</f>
        <v>12</v>
      </c>
      <c r="E79" s="199">
        <f>J79+O79+T79+Y79+AD79+AI79+AN79</f>
        <v>4</v>
      </c>
      <c r="F79" s="24"/>
      <c r="G79" s="22"/>
      <c r="H79" s="22"/>
      <c r="I79" s="22"/>
      <c r="J79" s="25"/>
      <c r="K79" s="24"/>
      <c r="L79" s="22"/>
      <c r="M79" s="22"/>
      <c r="N79" s="22"/>
      <c r="O79" s="25"/>
      <c r="P79" s="24"/>
      <c r="Q79" s="22"/>
      <c r="R79" s="22"/>
      <c r="S79" s="22"/>
      <c r="T79" s="25"/>
      <c r="U79" s="24"/>
      <c r="V79" s="22"/>
      <c r="W79" s="22"/>
      <c r="X79" s="22"/>
      <c r="Y79" s="25"/>
      <c r="Z79" s="281"/>
      <c r="AA79" s="282"/>
      <c r="AB79" s="282"/>
      <c r="AC79" s="282"/>
      <c r="AD79" s="283"/>
      <c r="AE79" s="281"/>
      <c r="AF79" s="282"/>
      <c r="AG79" s="282"/>
      <c r="AH79" s="282"/>
      <c r="AI79" s="283"/>
      <c r="AJ79" s="285">
        <v>8</v>
      </c>
      <c r="AK79" s="280">
        <v>0</v>
      </c>
      <c r="AL79" s="280">
        <v>4</v>
      </c>
      <c r="AM79" s="280" t="s">
        <v>23</v>
      </c>
      <c r="AN79" s="284">
        <v>4</v>
      </c>
      <c r="AO79" s="153"/>
      <c r="AP79" s="67"/>
      <c r="AQ79" s="100"/>
      <c r="AR79" s="311"/>
    </row>
    <row r="80" spans="1:44" s="2" customFormat="1" ht="12.75" customHeight="1" thickBot="1">
      <c r="A80" s="396" t="s">
        <v>27</v>
      </c>
      <c r="B80" s="444"/>
      <c r="C80" s="444"/>
      <c r="D80" s="73">
        <f>D75+D73+D53+D51+D29+D22+D13</f>
        <v>926</v>
      </c>
      <c r="E80" s="73">
        <f>E75+E73+E53+E51+E29+E22+E13</f>
        <v>210</v>
      </c>
      <c r="F80" s="45">
        <f>F75+F53+F29+F22+F13</f>
        <v>68</v>
      </c>
      <c r="G80" s="201">
        <f>G75+G53+G29+G22+G13</f>
        <v>32</v>
      </c>
      <c r="H80" s="201">
        <f>H75+H53+H29+H22+H13</f>
        <v>8</v>
      </c>
      <c r="I80" s="201">
        <f>I75+I53+I29+I22+I13</f>
        <v>0</v>
      </c>
      <c r="J80" s="63">
        <f>J75+J73+J53+J51+J29+J22+J13</f>
        <v>29</v>
      </c>
      <c r="K80" s="45">
        <f>K75+K53+K29+K22+K13</f>
        <v>40</v>
      </c>
      <c r="L80" s="201">
        <f>L75+L53+L29+L22+L13</f>
        <v>28</v>
      </c>
      <c r="M80" s="201">
        <f>M75+M53+M29+M22+M13</f>
        <v>28</v>
      </c>
      <c r="N80" s="201">
        <f>N75+N53+N29+N22+N13</f>
        <v>0</v>
      </c>
      <c r="O80" s="63">
        <f>O75+O73+O53+O51+O29+O22+O13</f>
        <v>28</v>
      </c>
      <c r="P80" s="45">
        <f>P75+P53+P29+P22+P13</f>
        <v>60</v>
      </c>
      <c r="Q80" s="201">
        <f>Q75+Q53+Q29+Q22+Q13</f>
        <v>20</v>
      </c>
      <c r="R80" s="201">
        <f>R75+R53+R29+R22+R13</f>
        <v>28</v>
      </c>
      <c r="S80" s="201">
        <f>S75+S53+S29+S22+S13</f>
        <v>0</v>
      </c>
      <c r="T80" s="63">
        <f>T75+T73+T53+T51+T29+T22+T13</f>
        <v>31</v>
      </c>
      <c r="U80" s="45">
        <f>U75+U53+U29+U22+U13</f>
        <v>50</v>
      </c>
      <c r="V80" s="201">
        <f>V75+V53+V29+V22+V13</f>
        <v>34</v>
      </c>
      <c r="W80" s="201">
        <f>W75+W53+W29+W22+W13</f>
        <v>42</v>
      </c>
      <c r="X80" s="201">
        <f>X75+X53+X29+X22+X13</f>
        <v>0</v>
      </c>
      <c r="Y80" s="63">
        <f>Y75+Y73+Y53+Y51+Y29+Y22+Y13</f>
        <v>32</v>
      </c>
      <c r="Z80" s="45">
        <f>Z75+Z53+Z29+Z22+Z13</f>
        <v>42</v>
      </c>
      <c r="AA80" s="201">
        <f>AA75+AA53+AA29+AA22+AA13</f>
        <v>16</v>
      </c>
      <c r="AB80" s="201">
        <f>AB75+AB53+AB29+AB22+AB13</f>
        <v>34</v>
      </c>
      <c r="AC80" s="201">
        <f>AC75+AC53+AC29+AC22+AC13</f>
        <v>0</v>
      </c>
      <c r="AD80" s="63">
        <f>AD75+AD73+AD53+AD51+AD29+AD22+AD13</f>
        <v>28</v>
      </c>
      <c r="AE80" s="45">
        <f>AE75+AE53+AE29+AE22+AE13</f>
        <v>50</v>
      </c>
      <c r="AF80" s="201">
        <f>AF75+AF53+AF29+AF22+AF13</f>
        <v>38</v>
      </c>
      <c r="AG80" s="201">
        <f>AG75+AG53+AG29+AG22+AG13</f>
        <v>32</v>
      </c>
      <c r="AH80" s="201">
        <f>AH75+AH53+AH29+AH22+AH13</f>
        <v>0</v>
      </c>
      <c r="AI80" s="63">
        <f>AI75+AI73+AI53+AI51+AI29+AI22+AI13</f>
        <v>31</v>
      </c>
      <c r="AJ80" s="45">
        <f>AJ75+AJ53+AJ29+AJ22+AJ13</f>
        <v>28</v>
      </c>
      <c r="AK80" s="201">
        <f>AK75+AK53+AK29+AK22+AK13</f>
        <v>8</v>
      </c>
      <c r="AL80" s="201">
        <f>AL75+AL53+AL29+AL22+AL13</f>
        <v>68</v>
      </c>
      <c r="AM80" s="201">
        <f>AM75+AM53+AM29+AM22+AM13</f>
        <v>0</v>
      </c>
      <c r="AN80" s="63">
        <f>AN75+AN73+AN53+AN51+AN29+AN22+AN13</f>
        <v>31</v>
      </c>
      <c r="AO80" s="95"/>
      <c r="AP80" s="81"/>
      <c r="AQ80" s="46"/>
      <c r="AR80" s="146"/>
    </row>
    <row r="81" spans="1:44" s="2" customFormat="1" ht="12.75" customHeight="1">
      <c r="A81" s="262"/>
      <c r="B81" s="262"/>
      <c r="C81" s="262" t="s">
        <v>19</v>
      </c>
      <c r="D81" s="268"/>
      <c r="E81" s="268"/>
      <c r="F81" s="271"/>
      <c r="G81" s="143"/>
      <c r="H81" s="143"/>
      <c r="I81" s="143">
        <f>COUNTIF(I14:I79,"s")</f>
        <v>0</v>
      </c>
      <c r="J81" s="144"/>
      <c r="K81" s="271"/>
      <c r="L81" s="143"/>
      <c r="M81" s="143"/>
      <c r="N81" s="143">
        <f>COUNTIF(N14:N79,"s")</f>
        <v>0</v>
      </c>
      <c r="O81" s="144"/>
      <c r="P81" s="271"/>
      <c r="Q81" s="143"/>
      <c r="R81" s="143"/>
      <c r="S81" s="143">
        <f>COUNTIF(S14:S79,"s")</f>
        <v>0</v>
      </c>
      <c r="T81" s="144"/>
      <c r="U81" s="271"/>
      <c r="V81" s="143"/>
      <c r="W81" s="143"/>
      <c r="X81" s="143">
        <f>COUNTIF(X14:X79,"s")</f>
        <v>0</v>
      </c>
      <c r="Y81" s="144"/>
      <c r="Z81" s="271"/>
      <c r="AA81" s="143"/>
      <c r="AB81" s="143"/>
      <c r="AC81" s="143">
        <f>COUNTIF(AC14:AC79,"s")</f>
        <v>0</v>
      </c>
      <c r="AD81" s="144"/>
      <c r="AE81" s="271"/>
      <c r="AF81" s="143"/>
      <c r="AG81" s="143"/>
      <c r="AH81" s="143">
        <f>COUNTIF(AH14:AH79,"s")</f>
        <v>0</v>
      </c>
      <c r="AI81" s="144"/>
      <c r="AJ81" s="271"/>
      <c r="AK81" s="143"/>
      <c r="AL81" s="143"/>
      <c r="AM81" s="143">
        <f>COUNTIF(AM14:AM79,"s")</f>
        <v>0</v>
      </c>
      <c r="AN81" s="144"/>
      <c r="AO81" s="265"/>
      <c r="AP81" s="143"/>
      <c r="AQ81" s="144"/>
      <c r="AR81" s="146"/>
    </row>
    <row r="82" spans="1:44" s="2" customFormat="1" ht="12.75" customHeight="1">
      <c r="A82" s="263"/>
      <c r="B82" s="263"/>
      <c r="C82" s="263" t="s">
        <v>20</v>
      </c>
      <c r="D82" s="269"/>
      <c r="E82" s="269"/>
      <c r="F82" s="272"/>
      <c r="G82" s="78"/>
      <c r="H82" s="78"/>
      <c r="I82" s="78">
        <f>COUNTIF(I14:I79,"v")</f>
        <v>4</v>
      </c>
      <c r="J82" s="145"/>
      <c r="K82" s="272"/>
      <c r="L82" s="78"/>
      <c r="M82" s="78"/>
      <c r="N82" s="78">
        <f>COUNTIF(N14:N79,"v")</f>
        <v>3</v>
      </c>
      <c r="O82" s="145"/>
      <c r="P82" s="272"/>
      <c r="Q82" s="78"/>
      <c r="R82" s="78"/>
      <c r="S82" s="78">
        <f>COUNTIF(S14:S79,"v")</f>
        <v>5</v>
      </c>
      <c r="T82" s="145"/>
      <c r="U82" s="272"/>
      <c r="V82" s="78"/>
      <c r="W82" s="78"/>
      <c r="X82" s="78">
        <f>COUNTIF(X14:X79,"v")</f>
        <v>2</v>
      </c>
      <c r="Y82" s="145"/>
      <c r="Z82" s="272"/>
      <c r="AA82" s="78"/>
      <c r="AB82" s="78"/>
      <c r="AC82" s="78">
        <f>COUNTIF(AC14:AC79,"v")</f>
        <v>3</v>
      </c>
      <c r="AD82" s="145"/>
      <c r="AE82" s="272"/>
      <c r="AF82" s="78"/>
      <c r="AG82" s="78"/>
      <c r="AH82" s="78">
        <f>COUNTIF(AH14:AH79,"v")</f>
        <v>4</v>
      </c>
      <c r="AI82" s="145"/>
      <c r="AJ82" s="272"/>
      <c r="AK82" s="78"/>
      <c r="AL82" s="78"/>
      <c r="AM82" s="78">
        <f>COUNTIF(AM14:AM79,"v")</f>
        <v>2</v>
      </c>
      <c r="AN82" s="145"/>
      <c r="AO82" s="266"/>
      <c r="AP82" s="78"/>
      <c r="AQ82" s="145"/>
      <c r="AR82" s="146"/>
    </row>
    <row r="83" spans="1:44" ht="12.75" customHeight="1">
      <c r="A83" s="263"/>
      <c r="B83" s="263"/>
      <c r="C83" s="263" t="s">
        <v>39</v>
      </c>
      <c r="D83" s="269"/>
      <c r="E83" s="269"/>
      <c r="F83" s="272"/>
      <c r="G83" s="78"/>
      <c r="H83" s="78"/>
      <c r="I83" s="78">
        <f>COUNTIF(I14:I79,"é")</f>
        <v>3</v>
      </c>
      <c r="J83" s="145"/>
      <c r="K83" s="272"/>
      <c r="L83" s="78"/>
      <c r="M83" s="78"/>
      <c r="N83" s="78">
        <f>COUNTIF(N14:N79,"é")</f>
        <v>3</v>
      </c>
      <c r="O83" s="145"/>
      <c r="P83" s="272"/>
      <c r="Q83" s="78"/>
      <c r="R83" s="78"/>
      <c r="S83" s="78">
        <f>COUNTIF(S14:S79,"é")</f>
        <v>2</v>
      </c>
      <c r="T83" s="145"/>
      <c r="U83" s="272"/>
      <c r="V83" s="78"/>
      <c r="W83" s="78"/>
      <c r="X83" s="78">
        <f>COUNTIF(X14:X79,"é")</f>
        <v>8</v>
      </c>
      <c r="Y83" s="145"/>
      <c r="Z83" s="272"/>
      <c r="AA83" s="78"/>
      <c r="AB83" s="78"/>
      <c r="AC83" s="78">
        <f>COUNTIF(AC14:AC79,"é")</f>
        <v>4</v>
      </c>
      <c r="AD83" s="145"/>
      <c r="AE83" s="272"/>
      <c r="AF83" s="78"/>
      <c r="AG83" s="78"/>
      <c r="AH83" s="78">
        <f>COUNTIF(AH14:AH79,"é")</f>
        <v>4</v>
      </c>
      <c r="AI83" s="145"/>
      <c r="AJ83" s="272"/>
      <c r="AK83" s="78"/>
      <c r="AL83" s="78"/>
      <c r="AM83" s="78">
        <f>COUNTIF(AM14:AM79,"é")</f>
        <v>4</v>
      </c>
      <c r="AN83" s="145"/>
      <c r="AO83" s="266"/>
      <c r="AP83" s="78"/>
      <c r="AQ83" s="145"/>
      <c r="AR83" s="149"/>
    </row>
    <row r="84" spans="1:44" ht="12.75" customHeight="1" thickBot="1">
      <c r="A84" s="264"/>
      <c r="B84" s="264"/>
      <c r="C84" s="264" t="s">
        <v>26</v>
      </c>
      <c r="D84" s="270"/>
      <c r="E84" s="270"/>
      <c r="F84" s="273"/>
      <c r="G84" s="260"/>
      <c r="H84" s="260"/>
      <c r="I84" s="260">
        <f>COUNTIF(I14:I79,"e")</f>
        <v>0</v>
      </c>
      <c r="J84" s="261"/>
      <c r="K84" s="273"/>
      <c r="L84" s="260"/>
      <c r="M84" s="260"/>
      <c r="N84" s="260">
        <f>COUNTIF(N14:N79,"e")</f>
        <v>0</v>
      </c>
      <c r="O84" s="261"/>
      <c r="P84" s="273"/>
      <c r="Q84" s="260"/>
      <c r="R84" s="260"/>
      <c r="S84" s="260">
        <f>COUNTIF(S14:S79,"e")</f>
        <v>0</v>
      </c>
      <c r="T84" s="261"/>
      <c r="U84" s="273"/>
      <c r="V84" s="260"/>
      <c r="W84" s="260"/>
      <c r="X84" s="260">
        <f>COUNTIF(X14:X79,"e")</f>
        <v>0</v>
      </c>
      <c r="Y84" s="261"/>
      <c r="Z84" s="273"/>
      <c r="AA84" s="260"/>
      <c r="AB84" s="260"/>
      <c r="AC84" s="260">
        <f>COUNTIF(AC14:AC79,"e")</f>
        <v>0</v>
      </c>
      <c r="AD84" s="261"/>
      <c r="AE84" s="273"/>
      <c r="AF84" s="260"/>
      <c r="AG84" s="260"/>
      <c r="AH84" s="260">
        <f>COUNTIF(AH14:AH79,"e")</f>
        <v>0</v>
      </c>
      <c r="AI84" s="261"/>
      <c r="AJ84" s="273"/>
      <c r="AK84" s="260"/>
      <c r="AL84" s="260"/>
      <c r="AM84" s="260">
        <f>COUNTIF(AM14:AM79,"e")</f>
        <v>0</v>
      </c>
      <c r="AN84" s="261"/>
      <c r="AO84" s="267"/>
      <c r="AP84" s="260"/>
      <c r="AQ84" s="261"/>
      <c r="AR84" s="149"/>
    </row>
    <row r="85" spans="1:44" ht="12.75" customHeight="1">
      <c r="A85" s="30"/>
      <c r="B85" s="60"/>
      <c r="C85" s="113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97"/>
    </row>
    <row r="86" spans="1:44" s="2" customFormat="1" ht="12.75" customHeight="1" thickBot="1">
      <c r="A86" s="391" t="s">
        <v>54</v>
      </c>
      <c r="B86" s="392"/>
      <c r="C86" s="392"/>
      <c r="D86" s="393"/>
      <c r="E86" s="393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104"/>
    </row>
    <row r="87" spans="1:44" s="2" customFormat="1" ht="12.75" customHeight="1" thickBot="1" thickTop="1">
      <c r="A87" s="342"/>
      <c r="B87" s="427"/>
      <c r="C87" s="428" t="s">
        <v>228</v>
      </c>
      <c r="D87" s="360"/>
      <c r="E87" s="360"/>
      <c r="F87" s="361"/>
      <c r="G87" s="362"/>
      <c r="H87" s="362"/>
      <c r="I87" s="362"/>
      <c r="J87" s="363" t="s">
        <v>237</v>
      </c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</row>
    <row r="88" spans="1:44" s="2" customFormat="1" ht="12.75" customHeight="1" thickBot="1" thickTop="1">
      <c r="A88" s="421"/>
      <c r="B88" s="429"/>
      <c r="C88" s="430" t="s">
        <v>229</v>
      </c>
      <c r="D88" s="424"/>
      <c r="E88" s="354"/>
      <c r="F88" s="355"/>
      <c r="G88" s="355"/>
      <c r="H88" s="355"/>
      <c r="I88" s="355"/>
      <c r="J88" s="355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356" t="s">
        <v>230</v>
      </c>
      <c r="AA88" s="357"/>
      <c r="AB88" s="357"/>
      <c r="AC88" s="357"/>
      <c r="AD88" s="357"/>
      <c r="AE88" s="356" t="s">
        <v>227</v>
      </c>
      <c r="AF88" s="357"/>
      <c r="AG88" s="357"/>
      <c r="AH88" s="357"/>
      <c r="AI88" s="357"/>
      <c r="AJ88" s="66"/>
      <c r="AK88" s="66"/>
      <c r="AL88" s="66"/>
      <c r="AM88" s="66"/>
      <c r="AN88" s="66"/>
      <c r="AO88" s="66"/>
      <c r="AP88" s="66"/>
      <c r="AQ88" s="66"/>
      <c r="AR88" s="66"/>
    </row>
    <row r="89" spans="1:44" s="104" customFormat="1" ht="28.5" customHeight="1">
      <c r="A89" s="422" t="s">
        <v>219</v>
      </c>
      <c r="B89" s="431" t="s">
        <v>248</v>
      </c>
      <c r="C89" s="432" t="s">
        <v>213</v>
      </c>
      <c r="D89" s="425">
        <v>12</v>
      </c>
      <c r="E89" s="193">
        <v>4</v>
      </c>
      <c r="F89" s="83"/>
      <c r="G89" s="82"/>
      <c r="H89" s="82"/>
      <c r="I89" s="82"/>
      <c r="J89" s="65"/>
      <c r="K89" s="83"/>
      <c r="L89" s="82"/>
      <c r="M89" s="82"/>
      <c r="N89" s="82"/>
      <c r="O89" s="65"/>
      <c r="P89" s="83"/>
      <c r="Q89" s="82"/>
      <c r="R89" s="82"/>
      <c r="S89" s="82"/>
      <c r="T89" s="65"/>
      <c r="U89" s="83"/>
      <c r="V89" s="82"/>
      <c r="W89" s="82"/>
      <c r="X89" s="82"/>
      <c r="Y89" s="65"/>
      <c r="Z89" s="312"/>
      <c r="AA89" s="307"/>
      <c r="AB89" s="307"/>
      <c r="AC89" s="307"/>
      <c r="AD89" s="308"/>
      <c r="AE89" s="312">
        <v>8</v>
      </c>
      <c r="AF89" s="307">
        <v>0</v>
      </c>
      <c r="AG89" s="307">
        <v>4</v>
      </c>
      <c r="AH89" s="307" t="s">
        <v>23</v>
      </c>
      <c r="AI89" s="308">
        <v>4</v>
      </c>
      <c r="AJ89" s="83"/>
      <c r="AK89" s="82"/>
      <c r="AL89" s="82"/>
      <c r="AM89" s="82"/>
      <c r="AN89" s="65"/>
      <c r="AO89" s="336" t="s">
        <v>218</v>
      </c>
      <c r="AP89" s="337">
        <v>27</v>
      </c>
      <c r="AQ89" s="98"/>
      <c r="AR89" s="310" t="s">
        <v>211</v>
      </c>
    </row>
    <row r="90" spans="1:44" s="104" customFormat="1" ht="27.75" customHeight="1" thickBot="1">
      <c r="A90" s="423" t="s">
        <v>220</v>
      </c>
      <c r="B90" s="433" t="s">
        <v>249</v>
      </c>
      <c r="C90" s="434" t="s">
        <v>214</v>
      </c>
      <c r="D90" s="426">
        <v>12</v>
      </c>
      <c r="E90" s="293">
        <v>4</v>
      </c>
      <c r="F90" s="315"/>
      <c r="G90" s="316"/>
      <c r="H90" s="316"/>
      <c r="I90" s="316"/>
      <c r="J90" s="317"/>
      <c r="K90" s="315"/>
      <c r="L90" s="316"/>
      <c r="M90" s="316"/>
      <c r="N90" s="316"/>
      <c r="O90" s="317"/>
      <c r="P90" s="315"/>
      <c r="Q90" s="316"/>
      <c r="R90" s="316"/>
      <c r="S90" s="316"/>
      <c r="T90" s="317"/>
      <c r="U90" s="315"/>
      <c r="V90" s="316"/>
      <c r="W90" s="316"/>
      <c r="X90" s="316"/>
      <c r="Y90" s="317"/>
      <c r="Z90" s="296"/>
      <c r="AA90" s="294"/>
      <c r="AB90" s="294"/>
      <c r="AC90" s="294"/>
      <c r="AD90" s="295"/>
      <c r="AE90" s="296"/>
      <c r="AF90" s="294"/>
      <c r="AG90" s="294"/>
      <c r="AH90" s="294"/>
      <c r="AI90" s="295"/>
      <c r="AJ90" s="296">
        <v>8</v>
      </c>
      <c r="AK90" s="294">
        <v>0</v>
      </c>
      <c r="AL90" s="294">
        <v>4</v>
      </c>
      <c r="AM90" s="294" t="s">
        <v>23</v>
      </c>
      <c r="AN90" s="295">
        <v>4</v>
      </c>
      <c r="AO90" s="338" t="s">
        <v>221</v>
      </c>
      <c r="AP90" s="339"/>
      <c r="AQ90" s="318"/>
      <c r="AR90" s="311" t="s">
        <v>212</v>
      </c>
    </row>
    <row r="91" spans="1:44" ht="12.75" customHeight="1">
      <c r="A91" s="6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66"/>
      <c r="AP91" s="66"/>
      <c r="AQ91" s="66"/>
      <c r="AR91" s="79"/>
    </row>
    <row r="92" spans="1:44" ht="12.75" customHeight="1">
      <c r="A92" s="6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66"/>
      <c r="AP92" s="66"/>
      <c r="AQ92" s="66"/>
      <c r="AR92" s="79"/>
    </row>
    <row r="93" spans="1:44" ht="12.75" customHeight="1" thickBot="1">
      <c r="A93" s="171" t="s">
        <v>74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66"/>
      <c r="AP93" s="66"/>
      <c r="AQ93" s="66"/>
      <c r="AR93" s="79"/>
    </row>
    <row r="94" spans="1:44" ht="12.75" customHeight="1" thickBot="1" thickTop="1">
      <c r="A94" s="342"/>
      <c r="B94" s="343"/>
      <c r="C94" s="344" t="s">
        <v>224</v>
      </c>
      <c r="D94" s="345"/>
      <c r="E94" s="345"/>
      <c r="F94" s="346"/>
      <c r="G94" s="347"/>
      <c r="H94" s="347"/>
      <c r="I94" s="347"/>
      <c r="J94" s="348" t="s">
        <v>225</v>
      </c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</row>
    <row r="95" spans="1:44" ht="12.75" customHeight="1" thickBot="1" thickTop="1">
      <c r="A95" s="342"/>
      <c r="B95" s="349"/>
      <c r="C95" s="350" t="s">
        <v>226</v>
      </c>
      <c r="D95" s="353"/>
      <c r="E95" s="354"/>
      <c r="F95" s="355"/>
      <c r="G95" s="355"/>
      <c r="H95" s="355"/>
      <c r="I95" s="355"/>
      <c r="J95" s="355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356" t="s">
        <v>227</v>
      </c>
      <c r="AF95" s="357"/>
      <c r="AG95" s="357"/>
      <c r="AH95" s="357"/>
      <c r="AI95" s="357"/>
      <c r="AJ95" s="66"/>
      <c r="AK95" s="66"/>
      <c r="AL95" s="66"/>
      <c r="AM95" s="66"/>
      <c r="AN95" s="66"/>
      <c r="AO95" s="66"/>
      <c r="AP95" s="66"/>
      <c r="AQ95" s="66"/>
      <c r="AR95" s="66"/>
    </row>
    <row r="96" spans="1:44" ht="30">
      <c r="A96" s="60"/>
      <c r="B96" s="438" t="s">
        <v>152</v>
      </c>
      <c r="C96" s="441" t="s">
        <v>58</v>
      </c>
      <c r="D96" s="435"/>
      <c r="E96" s="135"/>
      <c r="F96" s="156"/>
      <c r="G96" s="157"/>
      <c r="H96" s="157"/>
      <c r="I96" s="157"/>
      <c r="J96" s="165"/>
      <c r="K96" s="156"/>
      <c r="L96" s="157"/>
      <c r="M96" s="157"/>
      <c r="N96" s="157"/>
      <c r="O96" s="158"/>
      <c r="P96" s="168"/>
      <c r="Q96" s="157"/>
      <c r="R96" s="157"/>
      <c r="S96" s="157"/>
      <c r="T96" s="165"/>
      <c r="U96" s="156"/>
      <c r="V96" s="157"/>
      <c r="W96" s="157"/>
      <c r="X96" s="157"/>
      <c r="Y96" s="158"/>
      <c r="Z96" s="168"/>
      <c r="AA96" s="157"/>
      <c r="AB96" s="157"/>
      <c r="AC96" s="157"/>
      <c r="AD96" s="158"/>
      <c r="AE96" s="83">
        <v>7</v>
      </c>
      <c r="AF96" s="82">
        <v>7</v>
      </c>
      <c r="AG96" s="82">
        <v>0</v>
      </c>
      <c r="AH96" s="82" t="s">
        <v>40</v>
      </c>
      <c r="AI96" s="65">
        <v>3</v>
      </c>
      <c r="AJ96" s="83"/>
      <c r="AK96" s="82"/>
      <c r="AL96" s="82"/>
      <c r="AM96" s="82"/>
      <c r="AN96" s="65"/>
      <c r="AO96" s="83"/>
      <c r="AP96" s="82"/>
      <c r="AQ96" s="65"/>
      <c r="AR96" s="79"/>
    </row>
    <row r="97" spans="1:44" ht="15">
      <c r="A97" s="60"/>
      <c r="B97" s="439" t="s">
        <v>153</v>
      </c>
      <c r="C97" s="442" t="s">
        <v>59</v>
      </c>
      <c r="D97" s="436"/>
      <c r="E97" s="200"/>
      <c r="F97" s="159"/>
      <c r="G97" s="160"/>
      <c r="H97" s="160"/>
      <c r="I97" s="160"/>
      <c r="J97" s="166"/>
      <c r="K97" s="159"/>
      <c r="L97" s="160"/>
      <c r="M97" s="160"/>
      <c r="N97" s="160"/>
      <c r="O97" s="161"/>
      <c r="P97" s="169"/>
      <c r="Q97" s="160"/>
      <c r="R97" s="160"/>
      <c r="S97" s="160"/>
      <c r="T97" s="166"/>
      <c r="U97" s="159"/>
      <c r="V97" s="160"/>
      <c r="W97" s="160"/>
      <c r="X97" s="160"/>
      <c r="Y97" s="161"/>
      <c r="Z97" s="169"/>
      <c r="AA97" s="160"/>
      <c r="AB97" s="160"/>
      <c r="AC97" s="160"/>
      <c r="AD97" s="161"/>
      <c r="AE97" s="24">
        <v>7</v>
      </c>
      <c r="AF97" s="22">
        <v>7</v>
      </c>
      <c r="AG97" s="22">
        <v>0</v>
      </c>
      <c r="AH97" s="22" t="s">
        <v>40</v>
      </c>
      <c r="AI97" s="25">
        <v>3</v>
      </c>
      <c r="AJ97" s="24"/>
      <c r="AK97" s="22"/>
      <c r="AL97" s="22"/>
      <c r="AM97" s="22"/>
      <c r="AN97" s="25"/>
      <c r="AO97" s="24"/>
      <c r="AP97" s="22"/>
      <c r="AQ97" s="25"/>
      <c r="AR97" s="79"/>
    </row>
    <row r="98" spans="1:44" ht="30.75" thickBot="1">
      <c r="A98" s="60"/>
      <c r="B98" s="440" t="s">
        <v>154</v>
      </c>
      <c r="C98" s="443" t="s">
        <v>60</v>
      </c>
      <c r="D98" s="437"/>
      <c r="E98" s="136"/>
      <c r="F98" s="162"/>
      <c r="G98" s="163"/>
      <c r="H98" s="163"/>
      <c r="I98" s="163"/>
      <c r="J98" s="167"/>
      <c r="K98" s="162"/>
      <c r="L98" s="163"/>
      <c r="M98" s="163"/>
      <c r="N98" s="163"/>
      <c r="O98" s="164"/>
      <c r="P98" s="170"/>
      <c r="Q98" s="163"/>
      <c r="R98" s="163"/>
      <c r="S98" s="163"/>
      <c r="T98" s="167"/>
      <c r="U98" s="162"/>
      <c r="V98" s="163"/>
      <c r="W98" s="163"/>
      <c r="X98" s="163"/>
      <c r="Y98" s="164"/>
      <c r="Z98" s="170"/>
      <c r="AA98" s="163"/>
      <c r="AB98" s="163"/>
      <c r="AC98" s="163"/>
      <c r="AD98" s="164"/>
      <c r="AE98" s="137">
        <v>7</v>
      </c>
      <c r="AF98" s="138">
        <v>7</v>
      </c>
      <c r="AG98" s="138">
        <v>0</v>
      </c>
      <c r="AH98" s="138" t="s">
        <v>40</v>
      </c>
      <c r="AI98" s="139">
        <v>3</v>
      </c>
      <c r="AJ98" s="137"/>
      <c r="AK98" s="138"/>
      <c r="AL98" s="138"/>
      <c r="AM98" s="138"/>
      <c r="AN98" s="139"/>
      <c r="AO98" s="137"/>
      <c r="AP98" s="138"/>
      <c r="AQ98" s="139"/>
      <c r="AR98" s="79"/>
    </row>
    <row r="99" spans="1:44" ht="13.5" thickTop="1">
      <c r="A99" s="6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85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66"/>
      <c r="AP99" s="66"/>
      <c r="AQ99" s="66"/>
      <c r="AR99" s="79"/>
    </row>
    <row r="100" spans="1:39" ht="12.75" customHeight="1" thickBot="1">
      <c r="A100" s="87"/>
      <c r="B100" s="60"/>
      <c r="C100" s="60" t="s">
        <v>133</v>
      </c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97"/>
      <c r="Q100" s="66"/>
      <c r="R100" s="66"/>
      <c r="S100" s="79"/>
      <c r="T100" s="172" t="s">
        <v>61</v>
      </c>
      <c r="U100" s="86"/>
      <c r="V100" s="86"/>
      <c r="X100" s="89"/>
      <c r="Y100" s="89"/>
      <c r="Z100" s="89"/>
      <c r="AA100" s="89"/>
      <c r="AB100" s="89"/>
      <c r="AC100" s="88"/>
      <c r="AD100" s="89"/>
      <c r="AE100" s="89"/>
      <c r="AF100" s="90"/>
      <c r="AG100" s="90"/>
      <c r="AH100" s="88"/>
      <c r="AI100" s="88"/>
      <c r="AJ100" s="88"/>
      <c r="AK100" s="88"/>
      <c r="AL100" s="88"/>
      <c r="AM100" s="88"/>
    </row>
    <row r="101" spans="1:44" ht="12.75" customHeight="1">
      <c r="A101" s="97"/>
      <c r="B101" s="1"/>
      <c r="C101" s="230" t="s">
        <v>134</v>
      </c>
      <c r="D101" s="154"/>
      <c r="E101" s="154"/>
      <c r="F101" s="154"/>
      <c r="G101" s="154"/>
      <c r="H101" s="154"/>
      <c r="I101" s="154"/>
      <c r="J101" s="154"/>
      <c r="K101" s="154"/>
      <c r="L101" s="154"/>
      <c r="M101" s="154"/>
      <c r="N101" s="154"/>
      <c r="O101" s="154"/>
      <c r="P101" s="154"/>
      <c r="Q101" s="154"/>
      <c r="R101" s="154"/>
      <c r="S101" s="79"/>
      <c r="T101" s="60"/>
      <c r="U101" s="60"/>
      <c r="V101" s="97"/>
      <c r="W101" s="97"/>
      <c r="X101" s="60"/>
      <c r="Y101" s="60"/>
      <c r="Z101" s="60"/>
      <c r="AA101" s="60"/>
      <c r="AB101" s="60"/>
      <c r="AC101" s="60"/>
      <c r="AD101" s="125" t="s">
        <v>108</v>
      </c>
      <c r="AE101" s="135"/>
      <c r="AF101" s="135"/>
      <c r="AG101" s="135"/>
      <c r="AH101" s="135"/>
      <c r="AI101" s="135"/>
      <c r="AJ101" s="135"/>
      <c r="AK101" s="135"/>
      <c r="AL101" s="135"/>
      <c r="AM101" s="135"/>
      <c r="AN101" s="135"/>
      <c r="AO101" s="177"/>
      <c r="AP101" s="185" t="s">
        <v>64</v>
      </c>
      <c r="AQ101" s="26"/>
      <c r="AR101" s="123"/>
    </row>
    <row r="102" spans="1:44" ht="12.75" customHeight="1" thickBot="1">
      <c r="A102" s="97"/>
      <c r="B102" s="154"/>
      <c r="C102" s="230" t="s">
        <v>135</v>
      </c>
      <c r="D102" s="154"/>
      <c r="E102" s="154"/>
      <c r="F102" s="154"/>
      <c r="G102" s="154"/>
      <c r="H102" s="154"/>
      <c r="I102" s="154"/>
      <c r="J102" s="154"/>
      <c r="K102" s="154"/>
      <c r="L102" s="154"/>
      <c r="M102" s="154"/>
      <c r="N102" s="154"/>
      <c r="O102" s="154"/>
      <c r="P102" s="154"/>
      <c r="Q102" s="154"/>
      <c r="R102" s="154"/>
      <c r="S102" s="79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176" t="s">
        <v>25</v>
      </c>
      <c r="AE102" s="136"/>
      <c r="AF102" s="136"/>
      <c r="AG102" s="136"/>
      <c r="AH102" s="136"/>
      <c r="AI102" s="136"/>
      <c r="AJ102" s="136"/>
      <c r="AK102" s="136"/>
      <c r="AL102" s="136"/>
      <c r="AM102" s="132"/>
      <c r="AN102" s="132"/>
      <c r="AO102" s="179"/>
      <c r="AP102" s="186"/>
      <c r="AQ102" s="26"/>
      <c r="AR102" s="123"/>
    </row>
    <row r="103" spans="1:44" ht="12.75" customHeight="1">
      <c r="A103" s="79"/>
      <c r="B103" s="30"/>
      <c r="C103" s="230" t="s">
        <v>136</v>
      </c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79"/>
      <c r="Q103" s="66"/>
      <c r="R103" s="66"/>
      <c r="S103" s="79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125" t="s">
        <v>50</v>
      </c>
      <c r="AE103" s="135"/>
      <c r="AF103" s="135"/>
      <c r="AG103" s="135"/>
      <c r="AH103" s="135"/>
      <c r="AI103" s="135"/>
      <c r="AJ103" s="135"/>
      <c r="AK103" s="135"/>
      <c r="AL103" s="92"/>
      <c r="AM103" s="180"/>
      <c r="AN103" s="180"/>
      <c r="AO103" s="181"/>
      <c r="AP103" s="185" t="s">
        <v>65</v>
      </c>
      <c r="AQ103" s="1"/>
      <c r="AR103" s="1"/>
    </row>
    <row r="104" spans="1:44" ht="12.75" customHeight="1">
      <c r="A104" s="91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66"/>
      <c r="Q104" s="66"/>
      <c r="R104" s="66"/>
      <c r="S104" s="79"/>
      <c r="T104" s="110"/>
      <c r="U104" s="116"/>
      <c r="V104" s="91"/>
      <c r="W104" s="91"/>
      <c r="X104" s="91"/>
      <c r="Y104" s="1"/>
      <c r="Z104" s="1"/>
      <c r="AA104" s="1"/>
      <c r="AB104" s="1"/>
      <c r="AC104" s="1"/>
      <c r="AD104" s="126" t="s">
        <v>51</v>
      </c>
      <c r="AE104" s="182"/>
      <c r="AF104" s="182"/>
      <c r="AG104" s="182"/>
      <c r="AH104" s="182"/>
      <c r="AI104" s="182"/>
      <c r="AJ104" s="182"/>
      <c r="AK104" s="182"/>
      <c r="AL104" s="182"/>
      <c r="AM104" s="182"/>
      <c r="AN104" s="182"/>
      <c r="AO104" s="183"/>
      <c r="AP104" s="187"/>
      <c r="AQ104" s="1"/>
      <c r="AR104" s="1"/>
    </row>
    <row r="105" spans="1:44" ht="12.75" customHeight="1">
      <c r="A105" s="91"/>
      <c r="B105" s="128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66"/>
      <c r="Q105" s="66"/>
      <c r="R105" s="66"/>
      <c r="S105" s="79"/>
      <c r="T105" s="106"/>
      <c r="U105" s="116"/>
      <c r="V105" s="91"/>
      <c r="W105" s="91"/>
      <c r="X105" s="91"/>
      <c r="Y105" s="1"/>
      <c r="Z105" s="1"/>
      <c r="AA105" s="1"/>
      <c r="AB105" s="1"/>
      <c r="AC105" s="1"/>
      <c r="AD105" s="228" t="s">
        <v>62</v>
      </c>
      <c r="AE105" s="182"/>
      <c r="AF105" s="182"/>
      <c r="AG105" s="182"/>
      <c r="AH105" s="182"/>
      <c r="AI105" s="182"/>
      <c r="AJ105" s="182"/>
      <c r="AK105" s="182"/>
      <c r="AL105" s="182"/>
      <c r="AM105" s="182"/>
      <c r="AN105" s="182"/>
      <c r="AO105" s="183"/>
      <c r="AP105" s="187"/>
      <c r="AQ105" s="1"/>
      <c r="AR105" s="1"/>
    </row>
    <row r="106" spans="2:43" ht="12.75" customHeight="1" thickBot="1">
      <c r="B106" s="128"/>
      <c r="T106" s="106"/>
      <c r="U106" s="116"/>
      <c r="V106" s="91"/>
      <c r="W106" s="91"/>
      <c r="X106" s="91"/>
      <c r="Y106" s="1"/>
      <c r="Z106" s="1"/>
      <c r="AA106" s="1"/>
      <c r="AB106" s="1"/>
      <c r="AC106" s="1"/>
      <c r="AD106" s="176" t="s">
        <v>57</v>
      </c>
      <c r="AE106" s="178"/>
      <c r="AF106" s="178"/>
      <c r="AG106" s="178"/>
      <c r="AH106" s="178"/>
      <c r="AI106" s="178"/>
      <c r="AJ106" s="178"/>
      <c r="AK106" s="178"/>
      <c r="AL106" s="178"/>
      <c r="AM106" s="178"/>
      <c r="AN106" s="178"/>
      <c r="AO106" s="184"/>
      <c r="AP106" s="187"/>
      <c r="AQ106" s="1"/>
    </row>
    <row r="107" spans="5:13" ht="12.75" customHeight="1">
      <c r="E107" s="188" t="s">
        <v>66</v>
      </c>
      <c r="F107" s="114"/>
      <c r="M107" s="27" t="s">
        <v>189</v>
      </c>
    </row>
    <row r="108" spans="6:15" ht="12.75" customHeight="1">
      <c r="F108" s="188" t="s">
        <v>67</v>
      </c>
      <c r="O108" s="188" t="s">
        <v>68</v>
      </c>
    </row>
  </sheetData>
  <sheetProtection/>
  <mergeCells count="19">
    <mergeCell ref="A51:C51"/>
    <mergeCell ref="A41:C41"/>
    <mergeCell ref="B10:B11"/>
    <mergeCell ref="AO10:AQ11"/>
    <mergeCell ref="AO12:AQ12"/>
    <mergeCell ref="A10:A11"/>
    <mergeCell ref="C10:C11"/>
    <mergeCell ref="D10:D11"/>
    <mergeCell ref="F10:AI10"/>
    <mergeCell ref="A86:E86"/>
    <mergeCell ref="E10:E11"/>
    <mergeCell ref="A80:C80"/>
    <mergeCell ref="A29:C29"/>
    <mergeCell ref="A75:C75"/>
    <mergeCell ref="A68:C68"/>
    <mergeCell ref="A73:C73"/>
    <mergeCell ref="A13:C13"/>
    <mergeCell ref="A22:C22"/>
    <mergeCell ref="A53:C53"/>
  </mergeCells>
  <printOptions horizontalCentered="1" verticalCentered="1"/>
  <pageMargins left="0.1968503937007874" right="0.1968503937007874" top="0.1968503937007874" bottom="0.1968503937007874" header="0.5118110236220472" footer="0.2755905511811024"/>
  <pageSetup fitToHeight="0" fitToWidth="1" horizontalDpi="600" verticalDpi="600" orientation="landscape" paperSize="9" scale="61" r:id="rId1"/>
  <headerFooter alignWithMargins="0">
    <oddFooter>&amp;R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2020-01-27T15:47:51Z</cp:lastPrinted>
  <dcterms:created xsi:type="dcterms:W3CDTF">2006-03-29T07:49:40Z</dcterms:created>
  <dcterms:modified xsi:type="dcterms:W3CDTF">2020-01-27T15:48:31Z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1607089671</vt:i4>
  </property>
  <property fmtid="{D5CDD505-2E9C-101B-9397-08002B2CF9AE}" pid="3" name="_EmailSubject">
    <vt:lpwstr>gépész tantervek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-1330029818</vt:i4>
  </property>
  <property fmtid="{D5CDD505-2E9C-101B-9397-08002B2CF9AE}" pid="7" name="_ReviewingToolsShownOnce">
    <vt:lpwstr/>
  </property>
</Properties>
</file>