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<sst xmlns="http://schemas.openxmlformats.org/spreadsheetml/2006/main" count="213" uniqueCount="144">
  <si>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</si>
  <si>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</si>
  <si>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</si>
  <si>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</si>
  <si>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</si>
  <si>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</si>
  <si>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</si>
  <si>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</si>
  <si>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</si>
  <si>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</si>
  <si>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</si>
  <si>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</si>
  <si>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</si>
  <si>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</si>
  <si>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</si>
  <si>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</si>
  <si>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</si>
  <si>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</si>
  <si>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</si>
  <si>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</si>
  <si>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</si>
  <si>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</si>
  <si>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</si>
  <si>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</si>
  <si>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</si>
  <si>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</si>
  <si>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</si>
  <si>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</si>
  <si>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</si>
  <si>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</si>
  <si>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Bánki Donát Gépész és Biztonságtechnikai Mérnöki  Kar</t>
  </si>
  <si>
    <t>heti óraszámokkal (ea. tgy. l). ; követelményekkel (k.); kreditekkel (kr.)</t>
  </si>
  <si>
    <t>v</t>
  </si>
  <si>
    <t>f</t>
  </si>
  <si>
    <t>Műszaki fizika I.</t>
  </si>
  <si>
    <t>Matematika III.</t>
  </si>
  <si>
    <t>Matematika II.</t>
  </si>
  <si>
    <t>Matematika I.</t>
  </si>
  <si>
    <t>Mechanika I.</t>
  </si>
  <si>
    <t>Mechanika II.</t>
  </si>
  <si>
    <t>BAGTT14NNK</t>
  </si>
  <si>
    <t>BAGSK14NNK</t>
  </si>
  <si>
    <t>Szerszám és készüléktervezés</t>
  </si>
  <si>
    <t>BAGGY24NNK</t>
  </si>
  <si>
    <t>Gépgyártástechnológia II.</t>
  </si>
  <si>
    <t>BAGET13NNK</t>
  </si>
  <si>
    <t>Előgyártási technológiák</t>
  </si>
  <si>
    <t>BGRIR13NNK</t>
  </si>
  <si>
    <t>BGRKO13NNK</t>
  </si>
  <si>
    <t>Környezetismeret és környezettechnika</t>
  </si>
  <si>
    <t>BAGMI12NNK</t>
  </si>
  <si>
    <t>Minőségügy I.</t>
  </si>
  <si>
    <t>BGBMI12NNK</t>
  </si>
  <si>
    <t>Műszaki informatika</t>
  </si>
  <si>
    <t>BGBMH11NNK</t>
  </si>
  <si>
    <t>BGBMF11NNK</t>
  </si>
  <si>
    <t>GSVGI1A6NK</t>
  </si>
  <si>
    <t>Gazdasági alapismeretek</t>
  </si>
  <si>
    <t>BAGSD14NNK</t>
  </si>
  <si>
    <t>BAGMI34NNK</t>
  </si>
  <si>
    <t>Minőségügy III.</t>
  </si>
  <si>
    <t>BAGMI23NNK</t>
  </si>
  <si>
    <t>Minőségügy II.</t>
  </si>
  <si>
    <t>BGRKA13NNK</t>
  </si>
  <si>
    <t>Karbantartás</t>
  </si>
  <si>
    <t>BAGGY13NNK</t>
  </si>
  <si>
    <t>Gépgyártástechnológia I.</t>
  </si>
  <si>
    <t>GSVGV1A6NK</t>
  </si>
  <si>
    <t>Gazdasági és vállalkozói ismeretek</t>
  </si>
  <si>
    <t>BAGAI22NNK</t>
  </si>
  <si>
    <t>Anyagismeret és anyagvizsgálat II.</t>
  </si>
  <si>
    <t>BGBUT12NNK</t>
  </si>
  <si>
    <t>Gépszerkezetek és gépek üzemtana</t>
  </si>
  <si>
    <t>BAGAI11NNK</t>
  </si>
  <si>
    <t>Anyagismeret és anyagvizsgálat I.</t>
  </si>
  <si>
    <t>BAGMT11NNK</t>
  </si>
  <si>
    <t>Méréselmélet és technika</t>
  </si>
  <si>
    <t>BGBMD11NNK</t>
  </si>
  <si>
    <t>Műszaki dokumentáció</t>
  </si>
  <si>
    <t>BGBSZ11NNK</t>
  </si>
  <si>
    <t>Számítógépes alapismeretek I.</t>
  </si>
  <si>
    <t>GSVVM1A6NK</t>
  </si>
  <si>
    <t>Vállalkozói és munkaerőpiaci alapismeretek</t>
  </si>
  <si>
    <t>Társadalmi alapismeretek</t>
  </si>
  <si>
    <t>BMPTI11NNK</t>
  </si>
  <si>
    <t>BGBMF22NNK</t>
  </si>
  <si>
    <t>Műszaki fizika  II.</t>
  </si>
  <si>
    <t>BGBMH22NNK</t>
  </si>
  <si>
    <t>BGBSZ22NNK</t>
  </si>
  <si>
    <t>Számítógépes alapismeretek II.</t>
  </si>
  <si>
    <t>Önmenedzselés</t>
  </si>
  <si>
    <t>képzéskód, szakkód: BKNAGA, BKNAGA</t>
  </si>
  <si>
    <t>labor és gyakorlati óraszámok a többi tantervhez képest fordított sorrendben vannak feltüntetve !!!!</t>
  </si>
  <si>
    <t>gépipari mérnökasszisztens szak</t>
  </si>
  <si>
    <t>nappali munkarend</t>
  </si>
  <si>
    <t>mintatanterv</t>
  </si>
  <si>
    <t>Óbudai Egyetem</t>
  </si>
  <si>
    <t>Alapismereti modul</t>
  </si>
  <si>
    <t>Köt. választható</t>
  </si>
  <si>
    <t xml:space="preserve">Közgazd. I. </t>
  </si>
  <si>
    <t>Közgazd. II.</t>
  </si>
  <si>
    <t>Munkavégzési technikák, irodaszervezés</t>
  </si>
  <si>
    <t>Inf. alapjai I.</t>
  </si>
  <si>
    <t>Közös műszaki modul</t>
  </si>
  <si>
    <t xml:space="preserve">Fizika + Mérnöki fizika mérések </t>
  </si>
  <si>
    <t>Gépelemek I.</t>
  </si>
  <si>
    <t>Inf. alapjai II.</t>
  </si>
  <si>
    <t>GSVGI1A6NK, GSVVM1A6NK</t>
  </si>
  <si>
    <t>Szabadon vál.</t>
  </si>
  <si>
    <t>Gépész modul</t>
  </si>
  <si>
    <t>Mechanika I</t>
  </si>
  <si>
    <t>Mechanika II</t>
  </si>
  <si>
    <t>Méréstechnika</t>
  </si>
  <si>
    <t>Gépelemek II.</t>
  </si>
  <si>
    <t>Munkavédelem-biztonságtechnika</t>
  </si>
  <si>
    <t>Minőségbiztosítás</t>
  </si>
  <si>
    <t>Gyakorlati fogl.-szakdolgozat</t>
  </si>
  <si>
    <t>BAGGY13NNK,  BAGET13NNK</t>
  </si>
  <si>
    <t>Techn. tervezési gyakorlat</t>
  </si>
  <si>
    <t>A szakmai vizsga részei: írásbeli vizsga, szakdolgozat védése, szóbeli vizsga</t>
  </si>
  <si>
    <r>
      <t>Írásbeli vizsga:</t>
    </r>
    <r>
      <rPr>
        <sz val="10"/>
        <rFont val="Arial CE"/>
        <family val="0"/>
      </rPr>
      <t xml:space="preserve"> (180 perc)</t>
    </r>
  </si>
  <si>
    <r>
      <t>Szóbeli vizsga</t>
    </r>
    <r>
      <rPr>
        <sz val="10"/>
        <rFont val="Arial CE"/>
        <family val="0"/>
      </rPr>
      <t xml:space="preserve"> tárgyai:</t>
    </r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</si>
  <si>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</si>
  <si>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</si>
  <si>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</si>
  <si>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</si>
  <si>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</si>
  <si>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3. Minőségbiztosítás vagy</t>
  </si>
  <si>
    <t>Méréselmélet, méréstechnika vagy</t>
  </si>
  <si>
    <t>Irányítástechnika*</t>
  </si>
  <si>
    <t>*Az ÓE Gépészmérnöki Szakára történő felvétel esetén beszámítható tárgyak és kreditek</t>
  </si>
  <si>
    <t>A gépészmérnöki szak mintatantervének  1. és 2. félévében szereplő tárgyak közül felveendő:</t>
  </si>
  <si>
    <t>Matematika II: (5 kredit)</t>
  </si>
  <si>
    <t>Matematika szigorlat (3 kredit)</t>
  </si>
  <si>
    <t>Kémia (2 kredit)</t>
  </si>
  <si>
    <t>Anyagtudomány I. Anyagtudomány II. Anyagtechn. alapjai</t>
  </si>
  <si>
    <t>mintatanterv-kód: BKNAGAXXM0S02 (Σ120 krd)</t>
  </si>
  <si>
    <t>BGRMA1FNNK</t>
  </si>
  <si>
    <t>BGRMA2FNNK</t>
  </si>
  <si>
    <t>BGRMA3FNNK</t>
  </si>
  <si>
    <t>BGBMB12NNK</t>
  </si>
  <si>
    <t>BGBOM14NNK</t>
  </si>
  <si>
    <t>BGBMT14NNK</t>
  </si>
  <si>
    <t>(A szakmai gyakorlat teljesítését többen a BAGSG13NNK „Szakmai gyakorlat” 0. kredites tárgyból szerzett aláírással igazolták.)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</si>
</sst>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6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8"/>
      <color indexed="8"/>
      <name val="Arial CE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medium"/>
      <right style="dotted"/>
      <top style="thin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2" fillId="2" borderId="2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2" fillId="0" borderId="31" xfId="0" applyFont="1" applyBorder="1" applyAlignment="1">
      <alignment/>
    </xf>
    <xf numFmtId="0" fontId="3" fillId="4" borderId="2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2" fillId="0" borderId="33" xfId="0" applyFont="1" applyBorder="1" applyAlignment="1">
      <alignment/>
    </xf>
    <xf numFmtId="0" fontId="11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29" xfId="0" applyFont="1" applyBorder="1" applyAlignment="1">
      <alignment wrapText="1"/>
    </xf>
    <xf numFmtId="0" fontId="1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/>
    </xf>
    <xf numFmtId="0" fontId="7" fillId="0" borderId="33" xfId="0" applyFont="1" applyBorder="1" applyAlignment="1">
      <alignment/>
    </xf>
    <xf numFmtId="0" fontId="2" fillId="0" borderId="33" xfId="0" applyFont="1" applyBorder="1" applyAlignment="1">
      <alignment wrapText="1"/>
    </xf>
    <xf numFmtId="0" fontId="2" fillId="0" borderId="4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3" fillId="0" borderId="44" xfId="0" applyFont="1" applyBorder="1" applyAlignment="1">
      <alignment horizontal="right"/>
    </xf>
    <xf numFmtId="0" fontId="3" fillId="4" borderId="24" xfId="0" applyFont="1" applyFill="1" applyBorder="1" applyAlignment="1">
      <alignment/>
    </xf>
    <xf numFmtId="0" fontId="7" fillId="0" borderId="3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9" xfId="0" applyFont="1" applyBorder="1" applyAlignment="1">
      <alignment/>
    </xf>
    <xf numFmtId="0" fontId="3" fillId="0" borderId="50" xfId="0" applyFont="1" applyBorder="1" applyAlignment="1">
      <alignment horizontal="right"/>
    </xf>
    <xf numFmtId="0" fontId="2" fillId="0" borderId="51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50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3" fillId="0" borderId="55" xfId="0" applyFont="1" applyBorder="1" applyAlignment="1">
      <alignment horizontal="right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0" fillId="0" borderId="53" xfId="0" applyBorder="1" applyAlignment="1">
      <alignment/>
    </xf>
    <xf numFmtId="0" fontId="0" fillId="0" borderId="59" xfId="0" applyBorder="1" applyAlignment="1">
      <alignment horizontal="center"/>
    </xf>
    <xf numFmtId="0" fontId="2" fillId="0" borderId="60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61" xfId="0" applyBorder="1" applyAlignment="1">
      <alignment horizontal="center"/>
    </xf>
    <xf numFmtId="0" fontId="2" fillId="2" borderId="62" xfId="0" applyFont="1" applyFill="1" applyBorder="1" applyAlignment="1">
      <alignment/>
    </xf>
    <xf numFmtId="0" fontId="3" fillId="2" borderId="63" xfId="0" applyFont="1" applyFill="1" applyBorder="1" applyAlignment="1">
      <alignment/>
    </xf>
    <xf numFmtId="0" fontId="2" fillId="2" borderId="64" xfId="0" applyFont="1" applyFill="1" applyBorder="1" applyAlignment="1">
      <alignment/>
    </xf>
    <xf numFmtId="0" fontId="2" fillId="2" borderId="65" xfId="0" applyFont="1" applyFill="1" applyBorder="1" applyAlignment="1">
      <alignment/>
    </xf>
    <xf numFmtId="0" fontId="2" fillId="2" borderId="66" xfId="0" applyFont="1" applyFill="1" applyBorder="1" applyAlignment="1">
      <alignment/>
    </xf>
    <xf numFmtId="0" fontId="2" fillId="2" borderId="67" xfId="0" applyFont="1" applyFill="1" applyBorder="1" applyAlignment="1">
      <alignment/>
    </xf>
    <xf numFmtId="0" fontId="2" fillId="2" borderId="68" xfId="0" applyFont="1" applyFill="1" applyBorder="1" applyAlignment="1">
      <alignment/>
    </xf>
    <xf numFmtId="0" fontId="2" fillId="2" borderId="69" xfId="0" applyFont="1" applyFill="1" applyBorder="1" applyAlignment="1">
      <alignment/>
    </xf>
    <xf numFmtId="0" fontId="0" fillId="2" borderId="70" xfId="0" applyFont="1" applyFill="1" applyBorder="1" applyAlignment="1">
      <alignment horizontal="center"/>
    </xf>
    <xf numFmtId="0" fontId="2" fillId="2" borderId="33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2" borderId="71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2" fillId="2" borderId="73" xfId="0" applyFont="1" applyFill="1" applyBorder="1" applyAlignment="1">
      <alignment/>
    </xf>
    <xf numFmtId="0" fontId="2" fillId="2" borderId="74" xfId="0" applyFont="1" applyFill="1" applyBorder="1" applyAlignment="1">
      <alignment/>
    </xf>
    <xf numFmtId="0" fontId="2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0" fillId="2" borderId="61" xfId="0" applyFill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3" fillId="0" borderId="78" xfId="0" applyFont="1" applyBorder="1" applyAlignment="1">
      <alignment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3" fillId="0" borderId="63" xfId="0" applyFont="1" applyBorder="1" applyAlignment="1">
      <alignment horizontal="right"/>
    </xf>
    <xf numFmtId="0" fontId="0" fillId="0" borderId="78" xfId="0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6" xfId="0" applyFont="1" applyBorder="1" applyAlignment="1">
      <alignment/>
    </xf>
    <xf numFmtId="0" fontId="3" fillId="0" borderId="87" xfId="0" applyFont="1" applyBorder="1" applyAlignment="1">
      <alignment horizontal="right"/>
    </xf>
    <xf numFmtId="0" fontId="3" fillId="0" borderId="87" xfId="0" applyFont="1" applyBorder="1" applyAlignment="1">
      <alignment horizontal="right"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/>
    </xf>
    <xf numFmtId="0" fontId="2" fillId="0" borderId="9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29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9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9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2" fillId="0" borderId="9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91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  <xf numFmtId="165" fontId="4" fillId="0" borderId="0" xfId="0" applyNumberFormat="1" applyFont="1" applyAlignment="1">
      <alignment horizontal="left"/>
    </xf>
    <xf numFmtId="0" fontId="2" fillId="0" borderId="9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wrapText="1"/>
    </xf>
    <xf numFmtId="0" fontId="2" fillId="0" borderId="89" xfId="0" applyFont="1" applyFill="1" applyBorder="1" applyAlignment="1">
      <alignment horizontal="center" wrapText="1"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 wrapText="1" readingOrder="1"/>
    </xf>
    <xf numFmtId="0" fontId="2" fillId="0" borderId="89" xfId="0" applyFont="1" applyFill="1" applyBorder="1" applyAlignment="1">
      <alignment horizontal="center" vertical="center" wrapText="1" readingOrder="1"/>
    </xf>
    <xf numFmtId="0" fontId="2" fillId="0" borderId="5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13" customWidth="1"/>
    <col min="3" max="3" width="30.25390625" style="11" customWidth="1"/>
    <col min="4" max="4" width="6.00390625" style="11" customWidth="1"/>
    <col min="5" max="5" width="4.75390625" style="11" customWidth="1"/>
    <col min="6" max="24" width="2.75390625" style="11" customWidth="1"/>
    <col min="25" max="25" width="3.00390625" style="11" bestFit="1" customWidth="1"/>
    <col min="26" max="26" width="11.75390625" style="11" bestFit="1" customWidth="1"/>
    <col min="27" max="27" width="7.125" style="12" customWidth="1"/>
    <col min="28" max="28" width="15.625" style="13" customWidth="1"/>
    <col min="30" max="30" width="32.125" style="0" bestFit="1" customWidth="1"/>
  </cols>
  <sheetData>
    <row r="1" spans="1:28" ht="12.7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  <c r="L1" s="176"/>
      <c r="M1" s="176"/>
      <c r="N1" s="176"/>
      <c r="O1" s="177"/>
      <c r="P1" s="17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2.7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79"/>
      <c r="N2" s="180" t="s">
        <v>95</v>
      </c>
      <c r="O2" s="179"/>
      <c r="P2" s="179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2.75" customHeight="1">
      <c r="A3" s="53" t="s">
        <v>96</v>
      </c>
      <c r="C3" s="36"/>
      <c r="D3" s="38"/>
      <c r="E3" s="38"/>
      <c r="F3" s="3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2.75" customHeight="1">
      <c r="A4" s="53" t="s">
        <v>30</v>
      </c>
      <c r="C4" s="36"/>
      <c r="D4" s="38"/>
      <c r="E4" s="38"/>
      <c r="F4" s="38"/>
      <c r="G4" s="37"/>
      <c r="H4" s="37"/>
      <c r="I4" s="37"/>
      <c r="J4" s="37"/>
      <c r="K4" s="37"/>
      <c r="L4" s="37"/>
      <c r="M4" s="37"/>
      <c r="N4" s="48" t="s">
        <v>93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52" t="s">
        <v>94</v>
      </c>
      <c r="AB4" s="43"/>
    </row>
    <row r="5" spans="1:28" ht="12.75" customHeight="1">
      <c r="A5" s="44"/>
      <c r="B5" s="45"/>
      <c r="C5" s="45"/>
      <c r="D5" s="38"/>
      <c r="E5" s="38"/>
      <c r="F5" s="38"/>
      <c r="G5" s="37"/>
      <c r="H5" s="37"/>
      <c r="I5" s="37"/>
      <c r="J5" s="37"/>
      <c r="K5" s="37"/>
      <c r="L5" s="37"/>
      <c r="M5" s="37"/>
      <c r="N5" s="48" t="s">
        <v>91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12.75" customHeight="1" thickBot="1">
      <c r="A6" s="42" t="s">
        <v>136</v>
      </c>
      <c r="B6" s="46"/>
      <c r="C6" s="47"/>
      <c r="D6" s="38"/>
      <c r="E6" s="44" t="s">
        <v>92</v>
      </c>
      <c r="F6" s="38"/>
      <c r="G6" s="37"/>
      <c r="H6" s="37"/>
      <c r="I6" s="37"/>
      <c r="J6" s="37"/>
      <c r="K6" s="37"/>
      <c r="L6" s="37"/>
      <c r="M6" s="37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2.75" customHeight="1" thickBot="1">
      <c r="A7" s="39"/>
      <c r="B7" s="206" t="s">
        <v>31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</row>
    <row r="8" spans="1:28" ht="12.75" customHeight="1">
      <c r="A8" s="39"/>
      <c r="B8" s="14" t="s">
        <v>0</v>
      </c>
      <c r="C8" s="15"/>
      <c r="D8" s="16" t="s">
        <v>1</v>
      </c>
      <c r="E8" s="17" t="s">
        <v>2</v>
      </c>
      <c r="F8" s="211" t="s">
        <v>3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5" t="s">
        <v>4</v>
      </c>
      <c r="AA8" s="213" t="s">
        <v>29</v>
      </c>
      <c r="AB8" s="209" t="s">
        <v>27</v>
      </c>
    </row>
    <row r="9" spans="1:28" ht="18.75" customHeight="1" thickBot="1">
      <c r="A9" s="40"/>
      <c r="B9" s="18"/>
      <c r="C9" s="19" t="s">
        <v>5</v>
      </c>
      <c r="D9" s="20" t="s">
        <v>6</v>
      </c>
      <c r="E9" s="21"/>
      <c r="F9" s="22"/>
      <c r="G9" s="23"/>
      <c r="H9" s="23" t="s">
        <v>7</v>
      </c>
      <c r="I9" s="23"/>
      <c r="J9" s="24"/>
      <c r="K9" s="23"/>
      <c r="L9" s="23"/>
      <c r="M9" s="23" t="s">
        <v>8</v>
      </c>
      <c r="N9" s="23"/>
      <c r="O9" s="24"/>
      <c r="P9" s="23"/>
      <c r="Q9" s="23"/>
      <c r="R9" s="25" t="s">
        <v>9</v>
      </c>
      <c r="S9" s="23"/>
      <c r="T9" s="24"/>
      <c r="U9" s="23"/>
      <c r="V9" s="23"/>
      <c r="W9" s="25" t="s">
        <v>10</v>
      </c>
      <c r="X9" s="23"/>
      <c r="Y9" s="24"/>
      <c r="Z9" s="216"/>
      <c r="AA9" s="214"/>
      <c r="AB9" s="210"/>
    </row>
    <row r="10" spans="1:28" ht="12.75">
      <c r="A10" s="40"/>
      <c r="B10" s="26"/>
      <c r="C10" s="27"/>
      <c r="D10" s="28"/>
      <c r="E10" s="29"/>
      <c r="F10" s="30" t="s">
        <v>11</v>
      </c>
      <c r="G10" s="49" t="s">
        <v>12</v>
      </c>
      <c r="H10" s="49" t="s">
        <v>13</v>
      </c>
      <c r="I10" s="31" t="s">
        <v>14</v>
      </c>
      <c r="J10" s="32" t="s">
        <v>15</v>
      </c>
      <c r="K10" s="30" t="s">
        <v>11</v>
      </c>
      <c r="L10" s="49" t="s">
        <v>12</v>
      </c>
      <c r="M10" s="49" t="s">
        <v>13</v>
      </c>
      <c r="N10" s="31" t="s">
        <v>14</v>
      </c>
      <c r="O10" s="32" t="s">
        <v>15</v>
      </c>
      <c r="P10" s="30" t="s">
        <v>11</v>
      </c>
      <c r="Q10" s="49" t="s">
        <v>12</v>
      </c>
      <c r="R10" s="49" t="s">
        <v>13</v>
      </c>
      <c r="S10" s="31" t="s">
        <v>14</v>
      </c>
      <c r="T10" s="32" t="s">
        <v>15</v>
      </c>
      <c r="U10" s="30" t="s">
        <v>11</v>
      </c>
      <c r="V10" s="49" t="s">
        <v>12</v>
      </c>
      <c r="W10" s="49" t="s">
        <v>13</v>
      </c>
      <c r="X10" s="31" t="s">
        <v>14</v>
      </c>
      <c r="Y10" s="32" t="s">
        <v>15</v>
      </c>
      <c r="Z10" s="33"/>
      <c r="AA10" s="34"/>
      <c r="AB10" s="35"/>
    </row>
    <row r="11" spans="1:28" ht="12.75">
      <c r="A11" s="50"/>
      <c r="B11" s="57"/>
      <c r="C11" s="58" t="s">
        <v>97</v>
      </c>
      <c r="D11" s="59"/>
      <c r="E11" s="5"/>
      <c r="F11" s="6"/>
      <c r="G11" s="7"/>
      <c r="H11" s="7"/>
      <c r="I11" s="8"/>
      <c r="J11" s="9"/>
      <c r="K11" s="7"/>
      <c r="L11" s="7"/>
      <c r="M11" s="7"/>
      <c r="N11" s="8"/>
      <c r="O11" s="9"/>
      <c r="P11" s="7"/>
      <c r="Q11" s="7"/>
      <c r="R11" s="7"/>
      <c r="S11" s="8"/>
      <c r="T11" s="60"/>
      <c r="U11" s="7"/>
      <c r="V11" s="7"/>
      <c r="W11" s="7"/>
      <c r="X11" s="8"/>
      <c r="Y11" s="60"/>
      <c r="Z11" s="61"/>
      <c r="AA11" s="62"/>
      <c r="AB11" s="63"/>
    </row>
    <row r="12" spans="1:28" ht="12.75">
      <c r="A12" s="39">
        <v>1</v>
      </c>
      <c r="B12" s="64" t="s">
        <v>84</v>
      </c>
      <c r="C12" s="65" t="s">
        <v>83</v>
      </c>
      <c r="D12" s="66">
        <f aca="true" t="shared" si="0" ref="D12:D18">SUM(F12,G12,H12,K12,L12,M12,P12,Q12,R12,U12,V12,W12,)</f>
        <v>2</v>
      </c>
      <c r="E12" s="67">
        <f aca="true" t="shared" si="1" ref="E12:E18">SUM(J12,O12,T12,Y12)</f>
        <v>2</v>
      </c>
      <c r="F12" s="68">
        <v>2</v>
      </c>
      <c r="G12" s="69">
        <v>0</v>
      </c>
      <c r="H12" s="69">
        <v>0</v>
      </c>
      <c r="I12" s="70" t="s">
        <v>33</v>
      </c>
      <c r="J12" s="10">
        <v>2</v>
      </c>
      <c r="K12" s="69"/>
      <c r="L12" s="69"/>
      <c r="M12" s="69"/>
      <c r="N12" s="70"/>
      <c r="O12" s="71"/>
      <c r="P12" s="69"/>
      <c r="Q12" s="69"/>
      <c r="R12" s="69"/>
      <c r="S12" s="70"/>
      <c r="T12" s="72"/>
      <c r="U12" s="69"/>
      <c r="V12" s="69"/>
      <c r="W12" s="69"/>
      <c r="X12" s="70"/>
      <c r="Y12" s="72"/>
      <c r="Z12" s="61"/>
      <c r="AA12" s="62">
        <v>2</v>
      </c>
      <c r="AB12" s="63" t="s">
        <v>98</v>
      </c>
    </row>
    <row r="13" spans="1:28" ht="12.75">
      <c r="A13" s="39">
        <v>2</v>
      </c>
      <c r="B13" s="73" t="s">
        <v>56</v>
      </c>
      <c r="C13" s="65" t="s">
        <v>57</v>
      </c>
      <c r="D13" s="66">
        <f t="shared" si="0"/>
        <v>2</v>
      </c>
      <c r="E13" s="67">
        <f t="shared" si="1"/>
        <v>2</v>
      </c>
      <c r="F13" s="68">
        <v>2</v>
      </c>
      <c r="G13" s="69">
        <v>0</v>
      </c>
      <c r="H13" s="69">
        <v>0</v>
      </c>
      <c r="I13" s="70" t="s">
        <v>33</v>
      </c>
      <c r="J13" s="10">
        <v>2</v>
      </c>
      <c r="K13" s="69"/>
      <c r="L13" s="69"/>
      <c r="M13" s="69"/>
      <c r="N13" s="70"/>
      <c r="O13" s="71"/>
      <c r="P13" s="69"/>
      <c r="Q13" s="69"/>
      <c r="R13" s="69"/>
      <c r="S13" s="70"/>
      <c r="T13" s="72"/>
      <c r="U13" s="69"/>
      <c r="V13" s="69"/>
      <c r="W13" s="69"/>
      <c r="X13" s="70"/>
      <c r="Y13" s="72"/>
      <c r="Z13" s="61"/>
      <c r="AA13" s="62">
        <v>2</v>
      </c>
      <c r="AB13" s="63" t="s">
        <v>99</v>
      </c>
    </row>
    <row r="14" spans="1:28" ht="22.5">
      <c r="A14" s="39">
        <v>3</v>
      </c>
      <c r="B14" s="73" t="s">
        <v>81</v>
      </c>
      <c r="C14" s="74" t="s">
        <v>82</v>
      </c>
      <c r="D14" s="66">
        <f t="shared" si="0"/>
        <v>4</v>
      </c>
      <c r="E14" s="10">
        <f t="shared" si="1"/>
        <v>4</v>
      </c>
      <c r="F14" s="69">
        <v>2</v>
      </c>
      <c r="G14" s="69">
        <v>0</v>
      </c>
      <c r="H14" s="69">
        <v>2</v>
      </c>
      <c r="I14" s="70" t="s">
        <v>33</v>
      </c>
      <c r="J14" s="10">
        <v>4</v>
      </c>
      <c r="K14" s="69"/>
      <c r="L14" s="70"/>
      <c r="M14" s="70"/>
      <c r="N14" s="70"/>
      <c r="O14" s="72"/>
      <c r="P14" s="69"/>
      <c r="Q14" s="70"/>
      <c r="R14" s="70"/>
      <c r="S14" s="70"/>
      <c r="T14" s="72"/>
      <c r="U14" s="69"/>
      <c r="V14" s="69"/>
      <c r="W14" s="69"/>
      <c r="X14" s="70"/>
      <c r="Y14" s="72"/>
      <c r="Z14" s="61"/>
      <c r="AA14" s="75">
        <v>3</v>
      </c>
      <c r="AB14" s="63" t="s">
        <v>100</v>
      </c>
    </row>
    <row r="15" spans="1:28" ht="12.75">
      <c r="A15" s="40">
        <v>4</v>
      </c>
      <c r="B15" s="73" t="s">
        <v>141</v>
      </c>
      <c r="C15" s="182" t="s">
        <v>90</v>
      </c>
      <c r="D15" s="183">
        <f t="shared" si="0"/>
        <v>5</v>
      </c>
      <c r="E15" s="10">
        <f t="shared" si="1"/>
        <v>4</v>
      </c>
      <c r="F15" s="184"/>
      <c r="G15" s="1"/>
      <c r="H15" s="1"/>
      <c r="I15" s="2"/>
      <c r="J15" s="10"/>
      <c r="K15" s="1"/>
      <c r="L15" s="1"/>
      <c r="M15" s="1"/>
      <c r="N15" s="2"/>
      <c r="O15" s="10"/>
      <c r="P15" s="1"/>
      <c r="Q15" s="1"/>
      <c r="R15" s="1"/>
      <c r="S15" s="2"/>
      <c r="T15" s="87"/>
      <c r="U15" s="1">
        <v>2</v>
      </c>
      <c r="V15" s="1">
        <v>2</v>
      </c>
      <c r="W15" s="1">
        <v>1</v>
      </c>
      <c r="X15" s="2" t="s">
        <v>33</v>
      </c>
      <c r="Y15" s="10">
        <v>4</v>
      </c>
      <c r="Z15" s="185"/>
      <c r="AA15" s="62"/>
      <c r="AB15" s="63"/>
    </row>
    <row r="16" spans="1:28" ht="12.75">
      <c r="A16" s="40">
        <v>5</v>
      </c>
      <c r="B16" s="73" t="s">
        <v>142</v>
      </c>
      <c r="C16" s="65" t="s">
        <v>101</v>
      </c>
      <c r="D16" s="66">
        <f t="shared" si="0"/>
        <v>2</v>
      </c>
      <c r="E16" s="67">
        <f t="shared" si="1"/>
        <v>2</v>
      </c>
      <c r="F16" s="68"/>
      <c r="G16" s="69"/>
      <c r="H16" s="69"/>
      <c r="I16" s="70"/>
      <c r="J16" s="71"/>
      <c r="K16" s="69"/>
      <c r="L16" s="69"/>
      <c r="M16" s="69"/>
      <c r="N16" s="70"/>
      <c r="O16" s="71"/>
      <c r="P16" s="69"/>
      <c r="Q16" s="69"/>
      <c r="R16" s="69"/>
      <c r="S16" s="70"/>
      <c r="T16" s="72"/>
      <c r="U16" s="69">
        <v>1</v>
      </c>
      <c r="V16" s="69">
        <v>0</v>
      </c>
      <c r="W16" s="69">
        <v>1</v>
      </c>
      <c r="X16" s="70" t="s">
        <v>32</v>
      </c>
      <c r="Y16" s="72">
        <v>2</v>
      </c>
      <c r="Z16" s="61"/>
      <c r="AA16" s="62"/>
      <c r="AB16" s="63"/>
    </row>
    <row r="17" spans="1:28" ht="12.75">
      <c r="A17" s="50">
        <v>6</v>
      </c>
      <c r="B17" s="73" t="s">
        <v>79</v>
      </c>
      <c r="C17" s="65" t="s">
        <v>80</v>
      </c>
      <c r="D17" s="66">
        <f t="shared" si="0"/>
        <v>2</v>
      </c>
      <c r="E17" s="67">
        <f t="shared" si="1"/>
        <v>2</v>
      </c>
      <c r="F17" s="68">
        <v>2</v>
      </c>
      <c r="G17" s="69">
        <v>0</v>
      </c>
      <c r="H17" s="69">
        <v>0</v>
      </c>
      <c r="I17" s="70" t="s">
        <v>33</v>
      </c>
      <c r="J17" s="71">
        <v>2</v>
      </c>
      <c r="K17" s="69"/>
      <c r="L17" s="69"/>
      <c r="M17" s="69"/>
      <c r="N17" s="70"/>
      <c r="O17" s="71"/>
      <c r="P17" s="69"/>
      <c r="Q17" s="69"/>
      <c r="R17" s="69"/>
      <c r="S17" s="70"/>
      <c r="T17" s="72"/>
      <c r="U17" s="69"/>
      <c r="V17" s="69"/>
      <c r="W17" s="69"/>
      <c r="X17" s="70"/>
      <c r="Y17" s="72"/>
      <c r="Z17" s="61"/>
      <c r="AA17" s="187">
        <v>3</v>
      </c>
      <c r="AB17" s="202" t="s">
        <v>102</v>
      </c>
    </row>
    <row r="18" spans="1:28" ht="12.75">
      <c r="A18" s="50">
        <v>7</v>
      </c>
      <c r="B18" s="73" t="s">
        <v>88</v>
      </c>
      <c r="C18" s="65" t="s">
        <v>89</v>
      </c>
      <c r="D18" s="66">
        <f t="shared" si="0"/>
        <v>2</v>
      </c>
      <c r="E18" s="67">
        <f t="shared" si="1"/>
        <v>2</v>
      </c>
      <c r="F18" s="68"/>
      <c r="G18" s="69"/>
      <c r="H18" s="69"/>
      <c r="I18" s="70"/>
      <c r="J18" s="71"/>
      <c r="K18" s="69">
        <v>0</v>
      </c>
      <c r="L18" s="69">
        <v>2</v>
      </c>
      <c r="M18" s="69">
        <v>0</v>
      </c>
      <c r="N18" s="70" t="s">
        <v>33</v>
      </c>
      <c r="O18" s="71">
        <v>2</v>
      </c>
      <c r="P18" s="69"/>
      <c r="Q18" s="69"/>
      <c r="R18" s="69"/>
      <c r="S18" s="70"/>
      <c r="T18" s="72"/>
      <c r="U18" s="69"/>
      <c r="V18" s="69"/>
      <c r="W18" s="69"/>
      <c r="X18" s="70"/>
      <c r="Y18" s="72"/>
      <c r="Z18" s="73" t="s">
        <v>79</v>
      </c>
      <c r="AA18" s="188"/>
      <c r="AB18" s="204"/>
    </row>
    <row r="19" spans="1:28" ht="12.75">
      <c r="A19" s="51"/>
      <c r="B19" s="73"/>
      <c r="C19" s="76" t="s">
        <v>16</v>
      </c>
      <c r="D19" s="66">
        <f>SUM(D12:D18)</f>
        <v>19</v>
      </c>
      <c r="E19" s="67">
        <f>SUM(E12:E18)</f>
        <v>18</v>
      </c>
      <c r="F19" s="68"/>
      <c r="G19" s="69"/>
      <c r="H19" s="69"/>
      <c r="I19" s="70"/>
      <c r="J19" s="71"/>
      <c r="K19" s="69"/>
      <c r="L19" s="69"/>
      <c r="M19" s="69"/>
      <c r="N19" s="70"/>
      <c r="O19" s="71"/>
      <c r="P19" s="69"/>
      <c r="Q19" s="69"/>
      <c r="R19" s="69"/>
      <c r="S19" s="70"/>
      <c r="T19" s="72"/>
      <c r="U19" s="69"/>
      <c r="V19" s="69"/>
      <c r="W19" s="69"/>
      <c r="X19" s="70"/>
      <c r="Y19" s="72"/>
      <c r="Z19" s="77"/>
      <c r="AA19" s="78"/>
      <c r="AB19" s="78"/>
    </row>
    <row r="20" spans="1:28" ht="12.75">
      <c r="A20" s="39"/>
      <c r="B20" s="54"/>
      <c r="C20" s="58" t="s">
        <v>103</v>
      </c>
      <c r="D20" s="6"/>
      <c r="E20" s="5"/>
      <c r="F20" s="6"/>
      <c r="G20" s="7"/>
      <c r="H20" s="7"/>
      <c r="I20" s="8"/>
      <c r="J20" s="9"/>
      <c r="K20" s="7"/>
      <c r="L20" s="7"/>
      <c r="M20" s="7"/>
      <c r="N20" s="8"/>
      <c r="O20" s="9"/>
      <c r="P20" s="7"/>
      <c r="Q20" s="7"/>
      <c r="R20" s="7"/>
      <c r="S20" s="8"/>
      <c r="T20" s="60"/>
      <c r="U20" s="7"/>
      <c r="V20" s="7"/>
      <c r="W20" s="7"/>
      <c r="X20" s="8"/>
      <c r="Y20" s="60"/>
      <c r="Z20" s="79"/>
      <c r="AA20" s="56"/>
      <c r="AB20" s="56"/>
    </row>
    <row r="21" spans="1:28" ht="12.75">
      <c r="A21" s="39">
        <v>8</v>
      </c>
      <c r="B21" s="64" t="s">
        <v>137</v>
      </c>
      <c r="C21" s="182" t="s">
        <v>37</v>
      </c>
      <c r="D21" s="183">
        <f aca="true" t="shared" si="2" ref="D21:D29">SUM(F21,G21,H21,K21,L21,M21,P21,Q21,R21,U21,V21,W21,)</f>
        <v>2</v>
      </c>
      <c r="E21" s="186">
        <f aca="true" t="shared" si="3" ref="E21:E29">SUM(J21,O21,T21,Y21)</f>
        <v>3</v>
      </c>
      <c r="F21" s="184">
        <v>0</v>
      </c>
      <c r="G21" s="1">
        <v>0</v>
      </c>
      <c r="H21" s="1">
        <v>2</v>
      </c>
      <c r="I21" s="2" t="s">
        <v>33</v>
      </c>
      <c r="J21" s="10">
        <v>3</v>
      </c>
      <c r="K21" s="1"/>
      <c r="L21" s="1"/>
      <c r="M21" s="1"/>
      <c r="N21" s="2"/>
      <c r="O21" s="10"/>
      <c r="P21" s="1"/>
      <c r="Q21" s="1"/>
      <c r="R21" s="1"/>
      <c r="S21" s="2"/>
      <c r="T21" s="72"/>
      <c r="U21" s="69"/>
      <c r="V21" s="69"/>
      <c r="W21" s="69"/>
      <c r="X21" s="70"/>
      <c r="Y21" s="72"/>
      <c r="Z21" s="61"/>
      <c r="AA21" s="187">
        <v>5</v>
      </c>
      <c r="AB21" s="192" t="s">
        <v>37</v>
      </c>
    </row>
    <row r="22" spans="1:28" ht="12.75">
      <c r="A22" s="39">
        <v>9</v>
      </c>
      <c r="B22" s="64" t="s">
        <v>138</v>
      </c>
      <c r="C22" s="182" t="s">
        <v>36</v>
      </c>
      <c r="D22" s="183">
        <f t="shared" si="2"/>
        <v>3</v>
      </c>
      <c r="E22" s="186">
        <f t="shared" si="3"/>
        <v>3</v>
      </c>
      <c r="F22" s="184"/>
      <c r="G22" s="1"/>
      <c r="H22" s="1"/>
      <c r="I22" s="2"/>
      <c r="J22" s="10"/>
      <c r="K22" s="1">
        <v>2</v>
      </c>
      <c r="L22" s="1">
        <v>0</v>
      </c>
      <c r="M22" s="1">
        <v>1</v>
      </c>
      <c r="N22" s="2" t="s">
        <v>32</v>
      </c>
      <c r="O22" s="10">
        <v>3</v>
      </c>
      <c r="P22" s="1"/>
      <c r="Q22" s="1"/>
      <c r="R22" s="1"/>
      <c r="S22" s="2"/>
      <c r="T22" s="72"/>
      <c r="U22" s="69"/>
      <c r="V22" s="69"/>
      <c r="W22" s="69"/>
      <c r="X22" s="70"/>
      <c r="Y22" s="72"/>
      <c r="Z22" s="64" t="s">
        <v>137</v>
      </c>
      <c r="AA22" s="191"/>
      <c r="AB22" s="193"/>
    </row>
    <row r="23" spans="1:28" ht="12.75">
      <c r="A23" s="39">
        <v>10</v>
      </c>
      <c r="B23" s="64" t="s">
        <v>139</v>
      </c>
      <c r="C23" s="65" t="s">
        <v>35</v>
      </c>
      <c r="D23" s="66">
        <f t="shared" si="2"/>
        <v>3</v>
      </c>
      <c r="E23" s="67">
        <f t="shared" si="3"/>
        <v>3</v>
      </c>
      <c r="F23" s="68"/>
      <c r="G23" s="69"/>
      <c r="H23" s="69"/>
      <c r="I23" s="70"/>
      <c r="J23" s="71"/>
      <c r="K23" s="69"/>
      <c r="L23" s="69"/>
      <c r="M23" s="69"/>
      <c r="N23" s="70"/>
      <c r="O23" s="71"/>
      <c r="P23" s="68">
        <v>2</v>
      </c>
      <c r="Q23" s="69">
        <v>0</v>
      </c>
      <c r="R23" s="69">
        <v>1</v>
      </c>
      <c r="S23" s="70" t="s">
        <v>32</v>
      </c>
      <c r="T23" s="71">
        <v>3</v>
      </c>
      <c r="U23" s="68"/>
      <c r="V23" s="69"/>
      <c r="W23" s="69"/>
      <c r="X23" s="70"/>
      <c r="Y23" s="71"/>
      <c r="Z23" s="64" t="s">
        <v>138</v>
      </c>
      <c r="AA23" s="188"/>
      <c r="AB23" s="194"/>
    </row>
    <row r="24" spans="1:28" ht="12.75">
      <c r="A24" s="39">
        <v>11</v>
      </c>
      <c r="B24" s="73" t="s">
        <v>55</v>
      </c>
      <c r="C24" s="65" t="s">
        <v>34</v>
      </c>
      <c r="D24" s="66">
        <f t="shared" si="2"/>
        <v>3</v>
      </c>
      <c r="E24" s="67">
        <f t="shared" si="3"/>
        <v>3</v>
      </c>
      <c r="F24" s="68">
        <v>2</v>
      </c>
      <c r="G24" s="69">
        <v>1</v>
      </c>
      <c r="H24" s="69">
        <v>0</v>
      </c>
      <c r="I24" s="70" t="s">
        <v>32</v>
      </c>
      <c r="J24" s="71">
        <v>3</v>
      </c>
      <c r="K24" s="69"/>
      <c r="L24" s="69"/>
      <c r="M24" s="69"/>
      <c r="N24" s="70"/>
      <c r="O24" s="71"/>
      <c r="P24" s="69"/>
      <c r="Q24" s="69"/>
      <c r="R24" s="69"/>
      <c r="S24" s="70"/>
      <c r="T24" s="72"/>
      <c r="U24" s="69"/>
      <c r="V24" s="69"/>
      <c r="W24" s="69"/>
      <c r="X24" s="70"/>
      <c r="Y24" s="72"/>
      <c r="Z24" s="64"/>
      <c r="AA24" s="187">
        <v>5</v>
      </c>
      <c r="AB24" s="195" t="s">
        <v>104</v>
      </c>
    </row>
    <row r="25" spans="1:28" ht="12.75">
      <c r="A25" s="39">
        <v>12</v>
      </c>
      <c r="B25" s="73" t="s">
        <v>85</v>
      </c>
      <c r="C25" s="65" t="s">
        <v>86</v>
      </c>
      <c r="D25" s="66">
        <f t="shared" si="2"/>
        <v>3</v>
      </c>
      <c r="E25" s="67">
        <f t="shared" si="3"/>
        <v>3</v>
      </c>
      <c r="F25" s="68"/>
      <c r="G25" s="69"/>
      <c r="H25" s="69"/>
      <c r="I25" s="70"/>
      <c r="J25" s="71"/>
      <c r="K25" s="69">
        <v>2</v>
      </c>
      <c r="L25" s="69">
        <v>1</v>
      </c>
      <c r="M25" s="69">
        <v>0</v>
      </c>
      <c r="N25" s="70" t="s">
        <v>32</v>
      </c>
      <c r="O25" s="71">
        <v>3</v>
      </c>
      <c r="P25" s="69"/>
      <c r="Q25" s="69"/>
      <c r="R25" s="69"/>
      <c r="S25" s="70"/>
      <c r="T25" s="72"/>
      <c r="U25" s="69"/>
      <c r="V25" s="69"/>
      <c r="W25" s="69"/>
      <c r="X25" s="70"/>
      <c r="Y25" s="72"/>
      <c r="Z25" s="73" t="s">
        <v>55</v>
      </c>
      <c r="AA25" s="188"/>
      <c r="AB25" s="196"/>
    </row>
    <row r="26" spans="1:28" ht="12.75">
      <c r="A26" s="39">
        <v>13</v>
      </c>
      <c r="B26" s="73" t="s">
        <v>77</v>
      </c>
      <c r="C26" s="65" t="s">
        <v>78</v>
      </c>
      <c r="D26" s="66">
        <f t="shared" si="2"/>
        <v>4</v>
      </c>
      <c r="E26" s="67">
        <f t="shared" si="3"/>
        <v>4</v>
      </c>
      <c r="F26" s="68">
        <v>2</v>
      </c>
      <c r="G26" s="69">
        <v>2</v>
      </c>
      <c r="H26" s="69">
        <v>0</v>
      </c>
      <c r="I26" s="70" t="s">
        <v>32</v>
      </c>
      <c r="J26" s="71">
        <v>4</v>
      </c>
      <c r="K26" s="69"/>
      <c r="L26" s="69"/>
      <c r="M26" s="69"/>
      <c r="N26" s="70"/>
      <c r="O26" s="71"/>
      <c r="P26" s="69"/>
      <c r="Q26" s="69"/>
      <c r="R26" s="69"/>
      <c r="S26" s="70"/>
      <c r="T26" s="72"/>
      <c r="U26" s="69"/>
      <c r="V26" s="69"/>
      <c r="W26" s="69"/>
      <c r="X26" s="70"/>
      <c r="Y26" s="72"/>
      <c r="Z26" s="61"/>
      <c r="AA26" s="62">
        <v>4</v>
      </c>
      <c r="AB26" s="63" t="s">
        <v>105</v>
      </c>
    </row>
    <row r="27" spans="1:28" ht="12.75">
      <c r="A27" s="39">
        <v>14</v>
      </c>
      <c r="B27" s="73" t="s">
        <v>52</v>
      </c>
      <c r="C27" s="65" t="s">
        <v>53</v>
      </c>
      <c r="D27" s="66">
        <f t="shared" si="2"/>
        <v>4</v>
      </c>
      <c r="E27" s="67">
        <f t="shared" si="3"/>
        <v>4</v>
      </c>
      <c r="F27" s="68"/>
      <c r="G27" s="69"/>
      <c r="H27" s="69"/>
      <c r="I27" s="70"/>
      <c r="J27" s="71"/>
      <c r="K27" s="69">
        <v>2</v>
      </c>
      <c r="L27" s="69">
        <v>0</v>
      </c>
      <c r="M27" s="69">
        <v>2</v>
      </c>
      <c r="N27" s="70" t="s">
        <v>33</v>
      </c>
      <c r="O27" s="71">
        <v>4</v>
      </c>
      <c r="P27" s="69"/>
      <c r="Q27" s="69"/>
      <c r="R27" s="69"/>
      <c r="S27" s="70"/>
      <c r="T27" s="72"/>
      <c r="U27" s="69"/>
      <c r="V27" s="69"/>
      <c r="W27" s="69"/>
      <c r="X27" s="70"/>
      <c r="Y27" s="72"/>
      <c r="Z27" s="80" t="s">
        <v>79</v>
      </c>
      <c r="AA27" s="62">
        <v>4</v>
      </c>
      <c r="AB27" s="63" t="s">
        <v>106</v>
      </c>
    </row>
    <row r="28" spans="1:28" ht="22.5">
      <c r="A28" s="39">
        <v>15</v>
      </c>
      <c r="B28" s="73" t="s">
        <v>67</v>
      </c>
      <c r="C28" s="65" t="s">
        <v>68</v>
      </c>
      <c r="D28" s="66">
        <f t="shared" si="2"/>
        <v>4</v>
      </c>
      <c r="E28" s="67">
        <f t="shared" si="3"/>
        <v>4</v>
      </c>
      <c r="F28" s="68"/>
      <c r="G28" s="69"/>
      <c r="H28" s="69"/>
      <c r="I28" s="70"/>
      <c r="J28" s="71"/>
      <c r="K28" s="69"/>
      <c r="L28" s="69"/>
      <c r="M28" s="69"/>
      <c r="N28" s="70"/>
      <c r="O28" s="71"/>
      <c r="P28" s="69">
        <v>2</v>
      </c>
      <c r="Q28" s="69">
        <v>0</v>
      </c>
      <c r="R28" s="69">
        <v>2</v>
      </c>
      <c r="S28" s="70" t="s">
        <v>32</v>
      </c>
      <c r="T28" s="72">
        <v>4</v>
      </c>
      <c r="U28" s="69"/>
      <c r="V28" s="69"/>
      <c r="W28" s="69"/>
      <c r="X28" s="70"/>
      <c r="Y28" s="72"/>
      <c r="Z28" s="81" t="s">
        <v>107</v>
      </c>
      <c r="AA28" s="62">
        <v>3</v>
      </c>
      <c r="AB28" s="63" t="s">
        <v>108</v>
      </c>
    </row>
    <row r="29" spans="1:28" ht="12.75">
      <c r="A29" s="39">
        <v>16</v>
      </c>
      <c r="B29" s="73" t="s">
        <v>48</v>
      </c>
      <c r="C29" s="65" t="s">
        <v>49</v>
      </c>
      <c r="D29" s="66">
        <f t="shared" si="2"/>
        <v>4</v>
      </c>
      <c r="E29" s="67">
        <f t="shared" si="3"/>
        <v>4</v>
      </c>
      <c r="F29" s="82"/>
      <c r="G29" s="83"/>
      <c r="H29" s="83"/>
      <c r="I29" s="84"/>
      <c r="J29" s="85"/>
      <c r="K29" s="83"/>
      <c r="L29" s="83"/>
      <c r="M29" s="83"/>
      <c r="N29" s="84"/>
      <c r="O29" s="85"/>
      <c r="P29" s="3">
        <v>2</v>
      </c>
      <c r="Q29" s="3">
        <v>1</v>
      </c>
      <c r="R29" s="3">
        <v>1</v>
      </c>
      <c r="S29" s="4" t="s">
        <v>33</v>
      </c>
      <c r="T29" s="86">
        <v>4</v>
      </c>
      <c r="U29" s="3"/>
      <c r="V29" s="3"/>
      <c r="W29" s="3"/>
      <c r="X29" s="4"/>
      <c r="Y29" s="86"/>
      <c r="Z29" s="61"/>
      <c r="AA29" s="62"/>
      <c r="AB29" s="63"/>
    </row>
    <row r="30" spans="1:28" ht="12.75">
      <c r="A30" s="39"/>
      <c r="B30" s="73"/>
      <c r="C30" s="76" t="s">
        <v>16</v>
      </c>
      <c r="D30" s="88">
        <f>SUM(D21:D29)</f>
        <v>30</v>
      </c>
      <c r="E30" s="89">
        <f>SUM(E21:E29)</f>
        <v>31</v>
      </c>
      <c r="F30"/>
      <c r="G30"/>
      <c r="H30"/>
      <c r="I30" s="90"/>
      <c r="J30" s="91"/>
      <c r="K30"/>
      <c r="L30"/>
      <c r="M30"/>
      <c r="N30" s="90"/>
      <c r="O30" s="92"/>
      <c r="P30"/>
      <c r="Q30"/>
      <c r="R30"/>
      <c r="S30" s="90"/>
      <c r="T30" s="92"/>
      <c r="U30"/>
      <c r="V30"/>
      <c r="W30"/>
      <c r="X30" s="90"/>
      <c r="Y30" s="92"/>
      <c r="Z30" s="77"/>
      <c r="AA30" s="78"/>
      <c r="AB30" s="78"/>
    </row>
    <row r="31" spans="1:28" ht="12.75">
      <c r="A31" s="39"/>
      <c r="B31" s="54"/>
      <c r="C31" s="93" t="s">
        <v>109</v>
      </c>
      <c r="D31" s="6"/>
      <c r="E31" s="9"/>
      <c r="F31" s="6"/>
      <c r="G31" s="7"/>
      <c r="H31" s="7"/>
      <c r="I31" s="8"/>
      <c r="J31" s="9"/>
      <c r="K31" s="7"/>
      <c r="L31" s="7"/>
      <c r="M31" s="7"/>
      <c r="N31" s="8"/>
      <c r="O31" s="9"/>
      <c r="P31" s="7"/>
      <c r="Q31" s="7"/>
      <c r="R31" s="7"/>
      <c r="S31" s="8"/>
      <c r="T31" s="60"/>
      <c r="U31" s="7"/>
      <c r="V31" s="7"/>
      <c r="W31" s="7"/>
      <c r="X31" s="8"/>
      <c r="Y31" s="60"/>
      <c r="Z31" s="79"/>
      <c r="AA31" s="56"/>
      <c r="AB31" s="63"/>
    </row>
    <row r="32" spans="1:28" ht="12.75">
      <c r="A32" s="39">
        <v>17</v>
      </c>
      <c r="B32" s="73" t="s">
        <v>54</v>
      </c>
      <c r="C32" s="65" t="s">
        <v>38</v>
      </c>
      <c r="D32" s="66">
        <f aca="true" t="shared" si="4" ref="D32:D49">SUM(F32,G32,H32,K32,L32,M32,P32,Q32,R32,U32,V32,W32,)</f>
        <v>3</v>
      </c>
      <c r="E32" s="67">
        <f aca="true" t="shared" si="5" ref="E32:E49">SUM(J32,O32,T32,Y32)</f>
        <v>3</v>
      </c>
      <c r="F32" s="68">
        <v>2</v>
      </c>
      <c r="G32" s="69">
        <v>0</v>
      </c>
      <c r="H32" s="69">
        <v>1</v>
      </c>
      <c r="I32" s="70" t="s">
        <v>33</v>
      </c>
      <c r="J32" s="71">
        <v>3</v>
      </c>
      <c r="K32" s="69"/>
      <c r="L32" s="69"/>
      <c r="M32" s="69"/>
      <c r="N32" s="70"/>
      <c r="O32" s="71"/>
      <c r="P32" s="1"/>
      <c r="Q32" s="1"/>
      <c r="R32" s="1"/>
      <c r="S32" s="2"/>
      <c r="T32" s="87"/>
      <c r="U32" s="1"/>
      <c r="V32" s="1"/>
      <c r="W32" s="1"/>
      <c r="X32" s="2"/>
      <c r="Y32" s="87"/>
      <c r="Z32" s="61"/>
      <c r="AA32" s="187">
        <v>7</v>
      </c>
      <c r="AB32" s="63" t="s">
        <v>110</v>
      </c>
    </row>
    <row r="33" spans="1:28" ht="12.75">
      <c r="A33" s="39">
        <v>18</v>
      </c>
      <c r="B33" s="73" t="s">
        <v>87</v>
      </c>
      <c r="C33" s="65" t="s">
        <v>39</v>
      </c>
      <c r="D33" s="66">
        <f t="shared" si="4"/>
        <v>4</v>
      </c>
      <c r="E33" s="67">
        <f t="shared" si="5"/>
        <v>4</v>
      </c>
      <c r="F33" s="68"/>
      <c r="G33" s="69"/>
      <c r="H33" s="69"/>
      <c r="I33" s="70"/>
      <c r="J33" s="71"/>
      <c r="K33" s="69">
        <v>2</v>
      </c>
      <c r="L33" s="69">
        <v>0</v>
      </c>
      <c r="M33" s="69">
        <v>2</v>
      </c>
      <c r="N33" s="70" t="s">
        <v>32</v>
      </c>
      <c r="O33" s="71">
        <v>4</v>
      </c>
      <c r="P33" s="1"/>
      <c r="Q33" s="1"/>
      <c r="R33" s="1"/>
      <c r="S33" s="2"/>
      <c r="T33" s="87"/>
      <c r="U33" s="1"/>
      <c r="V33" s="1"/>
      <c r="W33" s="1"/>
      <c r="X33" s="2"/>
      <c r="Y33" s="87"/>
      <c r="Z33" s="73" t="s">
        <v>54</v>
      </c>
      <c r="AA33" s="188"/>
      <c r="AB33" s="63" t="s">
        <v>111</v>
      </c>
    </row>
    <row r="34" spans="1:28" ht="12.75">
      <c r="A34" s="39">
        <v>19</v>
      </c>
      <c r="B34" s="73" t="s">
        <v>65</v>
      </c>
      <c r="C34" s="65" t="s">
        <v>66</v>
      </c>
      <c r="D34" s="66">
        <f t="shared" si="4"/>
        <v>5</v>
      </c>
      <c r="E34" s="67">
        <f t="shared" si="5"/>
        <v>5</v>
      </c>
      <c r="F34" s="68"/>
      <c r="G34" s="69"/>
      <c r="H34" s="69"/>
      <c r="I34" s="70"/>
      <c r="J34" s="71"/>
      <c r="K34" s="69"/>
      <c r="L34" s="69"/>
      <c r="M34" s="69"/>
      <c r="N34" s="70"/>
      <c r="O34" s="71"/>
      <c r="P34" s="1">
        <v>2</v>
      </c>
      <c r="Q34" s="1">
        <v>2</v>
      </c>
      <c r="R34" s="1">
        <v>1</v>
      </c>
      <c r="S34" s="2" t="s">
        <v>32</v>
      </c>
      <c r="T34" s="87">
        <v>5</v>
      </c>
      <c r="U34" s="1"/>
      <c r="V34" s="1"/>
      <c r="W34" s="1"/>
      <c r="X34" s="2"/>
      <c r="Y34" s="87"/>
      <c r="Z34" s="73" t="s">
        <v>69</v>
      </c>
      <c r="AA34" s="187"/>
      <c r="AB34" s="189"/>
    </row>
    <row r="35" spans="1:28" ht="12.75">
      <c r="A35" s="39">
        <v>20</v>
      </c>
      <c r="B35" s="73" t="s">
        <v>43</v>
      </c>
      <c r="C35" s="65" t="s">
        <v>44</v>
      </c>
      <c r="D35" s="66">
        <f t="shared" si="4"/>
        <v>6</v>
      </c>
      <c r="E35" s="67">
        <f t="shared" si="5"/>
        <v>6</v>
      </c>
      <c r="F35" s="68"/>
      <c r="G35" s="69"/>
      <c r="H35" s="69"/>
      <c r="I35" s="70"/>
      <c r="J35" s="71"/>
      <c r="K35" s="69"/>
      <c r="L35" s="69"/>
      <c r="M35" s="69"/>
      <c r="N35" s="70"/>
      <c r="O35" s="71"/>
      <c r="P35" s="1"/>
      <c r="Q35" s="1"/>
      <c r="R35" s="1"/>
      <c r="S35" s="2"/>
      <c r="T35" s="87"/>
      <c r="U35" s="1">
        <v>2</v>
      </c>
      <c r="V35" s="1">
        <v>2</v>
      </c>
      <c r="W35" s="1">
        <v>2</v>
      </c>
      <c r="X35" s="2" t="s">
        <v>32</v>
      </c>
      <c r="Y35" s="87">
        <v>6</v>
      </c>
      <c r="Z35" s="73" t="s">
        <v>65</v>
      </c>
      <c r="AA35" s="188"/>
      <c r="AB35" s="190"/>
    </row>
    <row r="36" spans="1:28" ht="12.75">
      <c r="A36" s="39">
        <v>21</v>
      </c>
      <c r="B36" s="73" t="s">
        <v>75</v>
      </c>
      <c r="C36" s="65" t="s">
        <v>76</v>
      </c>
      <c r="D36" s="66">
        <f t="shared" si="4"/>
        <v>4</v>
      </c>
      <c r="E36" s="67">
        <f t="shared" si="5"/>
        <v>4</v>
      </c>
      <c r="F36" s="68">
        <v>2</v>
      </c>
      <c r="G36" s="69">
        <v>2</v>
      </c>
      <c r="H36" s="69">
        <v>0</v>
      </c>
      <c r="I36" s="70" t="s">
        <v>33</v>
      </c>
      <c r="J36" s="71">
        <v>4</v>
      </c>
      <c r="K36" s="69"/>
      <c r="L36" s="69"/>
      <c r="M36" s="69"/>
      <c r="N36" s="70"/>
      <c r="O36" s="71"/>
      <c r="P36" s="1"/>
      <c r="Q36" s="1"/>
      <c r="R36" s="1"/>
      <c r="S36" s="2"/>
      <c r="T36" s="87"/>
      <c r="U36" s="1"/>
      <c r="V36" s="1"/>
      <c r="W36" s="1"/>
      <c r="X36" s="2"/>
      <c r="Y36" s="87"/>
      <c r="Z36" s="61"/>
      <c r="AA36" s="62">
        <v>4</v>
      </c>
      <c r="AB36" s="63" t="s">
        <v>112</v>
      </c>
    </row>
    <row r="37" spans="1:28" ht="12.75">
      <c r="A37" s="39">
        <v>22</v>
      </c>
      <c r="B37" s="73" t="s">
        <v>71</v>
      </c>
      <c r="C37" s="65" t="s">
        <v>72</v>
      </c>
      <c r="D37" s="66">
        <f t="shared" si="4"/>
        <v>5</v>
      </c>
      <c r="E37" s="67">
        <f t="shared" si="5"/>
        <v>5</v>
      </c>
      <c r="F37" s="68"/>
      <c r="G37" s="69"/>
      <c r="H37" s="69"/>
      <c r="I37" s="70"/>
      <c r="J37" s="71"/>
      <c r="K37" s="69">
        <v>2</v>
      </c>
      <c r="L37" s="69">
        <v>3</v>
      </c>
      <c r="M37" s="69">
        <v>0</v>
      </c>
      <c r="N37" s="70" t="s">
        <v>33</v>
      </c>
      <c r="O37" s="71">
        <v>5</v>
      </c>
      <c r="P37" s="1"/>
      <c r="Q37" s="1"/>
      <c r="R37" s="1"/>
      <c r="S37" s="2"/>
      <c r="T37" s="87"/>
      <c r="U37" s="1"/>
      <c r="V37" s="1"/>
      <c r="W37" s="1"/>
      <c r="X37" s="2"/>
      <c r="Y37" s="87"/>
      <c r="Z37" s="63" t="s">
        <v>77</v>
      </c>
      <c r="AA37" s="62">
        <v>4</v>
      </c>
      <c r="AB37" s="63" t="s">
        <v>113</v>
      </c>
    </row>
    <row r="38" spans="1:28" ht="12.75">
      <c r="A38" s="39">
        <v>23</v>
      </c>
      <c r="B38" s="73" t="s">
        <v>47</v>
      </c>
      <c r="C38" s="65" t="s">
        <v>22</v>
      </c>
      <c r="D38" s="66">
        <f t="shared" si="4"/>
        <v>3</v>
      </c>
      <c r="E38" s="67">
        <f t="shared" si="5"/>
        <v>3</v>
      </c>
      <c r="F38" s="68"/>
      <c r="G38" s="69"/>
      <c r="H38" s="69"/>
      <c r="I38" s="70"/>
      <c r="J38" s="71"/>
      <c r="K38" s="69"/>
      <c r="L38" s="69"/>
      <c r="M38" s="69"/>
      <c r="N38" s="70"/>
      <c r="O38" s="71"/>
      <c r="P38" s="1">
        <v>2</v>
      </c>
      <c r="Q38" s="1">
        <v>1</v>
      </c>
      <c r="R38" s="1">
        <v>0</v>
      </c>
      <c r="S38" s="2" t="s">
        <v>33</v>
      </c>
      <c r="T38" s="87">
        <v>3</v>
      </c>
      <c r="U38" s="1"/>
      <c r="V38" s="1"/>
      <c r="W38" s="1"/>
      <c r="X38" s="2"/>
      <c r="Y38" s="87"/>
      <c r="Z38" s="73" t="s">
        <v>85</v>
      </c>
      <c r="AA38" s="62"/>
      <c r="AB38" s="63"/>
    </row>
    <row r="39" spans="1:28" ht="12.75">
      <c r="A39" s="39">
        <v>24</v>
      </c>
      <c r="B39" s="73" t="s">
        <v>63</v>
      </c>
      <c r="C39" s="65" t="s">
        <v>64</v>
      </c>
      <c r="D39" s="66">
        <f t="shared" si="4"/>
        <v>3</v>
      </c>
      <c r="E39" s="67">
        <f t="shared" si="5"/>
        <v>3</v>
      </c>
      <c r="F39" s="68"/>
      <c r="G39" s="69"/>
      <c r="H39" s="69"/>
      <c r="I39" s="70"/>
      <c r="J39" s="71"/>
      <c r="K39" s="69"/>
      <c r="L39" s="69"/>
      <c r="M39" s="69"/>
      <c r="N39" s="70"/>
      <c r="O39" s="71"/>
      <c r="P39" s="1">
        <v>2</v>
      </c>
      <c r="Q39" s="1">
        <v>1</v>
      </c>
      <c r="R39" s="1">
        <v>0</v>
      </c>
      <c r="S39" s="2" t="s">
        <v>33</v>
      </c>
      <c r="T39" s="87">
        <v>3</v>
      </c>
      <c r="U39" s="1"/>
      <c r="V39" s="1"/>
      <c r="W39" s="1"/>
      <c r="X39" s="2"/>
      <c r="Y39" s="87"/>
      <c r="Z39" s="73" t="s">
        <v>71</v>
      </c>
      <c r="AA39" s="62"/>
      <c r="AB39" s="63"/>
    </row>
    <row r="40" spans="1:28" ht="12.75">
      <c r="A40" s="39">
        <v>25</v>
      </c>
      <c r="B40" s="64" t="s">
        <v>140</v>
      </c>
      <c r="C40" s="65" t="s">
        <v>114</v>
      </c>
      <c r="D40" s="66">
        <f t="shared" si="4"/>
        <v>2</v>
      </c>
      <c r="E40" s="67">
        <f t="shared" si="5"/>
        <v>2</v>
      </c>
      <c r="F40" s="68"/>
      <c r="G40" s="69"/>
      <c r="H40" s="69"/>
      <c r="I40" s="70"/>
      <c r="J40" s="71"/>
      <c r="K40" s="68">
        <v>2</v>
      </c>
      <c r="L40" s="69">
        <v>0</v>
      </c>
      <c r="M40" s="69">
        <v>0</v>
      </c>
      <c r="N40" s="70" t="s">
        <v>33</v>
      </c>
      <c r="O40" s="71">
        <v>2</v>
      </c>
      <c r="P40" s="1"/>
      <c r="Q40" s="1"/>
      <c r="R40" s="1"/>
      <c r="S40" s="2"/>
      <c r="T40" s="87"/>
      <c r="U40" s="1"/>
      <c r="V40" s="1"/>
      <c r="W40" s="1"/>
      <c r="X40" s="2"/>
      <c r="Y40" s="87"/>
      <c r="Z40" s="61"/>
      <c r="AA40" s="62"/>
      <c r="AB40" s="63"/>
    </row>
    <row r="41" spans="1:28" ht="12.75">
      <c r="A41" s="39">
        <v>26</v>
      </c>
      <c r="B41" s="73" t="s">
        <v>50</v>
      </c>
      <c r="C41" s="65" t="s">
        <v>51</v>
      </c>
      <c r="D41" s="66">
        <f t="shared" si="4"/>
        <v>3</v>
      </c>
      <c r="E41" s="67">
        <f t="shared" si="5"/>
        <v>3</v>
      </c>
      <c r="F41" s="68"/>
      <c r="G41" s="69"/>
      <c r="H41" s="69"/>
      <c r="I41" s="70"/>
      <c r="J41" s="71"/>
      <c r="K41" s="69">
        <v>2</v>
      </c>
      <c r="L41" s="69">
        <v>1</v>
      </c>
      <c r="M41" s="69">
        <v>0</v>
      </c>
      <c r="N41" s="70" t="s">
        <v>33</v>
      </c>
      <c r="O41" s="71">
        <v>3</v>
      </c>
      <c r="P41" s="1"/>
      <c r="Q41" s="1"/>
      <c r="R41" s="1"/>
      <c r="S41" s="2"/>
      <c r="T41" s="87"/>
      <c r="U41" s="1"/>
      <c r="V41" s="1"/>
      <c r="W41" s="1"/>
      <c r="X41" s="2"/>
      <c r="Y41" s="87"/>
      <c r="Z41" s="73" t="str">
        <f>B36</f>
        <v>BAGMT11NNK</v>
      </c>
      <c r="AA41" s="187">
        <v>3</v>
      </c>
      <c r="AB41" s="202" t="s">
        <v>115</v>
      </c>
    </row>
    <row r="42" spans="1:28" ht="12.75">
      <c r="A42" s="39">
        <v>27</v>
      </c>
      <c r="B42" s="73" t="s">
        <v>61</v>
      </c>
      <c r="C42" s="65" t="s">
        <v>62</v>
      </c>
      <c r="D42" s="66">
        <f t="shared" si="4"/>
        <v>4</v>
      </c>
      <c r="E42" s="67">
        <f t="shared" si="5"/>
        <v>4</v>
      </c>
      <c r="F42" s="68"/>
      <c r="G42" s="69"/>
      <c r="H42" s="69"/>
      <c r="I42" s="70"/>
      <c r="J42" s="71"/>
      <c r="K42" s="69"/>
      <c r="L42" s="69"/>
      <c r="M42" s="69"/>
      <c r="N42" s="70"/>
      <c r="O42" s="71"/>
      <c r="P42" s="1">
        <v>2</v>
      </c>
      <c r="Q42" s="1">
        <v>2</v>
      </c>
      <c r="R42" s="1">
        <v>0</v>
      </c>
      <c r="S42" s="2" t="s">
        <v>32</v>
      </c>
      <c r="T42" s="87">
        <v>4</v>
      </c>
      <c r="U42" s="1"/>
      <c r="V42" s="1"/>
      <c r="W42" s="1"/>
      <c r="X42" s="2"/>
      <c r="Y42" s="87"/>
      <c r="Z42" s="94" t="s">
        <v>50</v>
      </c>
      <c r="AA42" s="191"/>
      <c r="AB42" s="203"/>
    </row>
    <row r="43" spans="1:28" ht="12.75">
      <c r="A43" s="39">
        <v>28</v>
      </c>
      <c r="B43" s="73" t="s">
        <v>59</v>
      </c>
      <c r="C43" s="95" t="s">
        <v>60</v>
      </c>
      <c r="D43" s="96">
        <f t="shared" si="4"/>
        <v>2</v>
      </c>
      <c r="E43" s="97">
        <f t="shared" si="5"/>
        <v>2</v>
      </c>
      <c r="F43" s="82"/>
      <c r="G43" s="83"/>
      <c r="H43" s="83"/>
      <c r="I43" s="84"/>
      <c r="J43" s="85"/>
      <c r="K43" s="83"/>
      <c r="L43" s="83"/>
      <c r="M43" s="83"/>
      <c r="N43" s="84"/>
      <c r="O43" s="85"/>
      <c r="P43" s="3"/>
      <c r="Q43" s="3"/>
      <c r="R43" s="3"/>
      <c r="S43" s="4"/>
      <c r="T43" s="86"/>
      <c r="U43" s="3">
        <v>0</v>
      </c>
      <c r="V43" s="3">
        <v>2</v>
      </c>
      <c r="W43" s="3">
        <v>0</v>
      </c>
      <c r="X43" s="4" t="s">
        <v>33</v>
      </c>
      <c r="Y43" s="86">
        <v>2</v>
      </c>
      <c r="Z43" s="73" t="s">
        <v>61</v>
      </c>
      <c r="AA43" s="188"/>
      <c r="AB43" s="204"/>
    </row>
    <row r="44" spans="1:28" ht="22.5">
      <c r="A44" s="39">
        <v>29</v>
      </c>
      <c r="B44" s="73" t="s">
        <v>58</v>
      </c>
      <c r="C44" s="65" t="s">
        <v>116</v>
      </c>
      <c r="D44" s="66">
        <f t="shared" si="4"/>
        <v>6</v>
      </c>
      <c r="E44" s="67">
        <f t="shared" si="5"/>
        <v>6</v>
      </c>
      <c r="F44" s="68"/>
      <c r="G44" s="69"/>
      <c r="H44" s="69"/>
      <c r="I44" s="70"/>
      <c r="J44" s="71"/>
      <c r="K44" s="69"/>
      <c r="L44" s="69"/>
      <c r="M44" s="69"/>
      <c r="N44" s="70"/>
      <c r="O44" s="71"/>
      <c r="P44" s="1"/>
      <c r="Q44" s="1"/>
      <c r="R44" s="1"/>
      <c r="S44" s="2"/>
      <c r="T44" s="87"/>
      <c r="U44" s="1">
        <v>0</v>
      </c>
      <c r="V44" s="1">
        <v>3</v>
      </c>
      <c r="W44" s="1">
        <v>3</v>
      </c>
      <c r="X44" s="2" t="s">
        <v>33</v>
      </c>
      <c r="Y44" s="87">
        <v>6</v>
      </c>
      <c r="Z44" s="81" t="s">
        <v>117</v>
      </c>
      <c r="AA44" s="62"/>
      <c r="AB44" s="63"/>
    </row>
    <row r="45" spans="1:28" ht="12.75">
      <c r="A45" s="39">
        <v>30</v>
      </c>
      <c r="B45" s="73" t="s">
        <v>73</v>
      </c>
      <c r="C45" s="65" t="s">
        <v>74</v>
      </c>
      <c r="D45" s="66">
        <f t="shared" si="4"/>
        <v>4</v>
      </c>
      <c r="E45" s="67">
        <f t="shared" si="5"/>
        <v>4</v>
      </c>
      <c r="F45" s="68">
        <v>2</v>
      </c>
      <c r="G45" s="69">
        <v>1</v>
      </c>
      <c r="H45" s="69">
        <v>1</v>
      </c>
      <c r="I45" s="70" t="s">
        <v>32</v>
      </c>
      <c r="J45" s="71">
        <v>4</v>
      </c>
      <c r="K45" s="69"/>
      <c r="L45" s="69"/>
      <c r="M45" s="69"/>
      <c r="N45" s="70"/>
      <c r="O45" s="71"/>
      <c r="P45" s="69"/>
      <c r="Q45" s="69"/>
      <c r="R45" s="69"/>
      <c r="S45" s="70"/>
      <c r="T45" s="72"/>
      <c r="U45" s="69"/>
      <c r="V45" s="69"/>
      <c r="W45" s="69"/>
      <c r="X45" s="70"/>
      <c r="Y45" s="72"/>
      <c r="Z45" s="61"/>
      <c r="AA45" s="187">
        <v>11</v>
      </c>
      <c r="AB45" s="189" t="s">
        <v>135</v>
      </c>
    </row>
    <row r="46" spans="1:28" ht="12.75">
      <c r="A46" s="39">
        <v>31</v>
      </c>
      <c r="B46" s="73" t="s">
        <v>69</v>
      </c>
      <c r="C46" s="98" t="s">
        <v>70</v>
      </c>
      <c r="D46" s="96">
        <f t="shared" si="4"/>
        <v>4</v>
      </c>
      <c r="E46" s="97">
        <f t="shared" si="5"/>
        <v>4</v>
      </c>
      <c r="F46" s="82"/>
      <c r="G46" s="83"/>
      <c r="H46" s="83"/>
      <c r="I46" s="84"/>
      <c r="J46" s="85"/>
      <c r="K46" s="83">
        <v>2</v>
      </c>
      <c r="L46" s="83">
        <v>1</v>
      </c>
      <c r="M46" s="83">
        <v>1</v>
      </c>
      <c r="N46" s="84" t="s">
        <v>32</v>
      </c>
      <c r="O46" s="85">
        <v>4</v>
      </c>
      <c r="P46" s="3"/>
      <c r="Q46" s="3"/>
      <c r="R46" s="3"/>
      <c r="S46" s="4"/>
      <c r="T46" s="86"/>
      <c r="U46" s="3"/>
      <c r="V46" s="3"/>
      <c r="W46" s="3"/>
      <c r="X46" s="4"/>
      <c r="Y46" s="86"/>
      <c r="Z46" s="73" t="s">
        <v>73</v>
      </c>
      <c r="AA46" s="191"/>
      <c r="AB46" s="205"/>
    </row>
    <row r="47" spans="1:28" ht="12.75">
      <c r="A47" s="39">
        <v>32</v>
      </c>
      <c r="B47" s="54" t="s">
        <v>45</v>
      </c>
      <c r="C47" s="65" t="s">
        <v>46</v>
      </c>
      <c r="D47" s="96">
        <f t="shared" si="4"/>
        <v>3</v>
      </c>
      <c r="E47" s="97">
        <f t="shared" si="5"/>
        <v>3</v>
      </c>
      <c r="F47" s="82"/>
      <c r="G47" s="83"/>
      <c r="H47" s="83"/>
      <c r="I47" s="84"/>
      <c r="J47" s="85"/>
      <c r="K47" s="83"/>
      <c r="L47" s="83"/>
      <c r="M47" s="83"/>
      <c r="N47" s="84"/>
      <c r="O47" s="85"/>
      <c r="P47" s="3">
        <v>2</v>
      </c>
      <c r="Q47" s="3">
        <v>1</v>
      </c>
      <c r="R47" s="3">
        <v>0</v>
      </c>
      <c r="S47" s="4" t="s">
        <v>33</v>
      </c>
      <c r="T47" s="86">
        <v>3</v>
      </c>
      <c r="U47" s="3"/>
      <c r="V47" s="3"/>
      <c r="W47" s="3"/>
      <c r="X47" s="4"/>
      <c r="Y47" s="86"/>
      <c r="Z47" s="99" t="s">
        <v>69</v>
      </c>
      <c r="AA47" s="188"/>
      <c r="AB47" s="190"/>
    </row>
    <row r="48" spans="1:28" ht="22.5">
      <c r="A48" s="39">
        <v>33</v>
      </c>
      <c r="B48" s="73" t="s">
        <v>40</v>
      </c>
      <c r="C48" s="98" t="s">
        <v>118</v>
      </c>
      <c r="D48" s="96">
        <f t="shared" si="4"/>
        <v>6</v>
      </c>
      <c r="E48" s="97">
        <f t="shared" si="5"/>
        <v>6</v>
      </c>
      <c r="F48" s="82"/>
      <c r="G48" s="83"/>
      <c r="H48" s="83"/>
      <c r="I48" s="84"/>
      <c r="J48" s="85"/>
      <c r="K48" s="83"/>
      <c r="L48" s="83"/>
      <c r="M48" s="83"/>
      <c r="N48" s="84"/>
      <c r="O48" s="85"/>
      <c r="P48" s="3"/>
      <c r="Q48" s="3"/>
      <c r="R48" s="3"/>
      <c r="S48" s="4"/>
      <c r="T48" s="86"/>
      <c r="U48" s="3">
        <v>0</v>
      </c>
      <c r="V48" s="3">
        <v>3</v>
      </c>
      <c r="W48" s="3">
        <v>3</v>
      </c>
      <c r="X48" s="4" t="s">
        <v>33</v>
      </c>
      <c r="Y48" s="86">
        <v>6</v>
      </c>
      <c r="Z48" s="81" t="s">
        <v>117</v>
      </c>
      <c r="AA48" s="62"/>
      <c r="AB48" s="63"/>
    </row>
    <row r="49" spans="1:28" ht="22.5">
      <c r="A49" s="39">
        <v>34</v>
      </c>
      <c r="B49" s="54" t="s">
        <v>41</v>
      </c>
      <c r="C49" s="100" t="s">
        <v>42</v>
      </c>
      <c r="D49" s="101">
        <f t="shared" si="4"/>
        <v>4</v>
      </c>
      <c r="E49" s="102">
        <f t="shared" si="5"/>
        <v>4</v>
      </c>
      <c r="F49" s="82"/>
      <c r="G49" s="83"/>
      <c r="H49" s="83"/>
      <c r="I49" s="84"/>
      <c r="J49" s="85"/>
      <c r="K49" s="83"/>
      <c r="L49" s="83"/>
      <c r="M49" s="83"/>
      <c r="N49" s="103"/>
      <c r="O49" s="85"/>
      <c r="P49" s="83"/>
      <c r="Q49" s="83"/>
      <c r="R49" s="83"/>
      <c r="S49" s="84"/>
      <c r="T49" s="104"/>
      <c r="U49" s="83">
        <v>2</v>
      </c>
      <c r="V49" s="83">
        <v>1</v>
      </c>
      <c r="W49" s="83">
        <v>1</v>
      </c>
      <c r="X49" s="84" t="s">
        <v>32</v>
      </c>
      <c r="Y49" s="104">
        <v>4</v>
      </c>
      <c r="Z49" s="81" t="s">
        <v>117</v>
      </c>
      <c r="AA49" s="62"/>
      <c r="AB49" s="63"/>
    </row>
    <row r="50" spans="1:28" ht="13.5" thickBot="1">
      <c r="A50" s="39"/>
      <c r="B50" s="73"/>
      <c r="C50" s="76" t="s">
        <v>16</v>
      </c>
      <c r="D50" s="66">
        <f>SUM(D32:D49)</f>
        <v>71</v>
      </c>
      <c r="E50" s="67">
        <f>SUM(E32:E49)</f>
        <v>71</v>
      </c>
      <c r="F50" s="105"/>
      <c r="G50" s="106"/>
      <c r="H50" s="106"/>
      <c r="I50" s="107"/>
      <c r="J50" s="108"/>
      <c r="K50" s="106"/>
      <c r="L50" s="69"/>
      <c r="M50" s="106"/>
      <c r="N50" s="109"/>
      <c r="O50" s="108"/>
      <c r="P50" s="110"/>
      <c r="Q50" s="110"/>
      <c r="R50" s="110"/>
      <c r="S50" s="109"/>
      <c r="T50" s="111"/>
      <c r="U50" s="110"/>
      <c r="V50" s="110"/>
      <c r="W50" s="110"/>
      <c r="X50" s="109"/>
      <c r="Y50" s="111"/>
      <c r="Z50" s="112"/>
      <c r="AA50" s="113"/>
      <c r="AB50" s="63"/>
    </row>
    <row r="51" spans="1:28" ht="12.75">
      <c r="A51" s="40"/>
      <c r="B51" s="114"/>
      <c r="C51" s="115" t="s">
        <v>17</v>
      </c>
      <c r="D51" s="116"/>
      <c r="E51" s="116"/>
      <c r="F51" s="117"/>
      <c r="G51" s="116"/>
      <c r="H51" s="116"/>
      <c r="I51" s="118">
        <f>COUNTIF(I11:I50,"s")</f>
        <v>0</v>
      </c>
      <c r="J51" s="119"/>
      <c r="K51" s="116"/>
      <c r="L51" s="120"/>
      <c r="M51" s="116"/>
      <c r="N51" s="121">
        <f>COUNTIF(N11:N50,"s")</f>
        <v>0</v>
      </c>
      <c r="O51" s="122"/>
      <c r="P51" s="120"/>
      <c r="Q51" s="120"/>
      <c r="R51" s="120"/>
      <c r="S51" s="121">
        <f>COUNTIF(S11:S50,"s")</f>
        <v>0</v>
      </c>
      <c r="T51" s="123"/>
      <c r="U51" s="120"/>
      <c r="V51" s="120"/>
      <c r="W51" s="120"/>
      <c r="X51" s="121">
        <f>COUNTIF(X11:X50,"s")</f>
        <v>0</v>
      </c>
      <c r="Y51" s="123"/>
      <c r="Z51" s="124"/>
      <c r="AA51" s="125"/>
      <c r="AB51" s="63"/>
    </row>
    <row r="52" spans="1:28" ht="12.75">
      <c r="A52" s="40"/>
      <c r="B52" s="126"/>
      <c r="C52" s="65" t="s">
        <v>18</v>
      </c>
      <c r="D52" s="69"/>
      <c r="E52" s="69"/>
      <c r="F52" s="68"/>
      <c r="G52" s="69"/>
      <c r="H52" s="69"/>
      <c r="I52" s="70">
        <f>COUNTIF(I11:I50,"v")</f>
        <v>3</v>
      </c>
      <c r="J52" s="71"/>
      <c r="K52" s="69"/>
      <c r="L52" s="69"/>
      <c r="M52" s="69"/>
      <c r="N52" s="70">
        <f>COUNTIF(N11:N50,"v")</f>
        <v>4</v>
      </c>
      <c r="O52" s="85"/>
      <c r="P52" s="83"/>
      <c r="Q52" s="83"/>
      <c r="R52" s="83"/>
      <c r="S52" s="70">
        <f>COUNTIF(S11:S50,"v")</f>
        <v>4</v>
      </c>
      <c r="T52" s="104"/>
      <c r="U52" s="83"/>
      <c r="V52" s="83"/>
      <c r="W52" s="83"/>
      <c r="X52" s="70">
        <f>COUNTIF(X11:X50,"v")</f>
        <v>3</v>
      </c>
      <c r="Y52" s="104"/>
      <c r="Z52" s="127"/>
      <c r="AA52" s="128"/>
      <c r="AB52" s="63"/>
    </row>
    <row r="53" spans="1:28" ht="12.75">
      <c r="A53" s="40"/>
      <c r="B53" s="73"/>
      <c r="C53" s="98" t="s">
        <v>19</v>
      </c>
      <c r="D53" s="83"/>
      <c r="E53" s="83"/>
      <c r="F53" s="82"/>
      <c r="G53" s="83"/>
      <c r="H53" s="83"/>
      <c r="I53" s="84">
        <f>COUNTIF(I11:I50,"f")</f>
        <v>7</v>
      </c>
      <c r="J53" s="85"/>
      <c r="K53" s="83"/>
      <c r="L53" s="83"/>
      <c r="M53" s="83"/>
      <c r="N53" s="84">
        <f>COUNTIF(N11:N50,"f")</f>
        <v>5</v>
      </c>
      <c r="O53" s="85"/>
      <c r="P53" s="83"/>
      <c r="Q53" s="83"/>
      <c r="R53" s="83"/>
      <c r="S53" s="84">
        <f>COUNTIF(S11:S50,"f")</f>
        <v>4</v>
      </c>
      <c r="T53" s="104"/>
      <c r="U53" s="83"/>
      <c r="V53" s="83"/>
      <c r="W53" s="83"/>
      <c r="X53" s="84">
        <f>COUNTIF(X11:X50,"f")</f>
        <v>4</v>
      </c>
      <c r="Y53" s="104"/>
      <c r="Z53" s="127"/>
      <c r="AA53" s="128"/>
      <c r="AB53" s="63"/>
    </row>
    <row r="54" spans="1:28" ht="13.5" thickBot="1">
      <c r="A54" s="40"/>
      <c r="B54" s="54"/>
      <c r="C54" s="129"/>
      <c r="D54" s="105"/>
      <c r="E54" s="102"/>
      <c r="F54" s="105"/>
      <c r="G54" s="106"/>
      <c r="H54" s="106"/>
      <c r="I54" s="109"/>
      <c r="J54" s="108"/>
      <c r="K54" s="106"/>
      <c r="L54" s="106"/>
      <c r="M54" s="106"/>
      <c r="N54" s="109"/>
      <c r="O54" s="108"/>
      <c r="P54" s="110"/>
      <c r="Q54" s="110"/>
      <c r="R54" s="110"/>
      <c r="S54" s="109"/>
      <c r="T54" s="111"/>
      <c r="U54" s="110"/>
      <c r="V54" s="110"/>
      <c r="W54" s="110"/>
      <c r="X54" s="109"/>
      <c r="Y54" s="111"/>
      <c r="Z54" s="127"/>
      <c r="AA54" s="130"/>
      <c r="AB54" s="63"/>
    </row>
    <row r="55" spans="1:28" ht="13.5" thickTop="1">
      <c r="A55" s="40"/>
      <c r="B55" s="131"/>
      <c r="C55" s="132" t="s">
        <v>23</v>
      </c>
      <c r="D55" s="133"/>
      <c r="E55" s="134"/>
      <c r="F55" s="135">
        <f>SUM(F12:F54)</f>
        <v>18</v>
      </c>
      <c r="G55" s="136">
        <f>SUM(G12:G54)</f>
        <v>6</v>
      </c>
      <c r="H55" s="136">
        <f>SUM(H12:H54)</f>
        <v>6</v>
      </c>
      <c r="I55" s="136"/>
      <c r="J55" s="137"/>
      <c r="K55" s="135">
        <f>SUM(K12:K54)</f>
        <v>16</v>
      </c>
      <c r="L55" s="136">
        <f>SUM(L12:L54)</f>
        <v>8</v>
      </c>
      <c r="M55" s="136">
        <f>SUM(M12:M54)</f>
        <v>6</v>
      </c>
      <c r="N55" s="136"/>
      <c r="O55" s="137"/>
      <c r="P55" s="135">
        <f>SUM(P12:P54)</f>
        <v>16</v>
      </c>
      <c r="Q55" s="136">
        <f>SUM(Q12:Q54)</f>
        <v>8</v>
      </c>
      <c r="R55" s="136">
        <f>SUM(R12:R54)</f>
        <v>5</v>
      </c>
      <c r="S55" s="136"/>
      <c r="T55" s="137"/>
      <c r="U55" s="135">
        <f>SUM(U12:U54)</f>
        <v>7</v>
      </c>
      <c r="V55" s="136">
        <f>SUM(V12:V54)</f>
        <v>13</v>
      </c>
      <c r="W55" s="136">
        <f>SUM(W12:W54)</f>
        <v>11</v>
      </c>
      <c r="X55" s="136"/>
      <c r="Y55" s="137"/>
      <c r="Z55" s="138"/>
      <c r="AA55" s="139"/>
      <c r="AB55" s="140"/>
    </row>
    <row r="56" spans="1:28" ht="13.5" thickBot="1">
      <c r="A56" s="40"/>
      <c r="B56" s="141"/>
      <c r="C56" s="41"/>
      <c r="D56" s="142">
        <f>D19+D30+D50</f>
        <v>120</v>
      </c>
      <c r="E56" s="143">
        <f>E19+E30+E50</f>
        <v>120</v>
      </c>
      <c r="F56" s="144"/>
      <c r="G56" s="145"/>
      <c r="H56" s="145">
        <f>F55+G55+H55</f>
        <v>30</v>
      </c>
      <c r="I56" s="145"/>
      <c r="J56" s="146">
        <f>SUM(J12:J54)</f>
        <v>31</v>
      </c>
      <c r="K56" s="144"/>
      <c r="L56" s="145"/>
      <c r="M56" s="145">
        <f>K55+L55+M55</f>
        <v>30</v>
      </c>
      <c r="N56" s="145"/>
      <c r="O56" s="146">
        <f>SUM(O12:O54)</f>
        <v>30</v>
      </c>
      <c r="P56" s="144"/>
      <c r="Q56" s="145"/>
      <c r="R56" s="145">
        <f>P55+Q55+R55</f>
        <v>29</v>
      </c>
      <c r="S56" s="145"/>
      <c r="T56" s="146">
        <f>SUM(T12:T54)</f>
        <v>29</v>
      </c>
      <c r="U56" s="144"/>
      <c r="V56" s="145"/>
      <c r="W56" s="145">
        <f>U55+V55+W55</f>
        <v>31</v>
      </c>
      <c r="X56" s="145"/>
      <c r="Y56" s="146">
        <f>SUM(Y12:Y54)</f>
        <v>30</v>
      </c>
      <c r="Z56" s="147"/>
      <c r="AA56" s="148">
        <f>SUM(AA10:AA55)</f>
        <v>60</v>
      </c>
      <c r="AB56" s="140"/>
    </row>
    <row r="57" spans="1:28" ht="13.5" thickTop="1">
      <c r="A57" s="40"/>
      <c r="B57" s="149"/>
      <c r="C57" s="150" t="s">
        <v>20</v>
      </c>
      <c r="D57" s="151"/>
      <c r="E57" s="152"/>
      <c r="F57" s="153"/>
      <c r="G57" s="154"/>
      <c r="H57" s="154"/>
      <c r="I57" s="155"/>
      <c r="J57" s="156"/>
      <c r="K57" s="153"/>
      <c r="L57" s="154"/>
      <c r="M57" s="154"/>
      <c r="N57" s="155"/>
      <c r="O57" s="156"/>
      <c r="P57" s="153"/>
      <c r="Q57" s="154"/>
      <c r="R57" s="154"/>
      <c r="S57" s="155"/>
      <c r="T57" s="156"/>
      <c r="U57" s="157"/>
      <c r="V57" s="157"/>
      <c r="W57" s="157"/>
      <c r="X57" s="155"/>
      <c r="Y57" s="156"/>
      <c r="Z57" s="127"/>
      <c r="AA57" s="128"/>
      <c r="AB57" s="63"/>
    </row>
    <row r="58" spans="1:28" ht="13.5" thickBot="1">
      <c r="A58" s="40"/>
      <c r="B58" s="158"/>
      <c r="C58" s="159" t="s">
        <v>21</v>
      </c>
      <c r="D58" s="160"/>
      <c r="E58" s="161"/>
      <c r="F58" s="162"/>
      <c r="G58" s="163"/>
      <c r="H58" s="163"/>
      <c r="I58" s="164"/>
      <c r="J58" s="165"/>
      <c r="K58" s="163"/>
      <c r="L58" s="163"/>
      <c r="M58" s="163"/>
      <c r="N58" s="164"/>
      <c r="O58" s="165"/>
      <c r="P58" s="163"/>
      <c r="Q58" s="163"/>
      <c r="R58" s="163"/>
      <c r="S58" s="164"/>
      <c r="T58" s="166"/>
      <c r="U58" s="163"/>
      <c r="V58" s="163"/>
      <c r="W58" s="163"/>
      <c r="X58" s="164"/>
      <c r="Y58" s="166"/>
      <c r="Z58" s="167"/>
      <c r="AA58" s="168"/>
      <c r="AB58" s="169"/>
    </row>
    <row r="59" spans="2:28" ht="12.75">
      <c r="B59" s="181" t="s">
        <v>143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170"/>
      <c r="AB59" s="88"/>
    </row>
    <row r="60" spans="3:28" ht="12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170"/>
      <c r="AB60" s="88"/>
    </row>
    <row r="61" spans="2:28" ht="12.75" customHeight="1">
      <c r="B61" s="88"/>
      <c r="C61" s="171" t="s">
        <v>24</v>
      </c>
      <c r="D61" s="172">
        <f>F55+K55+P55+U55</f>
        <v>57</v>
      </c>
      <c r="E61" s="201">
        <f>D61/D56</f>
        <v>0.475</v>
      </c>
      <c r="F61" s="20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170"/>
      <c r="AB61" s="88"/>
    </row>
    <row r="62" spans="2:28" ht="12.75">
      <c r="B62" s="88"/>
      <c r="C62" s="171" t="s">
        <v>28</v>
      </c>
      <c r="D62" s="172">
        <f>D63+D64:E64</f>
        <v>63</v>
      </c>
      <c r="E62" s="201">
        <f>D62/D56</f>
        <v>0.525</v>
      </c>
      <c r="F62" s="20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70"/>
      <c r="AB62" s="88"/>
    </row>
    <row r="63" spans="2:28" ht="12.75">
      <c r="B63" s="88"/>
      <c r="C63" s="173" t="s">
        <v>25</v>
      </c>
      <c r="D63" s="174">
        <f>G55+L55+Q55+V55</f>
        <v>35</v>
      </c>
      <c r="E63" s="197">
        <f>D63/D56</f>
        <v>0.2916666666666667</v>
      </c>
      <c r="F63" s="198"/>
      <c r="G63"/>
      <c r="H63"/>
      <c r="I63"/>
      <c r="J63"/>
      <c r="K63" s="199"/>
      <c r="L63" s="20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170"/>
      <c r="AB63" s="88"/>
    </row>
    <row r="64" spans="2:28" ht="12.75">
      <c r="B64" s="88"/>
      <c r="C64" s="173" t="s">
        <v>26</v>
      </c>
      <c r="D64" s="174">
        <f>H55+M55+R55+W55</f>
        <v>28</v>
      </c>
      <c r="E64" s="197">
        <f>D64/D56</f>
        <v>0.23333333333333334</v>
      </c>
      <c r="F64" s="19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170"/>
      <c r="AB64" s="88"/>
    </row>
    <row r="65" spans="2:28" ht="27.75" customHeight="1">
      <c r="B65" s="88"/>
      <c r="C65" s="171"/>
      <c r="D65" s="172"/>
      <c r="E65"/>
      <c r="F65"/>
      <c r="G65"/>
      <c r="H65"/>
      <c r="I65"/>
      <c r="J65"/>
      <c r="K65"/>
      <c r="L65"/>
      <c r="M65" s="175"/>
      <c r="N65"/>
      <c r="O65"/>
      <c r="P65"/>
      <c r="Q65"/>
      <c r="R65"/>
      <c r="S65"/>
      <c r="T65"/>
      <c r="U65"/>
      <c r="V65"/>
      <c r="W65"/>
      <c r="X65"/>
      <c r="Y65"/>
      <c r="Z65"/>
      <c r="AA65" s="170"/>
      <c r="AB65" s="88"/>
    </row>
    <row r="66" spans="2:28" ht="16.5" customHeight="1">
      <c r="B66" s="88"/>
      <c r="C66" t="s">
        <v>119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170"/>
      <c r="AB66" s="88"/>
    </row>
    <row r="67" spans="2:28" ht="12.75">
      <c r="B67" s="88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170"/>
      <c r="AB67" s="88"/>
    </row>
    <row r="68" spans="2:28" ht="12.75">
      <c r="B68" s="88"/>
      <c r="C68" s="171" t="s">
        <v>120</v>
      </c>
      <c r="D68"/>
      <c r="E68"/>
      <c r="F68"/>
      <c r="G68"/>
      <c r="H68"/>
      <c r="I68"/>
      <c r="J68" s="171" t="s">
        <v>121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70"/>
      <c r="AB68" s="88"/>
    </row>
    <row r="69" spans="2:28" ht="12.75">
      <c r="B69" s="88"/>
      <c r="C69" t="s">
        <v>122</v>
      </c>
      <c r="D69"/>
      <c r="E69"/>
      <c r="F69"/>
      <c r="G69"/>
      <c r="H69"/>
      <c r="I69"/>
      <c r="J69" t="s">
        <v>123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70"/>
      <c r="AB69" s="88"/>
    </row>
    <row r="70" spans="2:28" ht="12.75">
      <c r="B70" s="88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70"/>
      <c r="AB70" s="88"/>
    </row>
    <row r="71" spans="2:28" ht="12.75">
      <c r="B71" s="88"/>
      <c r="C71" t="s">
        <v>124</v>
      </c>
      <c r="D71"/>
      <c r="E71"/>
      <c r="F71"/>
      <c r="G71"/>
      <c r="H71"/>
      <c r="I71"/>
      <c r="J71" t="s">
        <v>124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70"/>
      <c r="AB71" s="88"/>
    </row>
    <row r="72" spans="2:28" ht="12.75">
      <c r="B72" s="88"/>
      <c r="C72" t="s">
        <v>125</v>
      </c>
      <c r="D72"/>
      <c r="E72"/>
      <c r="F72"/>
      <c r="G72"/>
      <c r="H72"/>
      <c r="I72"/>
      <c r="J72" t="s">
        <v>125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70"/>
      <c r="AB72" s="88"/>
    </row>
    <row r="73" spans="2:28" ht="12.75">
      <c r="B73" s="88"/>
      <c r="C73" t="s">
        <v>126</v>
      </c>
      <c r="D73"/>
      <c r="E73"/>
      <c r="F73"/>
      <c r="G73"/>
      <c r="H73"/>
      <c r="I73"/>
      <c r="J73" t="s">
        <v>127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170"/>
      <c r="AB73" s="88"/>
    </row>
    <row r="74" spans="2:28" ht="12.75">
      <c r="B74" s="88"/>
      <c r="C74"/>
      <c r="D74"/>
      <c r="E74"/>
      <c r="F74"/>
      <c r="G74"/>
      <c r="H74"/>
      <c r="I74"/>
      <c r="J74" t="s">
        <v>128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170"/>
      <c r="AB74" s="88"/>
    </row>
    <row r="75" spans="2:28" ht="12.75">
      <c r="B75" s="88"/>
      <c r="C75"/>
      <c r="D75"/>
      <c r="E75"/>
      <c r="F75"/>
      <c r="G75"/>
      <c r="H75"/>
      <c r="I75"/>
      <c r="J75" t="s">
        <v>129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70"/>
      <c r="AB75" s="88"/>
    </row>
    <row r="76" spans="2:28" ht="12.75">
      <c r="B76" s="88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170"/>
      <c r="AB76" s="88"/>
    </row>
    <row r="77" spans="2:28" ht="12.75">
      <c r="B77" s="88"/>
      <c r="C77" t="s">
        <v>130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170"/>
      <c r="AB77" s="88"/>
    </row>
    <row r="78" spans="2:28" ht="12.75">
      <c r="B78" s="88"/>
      <c r="C78" t="s">
        <v>131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170"/>
      <c r="AB78" s="88"/>
    </row>
    <row r="79" spans="2:28" ht="12.75">
      <c r="B79" s="88"/>
      <c r="C79"/>
      <c r="D79" t="s">
        <v>132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70"/>
      <c r="AB79" s="88"/>
    </row>
    <row r="80" spans="2:28" ht="12.75">
      <c r="B80" s="88"/>
      <c r="C80"/>
      <c r="D80" t="s">
        <v>133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170"/>
      <c r="AB80" s="88"/>
    </row>
    <row r="81" spans="2:28" ht="12.75">
      <c r="B81" s="88"/>
      <c r="C81"/>
      <c r="D81" t="s">
        <v>134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170"/>
      <c r="AB81" s="88"/>
    </row>
  </sheetData>
  <mergeCells count="23">
    <mergeCell ref="AA41:AA43"/>
    <mergeCell ref="AB41:AB43"/>
    <mergeCell ref="AB45:AB47"/>
    <mergeCell ref="B7:AB7"/>
    <mergeCell ref="AB8:AB9"/>
    <mergeCell ref="F8:Y8"/>
    <mergeCell ref="AA8:AA9"/>
    <mergeCell ref="Z8:Z9"/>
    <mergeCell ref="AA17:AA18"/>
    <mergeCell ref="AB17:AB18"/>
    <mergeCell ref="E64:F64"/>
    <mergeCell ref="E63:F63"/>
    <mergeCell ref="K63:L63"/>
    <mergeCell ref="AA45:AA47"/>
    <mergeCell ref="E62:F62"/>
    <mergeCell ref="E61:F61"/>
    <mergeCell ref="AA32:AA33"/>
    <mergeCell ref="AA34:AA35"/>
    <mergeCell ref="AB34:AB35"/>
    <mergeCell ref="AA21:AA23"/>
    <mergeCell ref="AB21:AB23"/>
    <mergeCell ref="AA24:AA25"/>
    <mergeCell ref="AB24:AB25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&amp;R&amp;9NFSZ 2002-től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4.625" style="0" bestFit="1" customWidth="1"/>
    <col min="2" max="2" width="38.25390625" style="0" bestFit="1" customWidth="1"/>
    <col min="3" max="3" width="11.25390625" style="0" bestFit="1" customWidth="1"/>
    <col min="4" max="4" width="18.75390625" style="0" bestFit="1" customWidth="1"/>
    <col min="5" max="5" width="11.8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2010-04-13T17:53:21Z</cp:lastPrinted>
  <dcterms:created xsi:type="dcterms:W3CDTF">2001-09-27T10:36:13Z</dcterms:created>
  <dcterms:modified xsi:type="dcterms:W3CDTF">2010-04-15T23:56:23Z</dcterms:modified>
  <cp:category/>
  <cp:version/>
  <cp:contentType/>
  <cp:contentStatus/>
</cp:coreProperties>
</file>