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<sst xmlns="http://schemas.openxmlformats.org/spreadsheetml/2006/main" count="190" uniqueCount="138">
  <si>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</si>
  <si>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</si>
  <si>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</si>
  <si>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</si>
  <si>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</si>
  <si>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</si>
  <si>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</si>
  <si>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</si>
  <si>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</si>
  <si>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</si>
  <si>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</si>
  <si>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</si>
  <si>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</si>
  <si>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</si>
  <si>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</si>
  <si>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</si>
  <si>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</si>
  <si>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</si>
  <si>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</si>
  <si>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</si>
  <si>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</si>
  <si>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</si>
  <si>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Munkavédelem elméleti alapjai</t>
  </si>
  <si>
    <t>Munkaélettan</t>
  </si>
  <si>
    <t>Munkalélektan</t>
  </si>
  <si>
    <t>4.</t>
  </si>
  <si>
    <t>Szakmai kommunikáció</t>
  </si>
  <si>
    <t>Szakmai törzsanyag</t>
  </si>
  <si>
    <t>5.</t>
  </si>
  <si>
    <t>Villamosság biztonsága*</t>
  </si>
  <si>
    <t>6.</t>
  </si>
  <si>
    <t>Világítástechnika</t>
  </si>
  <si>
    <t>7.</t>
  </si>
  <si>
    <t>Munkavédelmi jogi és eljárási ismeretek I.</t>
  </si>
  <si>
    <t>8.</t>
  </si>
  <si>
    <t>Munkavédelmi jogi és eljárási ismeretek II.</t>
  </si>
  <si>
    <t>9.</t>
  </si>
  <si>
    <t>Foglalkozási ártalmak I.</t>
  </si>
  <si>
    <t>10.</t>
  </si>
  <si>
    <t>Foglalkozási ártalmak II.</t>
  </si>
  <si>
    <t>11.</t>
  </si>
  <si>
    <t>12.</t>
  </si>
  <si>
    <t>Zaj- és rezgésvédelem</t>
  </si>
  <si>
    <t>13.</t>
  </si>
  <si>
    <t>Ergonómia</t>
  </si>
  <si>
    <t>Speciális szakismeretek</t>
  </si>
  <si>
    <t>14.</t>
  </si>
  <si>
    <t>15.</t>
  </si>
  <si>
    <t>Kémiai biztonság</t>
  </si>
  <si>
    <t>16.</t>
  </si>
  <si>
    <t>Veszélyes technológiák biztonsága*</t>
  </si>
  <si>
    <t>17.</t>
  </si>
  <si>
    <t>18.</t>
  </si>
  <si>
    <t>Logisztikai biztonság I.</t>
  </si>
  <si>
    <t>19.</t>
  </si>
  <si>
    <t>20.</t>
  </si>
  <si>
    <t>Létesítés és létesítmények biztonsága I.</t>
  </si>
  <si>
    <t>21.</t>
  </si>
  <si>
    <t>Létesítés és létesítmények biztonsága II.</t>
  </si>
  <si>
    <t>22.</t>
  </si>
  <si>
    <t>23.</t>
  </si>
  <si>
    <t>Kockázatértékelés</t>
  </si>
  <si>
    <t>24.</t>
  </si>
  <si>
    <t>Vállalkozásmenedzsment</t>
  </si>
  <si>
    <t>25.</t>
  </si>
  <si>
    <t>26.</t>
  </si>
  <si>
    <t>Munkahelyi egészségfejlesztés</t>
  </si>
  <si>
    <t>27.</t>
  </si>
  <si>
    <t>Esettanulmány</t>
  </si>
  <si>
    <t>28.</t>
  </si>
  <si>
    <t>Munkahigiéne</t>
  </si>
  <si>
    <t>29.</t>
  </si>
  <si>
    <t>Foglalkozás-egézségügy</t>
  </si>
  <si>
    <t>30.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</si>
  <si>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</si>
  <si>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</si>
  <si>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</si>
  <si>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</si>
  <si>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</si>
  <si>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</si>
  <si>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</si>
  <si>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</si>
  <si>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munkavédelmi szakirányú továbbképzési szak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</si>
  <si>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</si>
  <si>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</si>
  <si>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</si>
  <si>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</si>
  <si>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</si>
  <si>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</si>
  <si>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2 párh.</t>
  </si>
  <si>
    <t>1. (tavasz)</t>
  </si>
  <si>
    <t>2. (ősz)</t>
  </si>
  <si>
    <t>3. (tavasz)</t>
  </si>
  <si>
    <t>4. (ősz)</t>
  </si>
  <si>
    <t>keresztféléves mintatanterv</t>
  </si>
  <si>
    <t>1 párh.</t>
  </si>
  <si>
    <t>képzéskód, szakkód: BSLCMV, BSLCMV</t>
  </si>
  <si>
    <t>Gépek biztonsága</t>
  </si>
  <si>
    <t>Logisztikai biztonság II.*</t>
  </si>
  <si>
    <t>teljesítendő 0 tárgy, 0 kredit</t>
  </si>
  <si>
    <t>„tavterven kívül választható”</t>
  </si>
  <si>
    <t>Munkabiztonsági alapozó ismeretek</t>
  </si>
  <si>
    <t>4</t>
  </si>
  <si>
    <t>0</t>
  </si>
  <si>
    <t>2</t>
  </si>
  <si>
    <t>mintatanterv-kód: BSLCMVXXM0F21 (Σ120 krd)</t>
  </si>
  <si>
    <t>tárgycsoportkód: BSLCMVXXM0F21TK</t>
  </si>
  <si>
    <t>BFKBI11NLV</t>
  </si>
  <si>
    <t>BFKMA11NLV</t>
  </si>
  <si>
    <t>BFKME11NLV</t>
  </si>
  <si>
    <t>BFKML11NLV</t>
  </si>
  <si>
    <t>BFKSK23NLV</t>
  </si>
  <si>
    <t>BFKVB11NLV</t>
  </si>
  <si>
    <t>BFKVI12NLV</t>
  </si>
  <si>
    <t>BFKMJ23NLV</t>
  </si>
  <si>
    <t>BFKMJ24NLV</t>
  </si>
  <si>
    <t>BFKFA23NLV</t>
  </si>
  <si>
    <t>BFKFA24NLV</t>
  </si>
  <si>
    <t>BFKFS11NLV</t>
  </si>
  <si>
    <t>BFKZR12NLV</t>
  </si>
  <si>
    <t>BFKER12NLV</t>
  </si>
  <si>
    <t>BFKEV24NLV</t>
  </si>
  <si>
    <t>BFKKB11NLV</t>
  </si>
  <si>
    <t>BFKVT12NLV</t>
  </si>
  <si>
    <t>BFKGB12NLV</t>
  </si>
  <si>
    <t>BFKLB23NLV</t>
  </si>
  <si>
    <t>BFKLB24NLV</t>
  </si>
  <si>
    <t>BFKLL12NLV</t>
  </si>
  <si>
    <t>BFKLL23NLV</t>
  </si>
  <si>
    <t>BFKSM12NLV</t>
  </si>
  <si>
    <t>BFKKE23NLV</t>
  </si>
  <si>
    <t>BFKVM23NLV</t>
  </si>
  <si>
    <t>BFKTV11NLV</t>
  </si>
  <si>
    <t>BFKEF24NLV</t>
  </si>
  <si>
    <t>BFKET23NLV</t>
  </si>
  <si>
    <t>BFKMH23NLV</t>
  </si>
  <si>
    <t>BFKFE24NLV</t>
  </si>
  <si>
    <t>BFKSD24NLV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</si>
</sst>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0"/>
    </font>
    <font>
      <b/>
      <sz val="9.5"/>
      <color indexed="10"/>
      <name val="Times New Roman"/>
      <family val="1"/>
    </font>
    <font>
      <sz val="9"/>
      <name val="Arial"/>
      <family val="0"/>
    </font>
    <font>
      <sz val="9.5"/>
      <color indexed="55"/>
      <name val="Times New Roman"/>
      <family val="1"/>
    </font>
    <font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24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7" borderId="7" applyNumberFormat="0" applyFont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21" fillId="9" borderId="0" applyNumberFormat="0" applyBorder="0" applyAlignment="0" applyProtection="0"/>
    <xf numFmtId="0" fontId="25" fillId="13" borderId="8" applyNumberFormat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14" borderId="0" applyNumberFormat="0" applyBorder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9" borderId="0" xfId="0" applyFont="1" applyFill="1" applyBorder="1" applyAlignment="1">
      <alignment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14" fillId="0" borderId="26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0" fontId="4" fillId="13" borderId="35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0" fontId="4" fillId="13" borderId="37" xfId="0" applyFont="1" applyFill="1" applyBorder="1" applyAlignment="1">
      <alignment horizontal="right"/>
    </xf>
    <xf numFmtId="0" fontId="4" fillId="13" borderId="38" xfId="0" applyFont="1" applyFill="1" applyBorder="1" applyAlignment="1">
      <alignment horizontal="right"/>
    </xf>
    <xf numFmtId="0" fontId="4" fillId="13" borderId="39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4" fillId="13" borderId="46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 wrapText="1"/>
    </xf>
    <xf numFmtId="0" fontId="15" fillId="0" borderId="47" xfId="0" applyFont="1" applyFill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5" fillId="0" borderId="2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6" fillId="0" borderId="25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15" fillId="0" borderId="3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6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11" fillId="13" borderId="61" xfId="0" applyFont="1" applyFill="1" applyBorder="1" applyAlignment="1">
      <alignment/>
    </xf>
    <xf numFmtId="0" fontId="0" fillId="13" borderId="62" xfId="0" applyFill="1" applyBorder="1" applyAlignment="1">
      <alignment/>
    </xf>
    <xf numFmtId="0" fontId="35" fillId="13" borderId="39" xfId="0" applyFont="1" applyFill="1" applyBorder="1" applyAlignment="1">
      <alignment vertical="center"/>
    </xf>
    <xf numFmtId="0" fontId="35" fillId="13" borderId="36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center" vertical="center"/>
    </xf>
    <xf numFmtId="0" fontId="11" fillId="13" borderId="38" xfId="0" applyFont="1" applyFill="1" applyBorder="1" applyAlignment="1">
      <alignment horizontal="center" vertical="center"/>
    </xf>
    <xf numFmtId="0" fontId="11" fillId="13" borderId="4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/>
    </xf>
    <xf numFmtId="0" fontId="36" fillId="5" borderId="64" xfId="0" applyFont="1" applyFill="1" applyBorder="1" applyAlignment="1">
      <alignment vertical="center"/>
    </xf>
    <xf numFmtId="0" fontId="4" fillId="5" borderId="65" xfId="0" applyFont="1" applyFill="1" applyBorder="1" applyAlignment="1">
      <alignment horizontal="right" vertical="top"/>
    </xf>
    <xf numFmtId="0" fontId="4" fillId="5" borderId="65" xfId="0" applyNumberFormat="1" applyFont="1" applyFill="1" applyBorder="1" applyAlignment="1">
      <alignment horizontal="right" vertical="top"/>
    </xf>
    <xf numFmtId="0" fontId="5" fillId="5" borderId="66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4" fillId="5" borderId="68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/>
    </xf>
    <xf numFmtId="0" fontId="36" fillId="5" borderId="74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top"/>
    </xf>
    <xf numFmtId="0" fontId="37" fillId="0" borderId="75" xfId="0" applyFont="1" applyFill="1" applyBorder="1" applyAlignment="1">
      <alignment/>
    </xf>
    <xf numFmtId="0" fontId="37" fillId="0" borderId="76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37" fillId="0" borderId="77" xfId="0" applyFont="1" applyFill="1" applyBorder="1" applyAlignment="1">
      <alignment/>
    </xf>
    <xf numFmtId="0" fontId="37" fillId="0" borderId="78" xfId="0" applyFont="1" applyFill="1" applyBorder="1" applyAlignment="1">
      <alignment/>
    </xf>
    <xf numFmtId="0" fontId="38" fillId="0" borderId="27" xfId="0" applyFont="1" applyBorder="1" applyAlignment="1" quotePrefix="1">
      <alignment horizontal="center" wrapText="1"/>
    </xf>
    <xf numFmtId="0" fontId="38" fillId="0" borderId="12" xfId="0" applyFont="1" applyBorder="1" applyAlignment="1" quotePrefix="1">
      <alignment horizontal="center" wrapText="1"/>
    </xf>
    <xf numFmtId="0" fontId="38" fillId="0" borderId="28" xfId="0" applyFont="1" applyBorder="1" applyAlignment="1" quotePrefix="1">
      <alignment horizontal="center" wrapText="1"/>
    </xf>
    <xf numFmtId="0" fontId="15" fillId="5" borderId="79" xfId="0" applyFont="1" applyFill="1" applyBorder="1" applyAlignment="1">
      <alignment horizontal="left" shrinkToFit="1"/>
    </xf>
    <xf numFmtId="0" fontId="39" fillId="5" borderId="80" xfId="0" applyFont="1" applyFill="1" applyBorder="1" applyAlignment="1">
      <alignment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right" vertical="center" wrapText="1" shrinkToFit="1"/>
    </xf>
    <xf numFmtId="0" fontId="8" fillId="0" borderId="25" xfId="0" applyFont="1" applyFill="1" applyBorder="1" applyAlignment="1">
      <alignment horizontal="right" vertical="center" wrapText="1" shrinkToFit="1"/>
    </xf>
    <xf numFmtId="0" fontId="14" fillId="0" borderId="81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13" borderId="87" xfId="0" applyFont="1" applyFill="1" applyBorder="1" applyAlignment="1">
      <alignment/>
    </xf>
    <xf numFmtId="0" fontId="5" fillId="0" borderId="62" xfId="0" applyFont="1" applyBorder="1" applyAlignment="1">
      <alignment/>
    </xf>
    <xf numFmtId="0" fontId="4" fillId="0" borderId="62" xfId="0" applyFont="1" applyFill="1" applyBorder="1" applyAlignment="1">
      <alignment horizont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"/>
      <c r="D1" s="1"/>
      <c r="E1" s="1"/>
      <c r="F1" s="1"/>
      <c r="G1" s="1"/>
      <c r="H1" s="1"/>
      <c r="I1" s="62" t="s">
        <v>94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82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65"/>
      <c r="D3" s="65"/>
      <c r="E3" s="65"/>
      <c r="F3" s="65"/>
      <c r="G3" s="65"/>
      <c r="H3" s="65"/>
      <c r="I3" s="66" t="s">
        <v>96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105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86"/>
      <c r="B5" s="188" t="s">
        <v>0</v>
      </c>
      <c r="C5" s="188" t="s">
        <v>1</v>
      </c>
      <c r="D5" s="195" t="s">
        <v>20</v>
      </c>
      <c r="E5" s="193" t="s">
        <v>13</v>
      </c>
      <c r="F5" s="190" t="s">
        <v>2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80" t="s">
        <v>3</v>
      </c>
      <c r="AA5" s="181"/>
      <c r="AB5" s="182"/>
    </row>
    <row r="6" spans="1:28" s="25" customFormat="1" ht="12.75" customHeight="1" thickBot="1">
      <c r="A6" s="187"/>
      <c r="B6" s="189"/>
      <c r="C6" s="189"/>
      <c r="D6" s="196"/>
      <c r="E6" s="194"/>
      <c r="F6" s="190" t="s">
        <v>90</v>
      </c>
      <c r="G6" s="191"/>
      <c r="H6" s="191"/>
      <c r="I6" s="191"/>
      <c r="J6" s="192"/>
      <c r="K6" s="190" t="s">
        <v>91</v>
      </c>
      <c r="L6" s="191"/>
      <c r="M6" s="191"/>
      <c r="N6" s="191"/>
      <c r="O6" s="192"/>
      <c r="P6" s="190" t="s">
        <v>92</v>
      </c>
      <c r="Q6" s="191"/>
      <c r="R6" s="191"/>
      <c r="S6" s="191"/>
      <c r="T6" s="192"/>
      <c r="U6" s="190" t="s">
        <v>93</v>
      </c>
      <c r="V6" s="191"/>
      <c r="W6" s="191"/>
      <c r="X6" s="191"/>
      <c r="Y6" s="192"/>
      <c r="Z6" s="183"/>
      <c r="AA6" s="184"/>
      <c r="AB6" s="185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83"/>
      <c r="AA7" s="184"/>
      <c r="AB7" s="185"/>
    </row>
    <row r="8" spans="1:28" s="25" customFormat="1" ht="12.75" customHeight="1" thickBot="1">
      <c r="A8" s="146"/>
      <c r="B8" s="147"/>
      <c r="C8" s="148"/>
      <c r="D8" s="149"/>
      <c r="E8" s="149"/>
      <c r="F8" s="150"/>
      <c r="G8" s="151"/>
      <c r="H8" s="151"/>
      <c r="I8" s="151"/>
      <c r="J8" s="152"/>
      <c r="K8" s="150"/>
      <c r="L8" s="151"/>
      <c r="M8" s="151"/>
      <c r="N8" s="151"/>
      <c r="O8" s="152"/>
      <c r="P8" s="150"/>
      <c r="Q8" s="151"/>
      <c r="R8" s="151"/>
      <c r="S8" s="151"/>
      <c r="T8" s="152"/>
      <c r="U8" s="150"/>
      <c r="V8" s="151"/>
      <c r="W8" s="151"/>
      <c r="X8" s="151"/>
      <c r="Y8" s="152"/>
      <c r="Z8" s="77"/>
      <c r="AA8" s="78"/>
      <c r="AB8" s="79"/>
    </row>
    <row r="9" spans="1:28" s="25" customFormat="1" ht="12.75" customHeight="1" thickBot="1" thickTop="1">
      <c r="A9" s="153"/>
      <c r="B9" s="154"/>
      <c r="C9" s="155" t="s">
        <v>106</v>
      </c>
      <c r="D9" s="156"/>
      <c r="E9" s="156"/>
      <c r="F9" s="157"/>
      <c r="G9" s="158"/>
      <c r="H9" s="158"/>
      <c r="I9" s="158"/>
      <c r="J9" s="159" t="s">
        <v>99</v>
      </c>
      <c r="K9" s="160"/>
      <c r="L9" s="161"/>
      <c r="M9" s="161"/>
      <c r="N9" s="161"/>
      <c r="O9" s="162"/>
      <c r="P9" s="163"/>
      <c r="Q9" s="161"/>
      <c r="R9" s="161"/>
      <c r="S9" s="161"/>
      <c r="T9" s="162"/>
      <c r="U9" s="164"/>
      <c r="V9" s="165"/>
      <c r="W9" s="165"/>
      <c r="X9" s="165"/>
      <c r="Y9" s="166"/>
      <c r="Z9" s="167"/>
      <c r="AA9" s="42"/>
      <c r="AB9" s="85"/>
    </row>
    <row r="10" spans="1:32" s="25" customFormat="1" ht="12.75" customHeight="1" thickTop="1">
      <c r="A10" s="153"/>
      <c r="B10" s="168"/>
      <c r="C10" s="169" t="s">
        <v>100</v>
      </c>
      <c r="D10" s="170"/>
      <c r="E10" s="171"/>
      <c r="F10" s="31"/>
      <c r="G10" s="32"/>
      <c r="H10" s="32"/>
      <c r="I10" s="32"/>
      <c r="J10" s="33"/>
      <c r="K10" s="34"/>
      <c r="L10" s="32"/>
      <c r="M10" s="32"/>
      <c r="N10" s="32"/>
      <c r="O10" s="35"/>
      <c r="P10" s="31"/>
      <c r="Q10" s="32"/>
      <c r="R10" s="32"/>
      <c r="S10" s="32"/>
      <c r="T10" s="33"/>
      <c r="U10" s="34"/>
      <c r="V10" s="32"/>
      <c r="W10" s="32"/>
      <c r="X10" s="32"/>
      <c r="Y10" s="35"/>
      <c r="Z10" s="172"/>
      <c r="AA10" s="83"/>
      <c r="AB10" s="84"/>
      <c r="AC10" s="8"/>
      <c r="AD10" s="8"/>
      <c r="AE10" s="8"/>
      <c r="AF10" s="8"/>
    </row>
    <row r="11" spans="1:32" s="25" customFormat="1" ht="12.75" customHeight="1" thickBot="1">
      <c r="A11" s="153"/>
      <c r="B11" s="178" t="s">
        <v>107</v>
      </c>
      <c r="C11" s="179" t="s">
        <v>101</v>
      </c>
      <c r="D11" s="173"/>
      <c r="E11" s="174"/>
      <c r="F11" s="175" t="s">
        <v>102</v>
      </c>
      <c r="G11" s="176" t="s">
        <v>103</v>
      </c>
      <c r="H11" s="176" t="s">
        <v>103</v>
      </c>
      <c r="I11" s="176" t="s">
        <v>83</v>
      </c>
      <c r="J11" s="177" t="s">
        <v>104</v>
      </c>
      <c r="K11" s="34"/>
      <c r="L11" s="32"/>
      <c r="M11" s="32"/>
      <c r="N11" s="32"/>
      <c r="O11" s="35"/>
      <c r="P11" s="31"/>
      <c r="Q11" s="32"/>
      <c r="R11" s="32"/>
      <c r="S11" s="32"/>
      <c r="T11" s="33"/>
      <c r="U11" s="34"/>
      <c r="V11" s="32"/>
      <c r="W11" s="32"/>
      <c r="X11" s="32"/>
      <c r="Y11" s="35"/>
      <c r="Z11" s="172"/>
      <c r="AA11" s="83"/>
      <c r="AB11" s="84"/>
      <c r="AC11" s="8"/>
      <c r="AD11" s="8"/>
      <c r="AE11" s="8"/>
      <c r="AF11" s="8"/>
    </row>
    <row r="12" spans="1:28" s="7" customFormat="1" ht="14.25" thickBot="1" thickTop="1">
      <c r="A12" s="197" t="s">
        <v>21</v>
      </c>
      <c r="B12" s="198"/>
      <c r="C12" s="198"/>
      <c r="D12" s="74">
        <f>SUM(D13:D16)</f>
        <v>48</v>
      </c>
      <c r="E12" s="74">
        <f>SUM(E13:E16)</f>
        <v>12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6"/>
      <c r="Z12" s="77"/>
      <c r="AA12" s="78"/>
      <c r="AB12" s="79"/>
    </row>
    <row r="13" spans="1:28" s="8" customFormat="1" ht="14.25" thickBot="1" thickTop="1">
      <c r="A13" s="80" t="s">
        <v>4</v>
      </c>
      <c r="B13" s="88" t="s">
        <v>108</v>
      </c>
      <c r="C13" s="97" t="s">
        <v>22</v>
      </c>
      <c r="D13" s="48">
        <f>F13+G13+H13+K13+L13+M13+P13+Q13+R13+U13+V13+W13</f>
        <v>16</v>
      </c>
      <c r="E13" s="48">
        <f>J13+O13+T13+Y13</f>
        <v>4</v>
      </c>
      <c r="F13" s="31">
        <v>16</v>
      </c>
      <c r="G13" s="32">
        <v>0</v>
      </c>
      <c r="H13" s="32">
        <v>0</v>
      </c>
      <c r="I13" s="32" t="s">
        <v>83</v>
      </c>
      <c r="J13" s="33">
        <v>4</v>
      </c>
      <c r="K13" s="34"/>
      <c r="L13" s="32"/>
      <c r="M13" s="32"/>
      <c r="N13" s="32"/>
      <c r="O13" s="35"/>
      <c r="P13" s="31"/>
      <c r="Q13" s="32"/>
      <c r="R13" s="32"/>
      <c r="S13" s="32"/>
      <c r="T13" s="33"/>
      <c r="U13" s="34"/>
      <c r="V13" s="32"/>
      <c r="W13" s="32"/>
      <c r="X13" s="32"/>
      <c r="Y13" s="35"/>
      <c r="AA13" s="81"/>
      <c r="AB13" s="82"/>
    </row>
    <row r="14" spans="1:28" s="8" customFormat="1" ht="14.25" thickBot="1" thickTop="1">
      <c r="A14" s="80" t="s">
        <v>5</v>
      </c>
      <c r="B14" s="88" t="s">
        <v>109</v>
      </c>
      <c r="C14" s="97" t="s">
        <v>23</v>
      </c>
      <c r="D14" s="48">
        <f>F14+G14+H14+K14+L14+M14+P14+Q14+R14+U14+V14+W14</f>
        <v>12</v>
      </c>
      <c r="E14" s="48">
        <f>J14+O14+T14+Y14</f>
        <v>3</v>
      </c>
      <c r="F14" s="31"/>
      <c r="G14" s="32"/>
      <c r="H14" s="32"/>
      <c r="I14" s="32"/>
      <c r="J14" s="33"/>
      <c r="K14" s="34">
        <v>12</v>
      </c>
      <c r="L14" s="32">
        <v>0</v>
      </c>
      <c r="M14" s="32">
        <v>0</v>
      </c>
      <c r="N14" s="32" t="s">
        <v>14</v>
      </c>
      <c r="O14" s="35">
        <v>3</v>
      </c>
      <c r="P14" s="31"/>
      <c r="Q14" s="32"/>
      <c r="R14" s="32"/>
      <c r="S14" s="32"/>
      <c r="T14" s="33"/>
      <c r="U14" s="34"/>
      <c r="V14" s="32"/>
      <c r="W14" s="32"/>
      <c r="X14" s="32"/>
      <c r="Y14" s="35"/>
      <c r="AA14" s="83"/>
      <c r="AB14" s="84"/>
    </row>
    <row r="15" spans="1:28" s="4" customFormat="1" ht="14.25" thickBot="1" thickTop="1">
      <c r="A15" s="80" t="s">
        <v>6</v>
      </c>
      <c r="B15" s="88" t="s">
        <v>110</v>
      </c>
      <c r="C15" s="97" t="s">
        <v>24</v>
      </c>
      <c r="D15" s="48">
        <f>F15+G15+H15+K15+L15+M15+P15+Q15+R15+U15+V15+W15</f>
        <v>12</v>
      </c>
      <c r="E15" s="48">
        <f>J15+O15+T15+Y15</f>
        <v>3</v>
      </c>
      <c r="F15" s="36"/>
      <c r="G15" s="12"/>
      <c r="H15" s="12"/>
      <c r="I15" s="12"/>
      <c r="J15" s="33"/>
      <c r="K15" s="34"/>
      <c r="L15" s="12"/>
      <c r="M15" s="12"/>
      <c r="N15" s="12"/>
      <c r="O15" s="35"/>
      <c r="P15" s="31"/>
      <c r="Q15" s="38"/>
      <c r="R15" s="38"/>
      <c r="S15" s="38"/>
      <c r="T15" s="33"/>
      <c r="U15" s="34">
        <v>12</v>
      </c>
      <c r="V15" s="12">
        <v>0</v>
      </c>
      <c r="W15" s="12">
        <v>0</v>
      </c>
      <c r="X15" s="12" t="s">
        <v>83</v>
      </c>
      <c r="Y15" s="35">
        <v>3</v>
      </c>
      <c r="Z15" s="8"/>
      <c r="AA15" s="42"/>
      <c r="AB15" s="85"/>
    </row>
    <row r="16" spans="1:28" s="4" customFormat="1" ht="14.25" thickBot="1" thickTop="1">
      <c r="A16" s="80" t="s">
        <v>25</v>
      </c>
      <c r="B16" s="88" t="s">
        <v>111</v>
      </c>
      <c r="C16" s="97" t="s">
        <v>26</v>
      </c>
      <c r="D16" s="48">
        <f>F16+G16+H16+K16+L16+M16+P16+Q16+R16+U16+V16+W16</f>
        <v>8</v>
      </c>
      <c r="E16" s="48">
        <f>J16+O16+T16+Y16</f>
        <v>2</v>
      </c>
      <c r="F16" s="36"/>
      <c r="G16" s="12"/>
      <c r="H16" s="12"/>
      <c r="I16" s="12"/>
      <c r="J16" s="33"/>
      <c r="K16" s="34"/>
      <c r="L16" s="44"/>
      <c r="M16" s="44"/>
      <c r="N16" s="44"/>
      <c r="O16" s="35"/>
      <c r="P16" s="31"/>
      <c r="Q16" s="44"/>
      <c r="R16" s="44"/>
      <c r="S16" s="44"/>
      <c r="T16" s="45"/>
      <c r="U16" s="46">
        <v>4</v>
      </c>
      <c r="V16" s="44">
        <v>0</v>
      </c>
      <c r="W16" s="44">
        <v>4</v>
      </c>
      <c r="X16" s="44" t="s">
        <v>83</v>
      </c>
      <c r="Y16" s="47">
        <v>2</v>
      </c>
      <c r="Z16" s="101"/>
      <c r="AA16" s="42"/>
      <c r="AB16" s="85"/>
    </row>
    <row r="17" spans="1:28" s="4" customFormat="1" ht="13.5" thickBot="1">
      <c r="A17" s="197" t="s">
        <v>27</v>
      </c>
      <c r="B17" s="198"/>
      <c r="C17" s="198"/>
      <c r="D17" s="74">
        <f>SUM(D18:D26)</f>
        <v>152</v>
      </c>
      <c r="E17" s="74">
        <f>SUM(E18:E26)</f>
        <v>37</v>
      </c>
      <c r="F17" s="75"/>
      <c r="G17" s="75"/>
      <c r="H17" s="75"/>
      <c r="I17" s="75"/>
      <c r="J17" s="76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  <c r="Z17" s="77"/>
      <c r="AA17" s="78"/>
      <c r="AB17" s="86"/>
    </row>
    <row r="18" spans="1:28" s="4" customFormat="1" ht="13.5" thickBot="1">
      <c r="A18" s="80" t="s">
        <v>28</v>
      </c>
      <c r="B18" s="88" t="s">
        <v>112</v>
      </c>
      <c r="C18" s="124" t="s">
        <v>29</v>
      </c>
      <c r="D18" s="126">
        <f>F18+G18+H18+K18+L18+M18+P18+Q18+R18+U18+V18+W18</f>
        <v>28</v>
      </c>
      <c r="E18" s="134">
        <f>J18+O18+T18+Y18</f>
        <v>6</v>
      </c>
      <c r="F18" s="135"/>
      <c r="G18" s="112"/>
      <c r="H18" s="112"/>
      <c r="I18" s="112"/>
      <c r="J18" s="136"/>
      <c r="K18" s="98"/>
      <c r="L18" s="99"/>
      <c r="M18" s="99"/>
      <c r="N18" s="99"/>
      <c r="O18" s="100"/>
      <c r="P18" s="137"/>
      <c r="Q18" s="99"/>
      <c r="R18" s="99"/>
      <c r="S18" s="99"/>
      <c r="T18" s="113"/>
      <c r="U18" s="135">
        <v>20</v>
      </c>
      <c r="V18" s="112">
        <v>0</v>
      </c>
      <c r="W18" s="112">
        <v>8</v>
      </c>
      <c r="X18" s="99" t="s">
        <v>14</v>
      </c>
      <c r="Y18" s="100">
        <v>6</v>
      </c>
      <c r="Z18" s="138"/>
      <c r="AA18" s="102"/>
      <c r="AB18" s="96"/>
    </row>
    <row r="19" spans="1:28" s="4" customFormat="1" ht="14.25" thickBot="1" thickTop="1">
      <c r="A19" s="80" t="s">
        <v>30</v>
      </c>
      <c r="B19" s="88" t="s">
        <v>113</v>
      </c>
      <c r="C19" s="97" t="s">
        <v>31</v>
      </c>
      <c r="D19" s="48">
        <f aca="true" t="shared" si="0" ref="D19:D26">F19+G19+H19+K19+L19+M19+P19+Q19+R19+U19+V19+W19</f>
        <v>16</v>
      </c>
      <c r="E19" s="139">
        <f aca="true" t="shared" si="1" ref="E19:E26">J19+O19+T19+Y19</f>
        <v>5</v>
      </c>
      <c r="F19" s="98">
        <v>12</v>
      </c>
      <c r="G19" s="99">
        <v>0</v>
      </c>
      <c r="H19" s="99">
        <v>4</v>
      </c>
      <c r="I19" s="99" t="s">
        <v>14</v>
      </c>
      <c r="J19" s="100">
        <v>5</v>
      </c>
      <c r="K19" s="98"/>
      <c r="L19" s="99"/>
      <c r="M19" s="99"/>
      <c r="N19" s="99"/>
      <c r="O19" s="113"/>
      <c r="P19" s="135"/>
      <c r="Q19" s="99"/>
      <c r="R19" s="99"/>
      <c r="S19" s="99"/>
      <c r="T19" s="113"/>
      <c r="U19" s="135"/>
      <c r="V19" s="99"/>
      <c r="W19" s="99"/>
      <c r="X19" s="99"/>
      <c r="Y19" s="100"/>
      <c r="Z19" s="138"/>
      <c r="AA19" s="102"/>
      <c r="AB19" s="96"/>
    </row>
    <row r="20" spans="1:28" s="4" customFormat="1" ht="14.25" thickBot="1" thickTop="1">
      <c r="A20" s="80" t="s">
        <v>32</v>
      </c>
      <c r="B20" s="88" t="s">
        <v>114</v>
      </c>
      <c r="C20" s="124" t="s">
        <v>33</v>
      </c>
      <c r="D20" s="48">
        <f t="shared" si="0"/>
        <v>20</v>
      </c>
      <c r="E20" s="139">
        <f t="shared" si="1"/>
        <v>4</v>
      </c>
      <c r="F20" s="137"/>
      <c r="G20" s="99"/>
      <c r="H20" s="99"/>
      <c r="I20" s="99"/>
      <c r="J20" s="136"/>
      <c r="K20" s="111">
        <v>20</v>
      </c>
      <c r="L20" s="99">
        <v>0</v>
      </c>
      <c r="M20" s="99">
        <v>0</v>
      </c>
      <c r="N20" s="99" t="s">
        <v>14</v>
      </c>
      <c r="O20" s="113">
        <v>4</v>
      </c>
      <c r="P20" s="135"/>
      <c r="Q20" s="99"/>
      <c r="R20" s="99"/>
      <c r="S20" s="99"/>
      <c r="T20" s="113"/>
      <c r="U20" s="135"/>
      <c r="V20" s="99"/>
      <c r="W20" s="99"/>
      <c r="X20" s="99"/>
      <c r="Y20" s="100"/>
      <c r="Z20" s="140"/>
      <c r="AA20" s="102"/>
      <c r="AB20" s="103"/>
    </row>
    <row r="21" spans="1:28" s="4" customFormat="1" ht="14.25" thickBot="1" thickTop="1">
      <c r="A21" s="80" t="s">
        <v>34</v>
      </c>
      <c r="B21" s="88" t="s">
        <v>115</v>
      </c>
      <c r="C21" s="124" t="s">
        <v>35</v>
      </c>
      <c r="D21" s="48">
        <f>F21+G21+H21+K21+L21+M21+P21+Q21+R21+U21+V21+W21</f>
        <v>16</v>
      </c>
      <c r="E21" s="139">
        <f>J21+O21+T21+Y21</f>
        <v>4</v>
      </c>
      <c r="F21" s="137"/>
      <c r="G21" s="99"/>
      <c r="H21" s="99"/>
      <c r="I21" s="99"/>
      <c r="J21" s="136"/>
      <c r="K21" s="111"/>
      <c r="L21" s="99"/>
      <c r="M21" s="99"/>
      <c r="N21" s="99"/>
      <c r="O21" s="113"/>
      <c r="P21" s="135">
        <v>16</v>
      </c>
      <c r="Q21" s="99">
        <v>0</v>
      </c>
      <c r="R21" s="99">
        <v>0</v>
      </c>
      <c r="S21" s="99" t="s">
        <v>14</v>
      </c>
      <c r="T21" s="113">
        <v>4</v>
      </c>
      <c r="U21" s="135"/>
      <c r="V21" s="99"/>
      <c r="W21" s="99"/>
      <c r="X21" s="99"/>
      <c r="Y21" s="100"/>
      <c r="Z21" s="140">
        <v>7</v>
      </c>
      <c r="AA21" s="102"/>
      <c r="AB21" s="103"/>
    </row>
    <row r="22" spans="1:28" s="4" customFormat="1" ht="14.25" thickBot="1" thickTop="1">
      <c r="A22" s="80" t="s">
        <v>36</v>
      </c>
      <c r="B22" s="88" t="s">
        <v>116</v>
      </c>
      <c r="C22" s="124" t="s">
        <v>37</v>
      </c>
      <c r="D22" s="48">
        <f t="shared" si="0"/>
        <v>16</v>
      </c>
      <c r="E22" s="139">
        <f t="shared" si="1"/>
        <v>3</v>
      </c>
      <c r="F22" s="43"/>
      <c r="G22" s="44"/>
      <c r="H22" s="44"/>
      <c r="I22" s="44"/>
      <c r="J22" s="136"/>
      <c r="K22" s="111">
        <v>12</v>
      </c>
      <c r="L22" s="44">
        <v>0</v>
      </c>
      <c r="M22" s="44">
        <v>4</v>
      </c>
      <c r="N22" s="44" t="s">
        <v>83</v>
      </c>
      <c r="O22" s="113">
        <v>3</v>
      </c>
      <c r="P22" s="135"/>
      <c r="Q22" s="44"/>
      <c r="R22" s="44"/>
      <c r="S22" s="44"/>
      <c r="T22" s="113"/>
      <c r="U22" s="135"/>
      <c r="V22" s="44"/>
      <c r="W22" s="44"/>
      <c r="X22" s="44"/>
      <c r="Y22" s="47"/>
      <c r="Z22" s="141" t="s">
        <v>89</v>
      </c>
      <c r="AA22" s="142"/>
      <c r="AB22" s="104"/>
    </row>
    <row r="23" spans="1:28" s="4" customFormat="1" ht="14.25" thickBot="1" thickTop="1">
      <c r="A23" s="80" t="s">
        <v>38</v>
      </c>
      <c r="B23" s="88" t="s">
        <v>117</v>
      </c>
      <c r="C23" s="124" t="s">
        <v>39</v>
      </c>
      <c r="D23" s="48">
        <f>F23+G23+H23+K23+L23+M23+P23+Q23+R23+U23+V23+W23</f>
        <v>12</v>
      </c>
      <c r="E23" s="139">
        <f>J23+O23+T23+Y23</f>
        <v>3</v>
      </c>
      <c r="F23" s="43"/>
      <c r="G23" s="44"/>
      <c r="H23" s="44"/>
      <c r="I23" s="44"/>
      <c r="J23" s="136"/>
      <c r="K23" s="111"/>
      <c r="L23" s="44"/>
      <c r="M23" s="44"/>
      <c r="N23" s="44"/>
      <c r="O23" s="113"/>
      <c r="P23" s="135">
        <v>8</v>
      </c>
      <c r="Q23" s="44">
        <v>0</v>
      </c>
      <c r="R23" s="44">
        <v>4</v>
      </c>
      <c r="S23" s="44" t="s">
        <v>14</v>
      </c>
      <c r="T23" s="113">
        <v>3</v>
      </c>
      <c r="U23" s="135"/>
      <c r="V23" s="44"/>
      <c r="W23" s="44"/>
      <c r="X23" s="44"/>
      <c r="Y23" s="113"/>
      <c r="Z23" s="143">
        <v>9</v>
      </c>
      <c r="AA23" s="142"/>
      <c r="AB23" s="104"/>
    </row>
    <row r="24" spans="1:28" s="8" customFormat="1" ht="14.25" thickBot="1" thickTop="1">
      <c r="A24" s="80" t="s">
        <v>40</v>
      </c>
      <c r="B24" s="88" t="s">
        <v>118</v>
      </c>
      <c r="C24" s="97" t="s">
        <v>84</v>
      </c>
      <c r="D24" s="48">
        <f t="shared" si="0"/>
        <v>16</v>
      </c>
      <c r="E24" s="139">
        <f t="shared" si="1"/>
        <v>4</v>
      </c>
      <c r="F24" s="43"/>
      <c r="G24" s="44"/>
      <c r="H24" s="44"/>
      <c r="I24" s="44"/>
      <c r="J24" s="45"/>
      <c r="K24" s="46"/>
      <c r="L24" s="44"/>
      <c r="M24" s="44"/>
      <c r="N24" s="44"/>
      <c r="O24" s="113"/>
      <c r="P24" s="135"/>
      <c r="Q24" s="44"/>
      <c r="R24" s="44"/>
      <c r="S24" s="44"/>
      <c r="T24" s="113"/>
      <c r="U24" s="135">
        <v>12</v>
      </c>
      <c r="V24" s="44">
        <v>0</v>
      </c>
      <c r="W24" s="44">
        <v>4</v>
      </c>
      <c r="X24" s="44" t="s">
        <v>14</v>
      </c>
      <c r="Y24" s="113">
        <v>4</v>
      </c>
      <c r="Z24" s="140"/>
      <c r="AA24" s="142"/>
      <c r="AB24" s="104"/>
    </row>
    <row r="25" spans="1:28" s="8" customFormat="1" ht="14.25" thickBot="1" thickTop="1">
      <c r="A25" s="80" t="s">
        <v>41</v>
      </c>
      <c r="B25" s="88" t="s">
        <v>119</v>
      </c>
      <c r="C25" s="97" t="s">
        <v>42</v>
      </c>
      <c r="D25" s="48">
        <f t="shared" si="0"/>
        <v>16</v>
      </c>
      <c r="E25" s="139">
        <f t="shared" si="1"/>
        <v>4</v>
      </c>
      <c r="F25" s="46">
        <v>12</v>
      </c>
      <c r="G25" s="44">
        <v>0</v>
      </c>
      <c r="H25" s="44">
        <v>4</v>
      </c>
      <c r="I25" s="44" t="s">
        <v>14</v>
      </c>
      <c r="J25" s="47">
        <v>4</v>
      </c>
      <c r="K25" s="46"/>
      <c r="L25" s="44"/>
      <c r="M25" s="44"/>
      <c r="N25" s="44"/>
      <c r="O25" s="47"/>
      <c r="P25" s="43"/>
      <c r="Q25" s="44"/>
      <c r="R25" s="44"/>
      <c r="S25" s="44"/>
      <c r="T25" s="113"/>
      <c r="U25" s="135"/>
      <c r="V25" s="44"/>
      <c r="W25" s="44"/>
      <c r="X25" s="44"/>
      <c r="Y25" s="47"/>
      <c r="Z25" s="144"/>
      <c r="AA25" s="145"/>
      <c r="AB25" s="105"/>
    </row>
    <row r="26" spans="1:28" s="8" customFormat="1" ht="14.25" thickBot="1" thickTop="1">
      <c r="A26" s="80" t="s">
        <v>43</v>
      </c>
      <c r="B26" s="88" t="s">
        <v>120</v>
      </c>
      <c r="C26" s="97" t="s">
        <v>44</v>
      </c>
      <c r="D26" s="48">
        <f t="shared" si="0"/>
        <v>12</v>
      </c>
      <c r="E26" s="139">
        <f t="shared" si="1"/>
        <v>4</v>
      </c>
      <c r="F26" s="46">
        <v>10</v>
      </c>
      <c r="G26" s="44">
        <v>0</v>
      </c>
      <c r="H26" s="44">
        <v>2</v>
      </c>
      <c r="I26" s="44" t="s">
        <v>83</v>
      </c>
      <c r="J26" s="47">
        <v>4</v>
      </c>
      <c r="K26" s="46"/>
      <c r="L26" s="44"/>
      <c r="M26" s="44"/>
      <c r="N26" s="44"/>
      <c r="O26" s="47"/>
      <c r="P26" s="43"/>
      <c r="Q26" s="44"/>
      <c r="R26" s="44"/>
      <c r="S26" s="44"/>
      <c r="T26" s="45"/>
      <c r="U26" s="46"/>
      <c r="V26" s="44"/>
      <c r="W26" s="44"/>
      <c r="X26" s="44"/>
      <c r="Y26" s="47"/>
      <c r="Z26" s="144"/>
      <c r="AA26" s="145"/>
      <c r="AB26" s="105"/>
    </row>
    <row r="27" spans="1:28" s="4" customFormat="1" ht="13.5" thickBot="1">
      <c r="A27" s="197" t="s">
        <v>45</v>
      </c>
      <c r="B27" s="198"/>
      <c r="C27" s="198"/>
      <c r="D27" s="74">
        <f>SUM(D28:D43)</f>
        <v>258</v>
      </c>
      <c r="E27" s="74">
        <f>SUM(E28:E43)</f>
        <v>61</v>
      </c>
      <c r="F27" s="76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77"/>
      <c r="AA27" s="78"/>
      <c r="AB27" s="86"/>
    </row>
    <row r="28" spans="1:28" s="4" customFormat="1" ht="13.5" thickBot="1">
      <c r="A28" s="80" t="s">
        <v>46</v>
      </c>
      <c r="B28" s="88" t="s">
        <v>121</v>
      </c>
      <c r="C28" s="97" t="s">
        <v>88</v>
      </c>
      <c r="D28" s="126">
        <f>F28+G28+H28+K28+L28+M28+P28+Q28+R28+U28+V28+W28</f>
        <v>22</v>
      </c>
      <c r="E28" s="126">
        <f>J28+O28+T28+Y28</f>
        <v>3</v>
      </c>
      <c r="F28" s="31"/>
      <c r="G28" s="90"/>
      <c r="H28" s="90"/>
      <c r="I28" s="90"/>
      <c r="J28" s="35"/>
      <c r="K28" s="31"/>
      <c r="L28" s="99"/>
      <c r="M28" s="99"/>
      <c r="N28" s="99"/>
      <c r="O28" s="35"/>
      <c r="P28" s="31">
        <v>16</v>
      </c>
      <c r="Q28" s="90">
        <v>0</v>
      </c>
      <c r="R28" s="90">
        <v>6</v>
      </c>
      <c r="S28" s="90" t="s">
        <v>14</v>
      </c>
      <c r="T28" s="93">
        <v>3</v>
      </c>
      <c r="U28" s="92"/>
      <c r="V28" s="90"/>
      <c r="W28" s="90"/>
      <c r="X28" s="90"/>
      <c r="Y28" s="93"/>
      <c r="Z28" s="94"/>
      <c r="AA28" s="102"/>
      <c r="AB28" s="103"/>
    </row>
    <row r="29" spans="1:28" s="4" customFormat="1" ht="14.25" thickBot="1" thickTop="1">
      <c r="A29" s="80" t="s">
        <v>47</v>
      </c>
      <c r="B29" s="88" t="s">
        <v>122</v>
      </c>
      <c r="C29" s="97" t="s">
        <v>48</v>
      </c>
      <c r="D29" s="48">
        <f aca="true" t="shared" si="2" ref="D29:D43">F29+G29+H29+K29+L29+M29+P29+Q29+R29+U29+V29+W29</f>
        <v>20</v>
      </c>
      <c r="E29" s="48">
        <f aca="true" t="shared" si="3" ref="E29:E43">J29+O29+T29+Y29</f>
        <v>5</v>
      </c>
      <c r="F29" s="89"/>
      <c r="G29" s="90"/>
      <c r="H29" s="90"/>
      <c r="I29" s="90"/>
      <c r="J29" s="35"/>
      <c r="K29" s="31">
        <v>14</v>
      </c>
      <c r="L29" s="90">
        <v>0</v>
      </c>
      <c r="M29" s="90">
        <v>6</v>
      </c>
      <c r="N29" s="90" t="s">
        <v>14</v>
      </c>
      <c r="O29" s="35">
        <v>5</v>
      </c>
      <c r="P29" s="31"/>
      <c r="Q29" s="90"/>
      <c r="R29" s="90"/>
      <c r="S29" s="90"/>
      <c r="T29" s="91"/>
      <c r="U29" s="92"/>
      <c r="V29" s="90"/>
      <c r="W29" s="90"/>
      <c r="X29" s="90"/>
      <c r="Y29" s="93"/>
      <c r="Z29" s="107"/>
      <c r="AA29" s="108"/>
      <c r="AB29" s="109"/>
    </row>
    <row r="30" spans="1:28" s="4" customFormat="1" ht="14.25" thickBot="1" thickTop="1">
      <c r="A30" s="80" t="s">
        <v>49</v>
      </c>
      <c r="B30" s="88" t="s">
        <v>123</v>
      </c>
      <c r="C30" s="124" t="s">
        <v>50</v>
      </c>
      <c r="D30" s="48">
        <f t="shared" si="2"/>
        <v>20</v>
      </c>
      <c r="E30" s="48">
        <f t="shared" si="3"/>
        <v>5</v>
      </c>
      <c r="F30" s="89"/>
      <c r="G30" s="90"/>
      <c r="H30" s="90"/>
      <c r="I30" s="90"/>
      <c r="J30" s="91"/>
      <c r="K30" s="98"/>
      <c r="L30" s="99"/>
      <c r="M30" s="99"/>
      <c r="N30" s="99"/>
      <c r="O30" s="35"/>
      <c r="P30" s="31">
        <v>16</v>
      </c>
      <c r="Q30" s="99">
        <v>0</v>
      </c>
      <c r="R30" s="99">
        <v>4</v>
      </c>
      <c r="S30" s="99" t="s">
        <v>14</v>
      </c>
      <c r="T30" s="100">
        <v>5</v>
      </c>
      <c r="U30" s="92"/>
      <c r="V30" s="90"/>
      <c r="W30" s="90"/>
      <c r="X30" s="90"/>
      <c r="Y30" s="93"/>
      <c r="Z30" s="110">
        <v>15</v>
      </c>
      <c r="AA30" s="102"/>
      <c r="AB30" s="103"/>
    </row>
    <row r="31" spans="1:28" s="4" customFormat="1" ht="14.25" thickBot="1" thickTop="1">
      <c r="A31" s="80" t="s">
        <v>51</v>
      </c>
      <c r="B31" s="88" t="s">
        <v>124</v>
      </c>
      <c r="C31" s="125" t="s">
        <v>97</v>
      </c>
      <c r="D31" s="48">
        <f t="shared" si="2"/>
        <v>28</v>
      </c>
      <c r="E31" s="48">
        <f t="shared" si="3"/>
        <v>6</v>
      </c>
      <c r="F31" s="111">
        <v>24</v>
      </c>
      <c r="G31" s="112">
        <v>0</v>
      </c>
      <c r="H31" s="112">
        <v>4</v>
      </c>
      <c r="I31" s="112" t="s">
        <v>14</v>
      </c>
      <c r="J31" s="113">
        <v>6</v>
      </c>
      <c r="K31" s="111"/>
      <c r="L31" s="112"/>
      <c r="M31" s="112"/>
      <c r="N31" s="112"/>
      <c r="O31" s="35"/>
      <c r="P31" s="31"/>
      <c r="Q31" s="32"/>
      <c r="R31" s="32"/>
      <c r="S31" s="32"/>
      <c r="T31" s="33"/>
      <c r="U31" s="34"/>
      <c r="V31" s="32"/>
      <c r="W31" s="32"/>
      <c r="X31" s="32"/>
      <c r="Y31" s="35"/>
      <c r="Z31" s="110"/>
      <c r="AA31" s="102"/>
      <c r="AB31" s="103"/>
    </row>
    <row r="32" spans="1:28" s="4" customFormat="1" ht="14.25" thickBot="1" thickTop="1">
      <c r="A32" s="80" t="s">
        <v>52</v>
      </c>
      <c r="B32" s="88" t="s">
        <v>125</v>
      </c>
      <c r="C32" s="124" t="s">
        <v>53</v>
      </c>
      <c r="D32" s="48">
        <f t="shared" si="2"/>
        <v>24</v>
      </c>
      <c r="E32" s="48">
        <f t="shared" si="3"/>
        <v>6</v>
      </c>
      <c r="F32" s="36"/>
      <c r="G32" s="12"/>
      <c r="H32" s="12"/>
      <c r="I32" s="12"/>
      <c r="J32" s="13"/>
      <c r="K32" s="37">
        <v>20</v>
      </c>
      <c r="L32" s="38">
        <v>0</v>
      </c>
      <c r="M32" s="38">
        <v>4</v>
      </c>
      <c r="N32" s="38" t="s">
        <v>83</v>
      </c>
      <c r="O32" s="35">
        <v>6</v>
      </c>
      <c r="P32" s="31"/>
      <c r="Q32" s="38"/>
      <c r="R32" s="38"/>
      <c r="S32" s="38"/>
      <c r="T32" s="39"/>
      <c r="U32" s="40"/>
      <c r="V32" s="38"/>
      <c r="W32" s="38"/>
      <c r="X32" s="38"/>
      <c r="Y32" s="41"/>
      <c r="Z32" s="114"/>
      <c r="AA32" s="17"/>
      <c r="AB32" s="104"/>
    </row>
    <row r="33" spans="1:28" s="4" customFormat="1" ht="14.25" thickBot="1" thickTop="1">
      <c r="A33" s="80" t="s">
        <v>54</v>
      </c>
      <c r="B33" s="88" t="s">
        <v>126</v>
      </c>
      <c r="C33" s="124" t="s">
        <v>98</v>
      </c>
      <c r="D33" s="48">
        <f>F33+G33+H33+K33+L33+M33+P33+Q33+R33+U33+V33+W33</f>
        <v>20</v>
      </c>
      <c r="E33" s="48">
        <f>J33+O33+T33+Y33</f>
        <v>5</v>
      </c>
      <c r="F33" s="36"/>
      <c r="G33" s="12"/>
      <c r="H33" s="12"/>
      <c r="I33" s="12"/>
      <c r="J33" s="13"/>
      <c r="K33" s="37"/>
      <c r="L33" s="12"/>
      <c r="M33" s="12"/>
      <c r="N33" s="12"/>
      <c r="O33" s="35"/>
      <c r="P33" s="31">
        <v>16</v>
      </c>
      <c r="Q33" s="38">
        <v>0</v>
      </c>
      <c r="R33" s="38">
        <v>4</v>
      </c>
      <c r="S33" s="38" t="s">
        <v>14</v>
      </c>
      <c r="T33" s="41">
        <v>5</v>
      </c>
      <c r="U33" s="40"/>
      <c r="V33" s="38"/>
      <c r="W33" s="38"/>
      <c r="X33" s="38"/>
      <c r="Y33" s="41"/>
      <c r="Z33" s="114">
        <v>18</v>
      </c>
      <c r="AA33" s="17"/>
      <c r="AB33" s="104"/>
    </row>
    <row r="34" spans="1:28" s="8" customFormat="1" ht="14.25" thickBot="1" thickTop="1">
      <c r="A34" s="80" t="s">
        <v>55</v>
      </c>
      <c r="B34" s="88" t="s">
        <v>127</v>
      </c>
      <c r="C34" s="115" t="s">
        <v>56</v>
      </c>
      <c r="D34" s="48">
        <f>F34+G34+H34+K34+L34+M34+P34+Q34+R34+U34+V34+W34</f>
        <v>12</v>
      </c>
      <c r="E34" s="48">
        <f>J34+O34+T34+Y34</f>
        <v>3</v>
      </c>
      <c r="F34" s="37">
        <v>12</v>
      </c>
      <c r="G34" s="12">
        <v>0</v>
      </c>
      <c r="H34" s="12">
        <v>0</v>
      </c>
      <c r="I34" s="12" t="s">
        <v>83</v>
      </c>
      <c r="J34" s="13">
        <v>3</v>
      </c>
      <c r="K34" s="37"/>
      <c r="L34" s="12"/>
      <c r="M34" s="12"/>
      <c r="N34" s="12"/>
      <c r="O34" s="13"/>
      <c r="P34" s="37"/>
      <c r="Q34" s="38"/>
      <c r="R34" s="38"/>
      <c r="S34" s="38"/>
      <c r="T34" s="39"/>
      <c r="U34" s="40"/>
      <c r="V34" s="38"/>
      <c r="W34" s="38"/>
      <c r="X34" s="38"/>
      <c r="Y34" s="41"/>
      <c r="Z34" s="131" t="s">
        <v>95</v>
      </c>
      <c r="AA34" s="17"/>
      <c r="AB34" s="104"/>
    </row>
    <row r="35" spans="1:28" s="8" customFormat="1" ht="14.25" thickBot="1" thickTop="1">
      <c r="A35" s="80" t="s">
        <v>57</v>
      </c>
      <c r="B35" s="88" t="s">
        <v>128</v>
      </c>
      <c r="C35" s="115" t="s">
        <v>58</v>
      </c>
      <c r="D35" s="48">
        <f t="shared" si="2"/>
        <v>16</v>
      </c>
      <c r="E35" s="48">
        <f t="shared" si="3"/>
        <v>4</v>
      </c>
      <c r="F35" s="14"/>
      <c r="G35" s="15"/>
      <c r="H35" s="15"/>
      <c r="I35" s="15"/>
      <c r="J35" s="16"/>
      <c r="K35" s="43">
        <v>12</v>
      </c>
      <c r="L35" s="44">
        <v>0</v>
      </c>
      <c r="M35" s="44">
        <v>4</v>
      </c>
      <c r="N35" s="44" t="s">
        <v>14</v>
      </c>
      <c r="O35" s="47">
        <v>4</v>
      </c>
      <c r="P35" s="43"/>
      <c r="Q35" s="44"/>
      <c r="R35" s="44"/>
      <c r="S35" s="44"/>
      <c r="T35" s="47"/>
      <c r="U35" s="46"/>
      <c r="V35" s="44"/>
      <c r="W35" s="44"/>
      <c r="X35" s="44"/>
      <c r="Y35" s="47"/>
      <c r="Z35" s="114">
        <v>20</v>
      </c>
      <c r="AA35" s="17"/>
      <c r="AB35" s="104"/>
    </row>
    <row r="36" spans="1:28" s="8" customFormat="1" ht="14.25" thickBot="1" thickTop="1">
      <c r="A36" s="80" t="s">
        <v>59</v>
      </c>
      <c r="B36" s="88" t="s">
        <v>129</v>
      </c>
      <c r="C36" s="115" t="s">
        <v>86</v>
      </c>
      <c r="D36" s="48">
        <f t="shared" si="2"/>
        <v>16</v>
      </c>
      <c r="E36" s="48">
        <f t="shared" si="3"/>
        <v>4</v>
      </c>
      <c r="F36" s="24">
        <v>14</v>
      </c>
      <c r="G36" s="15">
        <v>0</v>
      </c>
      <c r="H36" s="15">
        <v>2</v>
      </c>
      <c r="I36" s="15" t="s">
        <v>14</v>
      </c>
      <c r="J36" s="16">
        <v>4</v>
      </c>
      <c r="K36" s="24"/>
      <c r="L36" s="15"/>
      <c r="M36" s="15"/>
      <c r="N36" s="15"/>
      <c r="O36" s="16"/>
      <c r="P36" s="43"/>
      <c r="Q36" s="44"/>
      <c r="R36" s="44"/>
      <c r="S36" s="44"/>
      <c r="T36" s="47"/>
      <c r="U36" s="46"/>
      <c r="V36" s="44"/>
      <c r="W36" s="44"/>
      <c r="X36" s="44"/>
      <c r="Y36" s="47"/>
      <c r="Z36" s="114"/>
      <c r="AA36" s="17"/>
      <c r="AB36" s="104"/>
    </row>
    <row r="37" spans="1:28" s="8" customFormat="1" ht="14.25" thickBot="1" thickTop="1">
      <c r="A37" s="80" t="s">
        <v>60</v>
      </c>
      <c r="B37" s="88" t="s">
        <v>130</v>
      </c>
      <c r="C37" s="115" t="s">
        <v>61</v>
      </c>
      <c r="D37" s="48">
        <f t="shared" si="2"/>
        <v>16</v>
      </c>
      <c r="E37" s="48">
        <f t="shared" si="3"/>
        <v>3</v>
      </c>
      <c r="F37" s="14"/>
      <c r="G37" s="15"/>
      <c r="H37" s="15"/>
      <c r="I37" s="15"/>
      <c r="J37" s="16"/>
      <c r="K37" s="24"/>
      <c r="L37" s="15"/>
      <c r="M37" s="15"/>
      <c r="N37" s="15"/>
      <c r="O37" s="16"/>
      <c r="P37" s="43">
        <v>8</v>
      </c>
      <c r="Q37" s="44">
        <v>0</v>
      </c>
      <c r="R37" s="44">
        <v>8</v>
      </c>
      <c r="S37" s="44" t="s">
        <v>83</v>
      </c>
      <c r="T37" s="47">
        <v>3</v>
      </c>
      <c r="U37" s="46"/>
      <c r="V37" s="44"/>
      <c r="W37" s="44"/>
      <c r="X37" s="44"/>
      <c r="Y37" s="47"/>
      <c r="Z37" s="114">
        <v>17</v>
      </c>
      <c r="AA37" s="17"/>
      <c r="AB37" s="104"/>
    </row>
    <row r="38" spans="1:28" s="8" customFormat="1" ht="14.25" thickBot="1" thickTop="1">
      <c r="A38" s="80" t="s">
        <v>62</v>
      </c>
      <c r="B38" s="88" t="s">
        <v>131</v>
      </c>
      <c r="C38" s="115" t="s">
        <v>63</v>
      </c>
      <c r="D38" s="48">
        <f t="shared" si="2"/>
        <v>10</v>
      </c>
      <c r="E38" s="48">
        <f t="shared" si="3"/>
        <v>2</v>
      </c>
      <c r="F38" s="14"/>
      <c r="G38" s="15"/>
      <c r="H38" s="15"/>
      <c r="I38" s="15"/>
      <c r="J38" s="16"/>
      <c r="K38" s="24"/>
      <c r="L38" s="15"/>
      <c r="M38" s="15"/>
      <c r="N38" s="15"/>
      <c r="O38" s="16"/>
      <c r="P38" s="43"/>
      <c r="Q38" s="44"/>
      <c r="R38" s="44"/>
      <c r="S38" s="44"/>
      <c r="T38" s="47"/>
      <c r="U38" s="43">
        <v>10</v>
      </c>
      <c r="V38" s="44">
        <v>0</v>
      </c>
      <c r="W38" s="44">
        <v>0</v>
      </c>
      <c r="X38" s="44" t="s">
        <v>14</v>
      </c>
      <c r="Y38" s="47">
        <v>2</v>
      </c>
      <c r="Z38" s="114"/>
      <c r="AA38" s="17"/>
      <c r="AB38" s="104"/>
    </row>
    <row r="39" spans="1:28" ht="13.5" customHeight="1" thickBot="1" thickTop="1">
      <c r="A39" s="80" t="s">
        <v>64</v>
      </c>
      <c r="B39" s="88" t="s">
        <v>132</v>
      </c>
      <c r="C39" s="115" t="s">
        <v>87</v>
      </c>
      <c r="D39" s="48">
        <f t="shared" si="2"/>
        <v>12</v>
      </c>
      <c r="E39" s="48">
        <f t="shared" si="3"/>
        <v>3</v>
      </c>
      <c r="F39" s="14"/>
      <c r="G39" s="15"/>
      <c r="H39" s="15"/>
      <c r="I39" s="15"/>
      <c r="J39" s="16"/>
      <c r="K39" s="24"/>
      <c r="L39" s="15"/>
      <c r="M39" s="15"/>
      <c r="N39" s="15"/>
      <c r="O39" s="16"/>
      <c r="P39" s="43"/>
      <c r="Q39" s="44"/>
      <c r="R39" s="44"/>
      <c r="S39" s="44"/>
      <c r="T39" s="47"/>
      <c r="U39" s="14">
        <v>12</v>
      </c>
      <c r="V39" s="15">
        <v>0</v>
      </c>
      <c r="W39" s="15">
        <v>0</v>
      </c>
      <c r="X39" s="15" t="s">
        <v>14</v>
      </c>
      <c r="Y39" s="16">
        <v>3</v>
      </c>
      <c r="Z39" s="114"/>
      <c r="AA39" s="17"/>
      <c r="AB39" s="104"/>
    </row>
    <row r="40" spans="1:28" s="8" customFormat="1" ht="14.25" thickBot="1" thickTop="1">
      <c r="A40" s="87" t="s">
        <v>65</v>
      </c>
      <c r="B40" s="106" t="s">
        <v>133</v>
      </c>
      <c r="C40" s="115" t="s">
        <v>66</v>
      </c>
      <c r="D40" s="48">
        <f t="shared" si="2"/>
        <v>12</v>
      </c>
      <c r="E40" s="48">
        <f t="shared" si="3"/>
        <v>3</v>
      </c>
      <c r="F40" s="14"/>
      <c r="G40" s="15"/>
      <c r="H40" s="15"/>
      <c r="I40" s="15"/>
      <c r="J40" s="16"/>
      <c r="K40" s="24"/>
      <c r="L40" s="15"/>
      <c r="M40" s="15"/>
      <c r="N40" s="15"/>
      <c r="O40" s="16"/>
      <c r="P40" s="46">
        <v>10</v>
      </c>
      <c r="Q40" s="44">
        <v>0</v>
      </c>
      <c r="R40" s="44">
        <v>2</v>
      </c>
      <c r="S40" s="44" t="s">
        <v>83</v>
      </c>
      <c r="T40" s="47">
        <v>3</v>
      </c>
      <c r="U40" s="46"/>
      <c r="V40" s="44"/>
      <c r="W40" s="44"/>
      <c r="X40" s="44"/>
      <c r="Y40" s="47"/>
      <c r="Z40" s="114">
        <v>13</v>
      </c>
      <c r="AA40" s="17"/>
      <c r="AB40" s="104"/>
    </row>
    <row r="41" spans="1:28" s="8" customFormat="1" ht="14.25" thickBot="1" thickTop="1">
      <c r="A41" s="87" t="s">
        <v>67</v>
      </c>
      <c r="B41" s="106" t="s">
        <v>134</v>
      </c>
      <c r="C41" s="115" t="s">
        <v>68</v>
      </c>
      <c r="D41" s="48">
        <f t="shared" si="2"/>
        <v>10</v>
      </c>
      <c r="E41" s="48">
        <f t="shared" si="3"/>
        <v>5</v>
      </c>
      <c r="F41" s="14"/>
      <c r="G41" s="15"/>
      <c r="H41" s="15"/>
      <c r="I41" s="15"/>
      <c r="J41" s="16"/>
      <c r="K41" s="43">
        <v>0</v>
      </c>
      <c r="L41" s="44">
        <v>0</v>
      </c>
      <c r="M41" s="44">
        <v>10</v>
      </c>
      <c r="N41" s="44" t="s">
        <v>83</v>
      </c>
      <c r="O41" s="47">
        <v>5</v>
      </c>
      <c r="P41" s="43"/>
      <c r="Q41" s="44"/>
      <c r="R41" s="44"/>
      <c r="S41" s="44"/>
      <c r="T41" s="47"/>
      <c r="U41" s="46"/>
      <c r="V41" s="44"/>
      <c r="W41" s="44"/>
      <c r="X41" s="44"/>
      <c r="Y41" s="47"/>
      <c r="Z41" s="114"/>
      <c r="AA41" s="17"/>
      <c r="AB41" s="104"/>
    </row>
    <row r="42" spans="1:28" s="8" customFormat="1" ht="14.25" thickBot="1" thickTop="1">
      <c r="A42" s="87" t="s">
        <v>69</v>
      </c>
      <c r="B42" s="106" t="s">
        <v>135</v>
      </c>
      <c r="C42" s="116" t="s">
        <v>70</v>
      </c>
      <c r="D42" s="48">
        <f t="shared" si="2"/>
        <v>12</v>
      </c>
      <c r="E42" s="48">
        <f t="shared" si="3"/>
        <v>2</v>
      </c>
      <c r="F42" s="14"/>
      <c r="G42" s="15"/>
      <c r="H42" s="15"/>
      <c r="I42" s="15"/>
      <c r="J42" s="16"/>
      <c r="K42" s="46">
        <v>12</v>
      </c>
      <c r="L42" s="44">
        <v>0</v>
      </c>
      <c r="M42" s="44">
        <v>0</v>
      </c>
      <c r="N42" s="44" t="s">
        <v>14</v>
      </c>
      <c r="O42" s="47">
        <v>2</v>
      </c>
      <c r="P42" s="46"/>
      <c r="Q42" s="44"/>
      <c r="R42" s="44"/>
      <c r="S42" s="44"/>
      <c r="T42" s="47"/>
      <c r="U42" s="46"/>
      <c r="V42" s="44"/>
      <c r="W42" s="44"/>
      <c r="X42" s="44"/>
      <c r="Y42" s="47"/>
      <c r="Z42" s="132" t="s">
        <v>89</v>
      </c>
      <c r="AA42" s="53"/>
      <c r="AB42" s="54"/>
    </row>
    <row r="43" spans="1:28" s="8" customFormat="1" ht="14.25" thickBot="1" thickTop="1">
      <c r="A43" s="87" t="s">
        <v>71</v>
      </c>
      <c r="B43" s="106" t="s">
        <v>136</v>
      </c>
      <c r="C43" s="115" t="s">
        <v>72</v>
      </c>
      <c r="D43" s="48">
        <f t="shared" si="2"/>
        <v>8</v>
      </c>
      <c r="E43" s="48">
        <f t="shared" si="3"/>
        <v>2</v>
      </c>
      <c r="F43" s="11"/>
      <c r="G43" s="12"/>
      <c r="H43" s="12"/>
      <c r="I43" s="12"/>
      <c r="J43" s="13"/>
      <c r="K43" s="11"/>
      <c r="L43" s="12"/>
      <c r="M43" s="12"/>
      <c r="N43" s="12"/>
      <c r="O43" s="13"/>
      <c r="P43" s="40">
        <v>8</v>
      </c>
      <c r="Q43" s="38">
        <v>0</v>
      </c>
      <c r="R43" s="38">
        <v>0</v>
      </c>
      <c r="S43" s="38" t="s">
        <v>14</v>
      </c>
      <c r="T43" s="41">
        <v>2</v>
      </c>
      <c r="U43" s="40"/>
      <c r="V43" s="38"/>
      <c r="W43" s="38"/>
      <c r="X43" s="38"/>
      <c r="Y43" s="41"/>
      <c r="Z43" s="6">
        <v>28</v>
      </c>
      <c r="AA43" s="117"/>
      <c r="AB43" s="118"/>
    </row>
    <row r="44" spans="1:28" s="8" customFormat="1" ht="13.5" thickBot="1">
      <c r="A44" s="197" t="s">
        <v>17</v>
      </c>
      <c r="B44" s="198"/>
      <c r="C44" s="198"/>
      <c r="D44" s="74">
        <v>30</v>
      </c>
      <c r="E44" s="74">
        <v>10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  <c r="Z44" s="77"/>
      <c r="AA44" s="78"/>
      <c r="AB44" s="79"/>
    </row>
    <row r="45" spans="1:28" s="4" customFormat="1" ht="14.25" thickBot="1" thickTop="1">
      <c r="A45" s="127" t="s">
        <v>73</v>
      </c>
      <c r="B45" s="97" t="s">
        <v>137</v>
      </c>
      <c r="C45" s="97" t="s">
        <v>17</v>
      </c>
      <c r="D45" s="126">
        <f>F45+G45+H45+K45+L45+M45+P45+Q45+R45+U45+V45+W45</f>
        <v>30</v>
      </c>
      <c r="E45" s="48">
        <f>J45+O45+T45+Y45</f>
        <v>10</v>
      </c>
      <c r="F45" s="89"/>
      <c r="G45" s="90"/>
      <c r="H45" s="90"/>
      <c r="I45" s="90"/>
      <c r="J45" s="91"/>
      <c r="K45" s="92"/>
      <c r="L45" s="90"/>
      <c r="M45" s="90"/>
      <c r="N45" s="90"/>
      <c r="O45" s="93"/>
      <c r="P45" s="89"/>
      <c r="Q45" s="90"/>
      <c r="R45" s="90"/>
      <c r="S45" s="90"/>
      <c r="T45" s="91"/>
      <c r="U45" s="92">
        <v>0</v>
      </c>
      <c r="V45" s="90">
        <v>0</v>
      </c>
      <c r="W45" s="90">
        <v>30</v>
      </c>
      <c r="X45" s="90" t="s">
        <v>83</v>
      </c>
      <c r="Y45" s="93">
        <v>10</v>
      </c>
      <c r="Z45" s="94"/>
      <c r="AA45" s="95"/>
      <c r="AB45" s="119"/>
    </row>
    <row r="46" spans="1:28" ht="13.5" customHeight="1" thickBot="1">
      <c r="A46" s="197" t="s">
        <v>74</v>
      </c>
      <c r="B46" s="198"/>
      <c r="C46" s="198"/>
      <c r="D46" s="74">
        <f>D12+D17+D27+D44</f>
        <v>488</v>
      </c>
      <c r="E46" s="74">
        <f>E12+E17+E27+E44</f>
        <v>120</v>
      </c>
      <c r="F46" s="74">
        <f>SUM(F13:F45)</f>
        <v>100</v>
      </c>
      <c r="G46" s="74">
        <f aca="true" t="shared" si="4" ref="G46:Y46">SUM(G13:G45)</f>
        <v>0</v>
      </c>
      <c r="H46" s="74">
        <f t="shared" si="4"/>
        <v>16</v>
      </c>
      <c r="I46" s="74"/>
      <c r="J46" s="74">
        <f t="shared" si="4"/>
        <v>30</v>
      </c>
      <c r="K46" s="74">
        <f t="shared" si="4"/>
        <v>102</v>
      </c>
      <c r="L46" s="74">
        <f t="shared" si="4"/>
        <v>0</v>
      </c>
      <c r="M46" s="74">
        <f t="shared" si="4"/>
        <v>28</v>
      </c>
      <c r="N46" s="74"/>
      <c r="O46" s="74">
        <f t="shared" si="4"/>
        <v>32</v>
      </c>
      <c r="P46" s="74">
        <f t="shared" si="4"/>
        <v>98</v>
      </c>
      <c r="Q46" s="74">
        <f t="shared" si="4"/>
        <v>0</v>
      </c>
      <c r="R46" s="74">
        <f t="shared" si="4"/>
        <v>28</v>
      </c>
      <c r="S46" s="74"/>
      <c r="T46" s="74">
        <f t="shared" si="4"/>
        <v>28</v>
      </c>
      <c r="U46" s="74">
        <f t="shared" si="4"/>
        <v>70</v>
      </c>
      <c r="V46" s="74">
        <f t="shared" si="4"/>
        <v>0</v>
      </c>
      <c r="W46" s="74">
        <f t="shared" si="4"/>
        <v>46</v>
      </c>
      <c r="X46" s="74"/>
      <c r="Y46" s="74">
        <f t="shared" si="4"/>
        <v>30</v>
      </c>
      <c r="Z46" s="6"/>
      <c r="AA46" s="6"/>
      <c r="AB46" s="6"/>
    </row>
    <row r="47" spans="1:28" s="4" customFormat="1" ht="12.75">
      <c r="A47" s="120"/>
      <c r="B47" s="121"/>
      <c r="C47" s="122" t="s">
        <v>12</v>
      </c>
      <c r="D47" s="19"/>
      <c r="E47" s="20"/>
      <c r="F47" s="19"/>
      <c r="G47" s="3"/>
      <c r="H47" s="3"/>
      <c r="I47" s="3">
        <f>COUNTIF(I13:I46,"v")</f>
        <v>4</v>
      </c>
      <c r="J47" s="3"/>
      <c r="K47" s="3"/>
      <c r="L47" s="3"/>
      <c r="M47" s="3"/>
      <c r="N47" s="3">
        <f>COUNTIF(N13:N46,"v")</f>
        <v>5</v>
      </c>
      <c r="O47" s="3"/>
      <c r="P47" s="3"/>
      <c r="Q47" s="3"/>
      <c r="R47" s="3"/>
      <c r="S47" s="3">
        <f>COUNTIF(S13:S46,"v")</f>
        <v>6</v>
      </c>
      <c r="T47" s="3"/>
      <c r="U47" s="3"/>
      <c r="V47" s="3"/>
      <c r="W47" s="3"/>
      <c r="X47" s="3">
        <f>COUNTIF(X13:X46,"v")</f>
        <v>4</v>
      </c>
      <c r="Y47" s="20"/>
      <c r="Z47" s="6"/>
      <c r="AA47" s="6"/>
      <c r="AB47" s="6"/>
    </row>
    <row r="48" spans="1:28" s="4" customFormat="1" ht="13.5" thickBot="1">
      <c r="A48" s="120"/>
      <c r="B48" s="121"/>
      <c r="C48" s="123" t="s">
        <v>85</v>
      </c>
      <c r="D48" s="21"/>
      <c r="E48" s="22"/>
      <c r="F48" s="21"/>
      <c r="G48" s="23"/>
      <c r="H48" s="23"/>
      <c r="I48" s="23">
        <f>COUNTIF(I13:I46,"é")</f>
        <v>3</v>
      </c>
      <c r="J48" s="23"/>
      <c r="K48" s="23"/>
      <c r="L48" s="23"/>
      <c r="M48" s="23"/>
      <c r="N48" s="23">
        <f>COUNTIF(N13:N46,"é")</f>
        <v>3</v>
      </c>
      <c r="O48" s="23"/>
      <c r="P48" s="23"/>
      <c r="Q48" s="23"/>
      <c r="R48" s="23"/>
      <c r="S48" s="23">
        <f>COUNTIF(S13:S46,"é")</f>
        <v>2</v>
      </c>
      <c r="T48" s="23"/>
      <c r="U48" s="23"/>
      <c r="V48" s="23"/>
      <c r="W48" s="23"/>
      <c r="X48" s="23">
        <f>COUNTIF(X13:X46,"é")</f>
        <v>3</v>
      </c>
      <c r="Y48" s="22"/>
      <c r="Z48" s="6"/>
      <c r="AA48" s="6"/>
      <c r="AB48" s="6"/>
    </row>
    <row r="49" spans="1:28" ht="12.75">
      <c r="A49" s="55" t="s">
        <v>15</v>
      </c>
      <c r="B49" s="5"/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1"/>
      <c r="B50" s="133" t="s">
        <v>4</v>
      </c>
      <c r="C50" s="129" t="s">
        <v>75</v>
      </c>
      <c r="D50" s="1"/>
      <c r="E50" s="133"/>
      <c r="F50" s="52" t="s">
        <v>78</v>
      </c>
      <c r="G50" s="1"/>
      <c r="H50" s="1"/>
      <c r="I50" s="1" t="s">
        <v>79</v>
      </c>
      <c r="J50" s="1"/>
      <c r="K50" s="1"/>
      <c r="L50" s="1"/>
      <c r="M50" s="6"/>
      <c r="N50" s="6"/>
      <c r="O50" s="6"/>
      <c r="P50" s="6"/>
      <c r="Q50" s="6"/>
      <c r="R50" s="6"/>
      <c r="S50" s="6"/>
      <c r="T50" s="6"/>
      <c r="U50" s="18"/>
      <c r="V50" s="18"/>
      <c r="W50" s="18"/>
      <c r="X50" s="18"/>
      <c r="Y50" s="18"/>
      <c r="Z50" s="10"/>
      <c r="AA50" s="10"/>
      <c r="AB50" s="10"/>
    </row>
    <row r="51" spans="1:28" ht="12.75">
      <c r="A51" s="1"/>
      <c r="B51" s="133" t="s">
        <v>5</v>
      </c>
      <c r="C51" s="129" t="s">
        <v>76</v>
      </c>
      <c r="D51" s="1"/>
      <c r="E51" s="133"/>
      <c r="F51" s="52"/>
      <c r="G51" s="1"/>
      <c r="H51" s="1"/>
      <c r="I51" s="1" t="s">
        <v>80</v>
      </c>
      <c r="J51" s="1"/>
      <c r="K51" s="1"/>
      <c r="L51" s="1" t="s">
        <v>81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13" ht="12.75" customHeight="1">
      <c r="B52" s="51" t="s">
        <v>6</v>
      </c>
      <c r="C52" s="129" t="s">
        <v>97</v>
      </c>
      <c r="E52" s="51"/>
      <c r="F52" s="52"/>
      <c r="M52" s="50"/>
    </row>
    <row r="53" spans="2:3" ht="12.75" customHeight="1">
      <c r="B53" s="128" t="s">
        <v>25</v>
      </c>
      <c r="C53" s="130" t="s">
        <v>77</v>
      </c>
    </row>
  </sheetData>
  <sheetProtection/>
  <mergeCells count="17">
    <mergeCell ref="P6:T6"/>
    <mergeCell ref="A12:C12"/>
    <mergeCell ref="A46:C46"/>
    <mergeCell ref="F5:Y5"/>
    <mergeCell ref="A17:C17"/>
    <mergeCell ref="A27:C27"/>
    <mergeCell ref="A44:C44"/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2016-05-12T08:33:20Z</cp:lastPrinted>
  <dcterms:created xsi:type="dcterms:W3CDTF">2006-03-29T07:49:40Z</dcterms:created>
  <dcterms:modified xsi:type="dcterms:W3CDTF">2021-07-27T10:42:53Z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