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VÉGLEGES_lev_2007" sheetId="1" r:id="rId1"/>
  </sheets>
  <definedNames>
    <definedName name="_xlnm.Print_Area" localSheetId="0">'VÉGLEGES_lev_2007'!$A$1:$AP$125</definedName>
  </definedNames>
  <calcPr fullCalcOnLoad="1"/>
</workbook>
</file>

<file path=xl/sharedStrings.xml><?xml version="1.0" encoding="utf-8"?>
<sst xmlns="http://schemas.openxmlformats.org/spreadsheetml/2006/main" count="340" uniqueCount="214">
  <si>
    <t>Kód</t>
  </si>
  <si>
    <t>Tantárgyak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</si>
  <si>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</si>
  <si>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</si>
  <si>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</si>
  <si>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</si>
  <si>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</si>
  <si>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</si>
  <si>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</si>
  <si>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</si>
  <si>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</si>
  <si>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</si>
  <si>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</si>
  <si>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</si>
  <si>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</si>
  <si>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</si>
  <si>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</si>
  <si>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</si>
  <si>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</si>
  <si>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</si>
  <si>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</si>
  <si>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</si>
  <si>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e</t>
  </si>
  <si>
    <t>f</t>
  </si>
  <si>
    <t>kredit</t>
  </si>
  <si>
    <t>Bevezetés a mechatronikába</t>
  </si>
  <si>
    <t>v</t>
  </si>
  <si>
    <t>s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</si>
  <si>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</si>
  <si>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</si>
  <si>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</si>
  <si>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</si>
  <si>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</si>
  <si>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</si>
  <si>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Közgazdaságtan I</t>
  </si>
  <si>
    <t>Közgazdaságtan II</t>
  </si>
  <si>
    <t>Környezetvédelem</t>
  </si>
  <si>
    <t>Minőségbiztosítás</t>
  </si>
  <si>
    <t>Jogi ismeretek</t>
  </si>
  <si>
    <t>Informatika alapjai I.</t>
  </si>
  <si>
    <t>Informatika alapjai II.</t>
  </si>
  <si>
    <t>Informatika alapjai labor</t>
  </si>
  <si>
    <t>Gépelemek, gépszerkezetek I</t>
  </si>
  <si>
    <t>Gépelemek, gépszerkezetek II</t>
  </si>
  <si>
    <t>Gépelemek, gépszerkezetek III</t>
  </si>
  <si>
    <t>Számítógépes tervező rendszerek</t>
  </si>
  <si>
    <t>Anyagtechnológia I.</t>
  </si>
  <si>
    <t>Anyagtechnológia II.</t>
  </si>
  <si>
    <t>Irányítástechnika</t>
  </si>
  <si>
    <t>Analóg és digitális áramkörök I</t>
  </si>
  <si>
    <t>Pneumatika, hidraulika</t>
  </si>
  <si>
    <t>Hő-és áramlástechnikai gépek</t>
  </si>
  <si>
    <t>Gyártástechnológia I</t>
  </si>
  <si>
    <t>Gyártástechnológia II</t>
  </si>
  <si>
    <t>Elektronika</t>
  </si>
  <si>
    <t>Finommechanika</t>
  </si>
  <si>
    <t>Interfészek</t>
  </si>
  <si>
    <t>Ipari robotok kinematikája és dinamikája I.</t>
  </si>
  <si>
    <t>Ipari robotok kinematikája és dinamikája II.</t>
  </si>
  <si>
    <t>Ipari robotok kinematikája és dinamikája III.</t>
  </si>
  <si>
    <t>Robotok irányítása I</t>
  </si>
  <si>
    <t>Robotok irányítása II.</t>
  </si>
  <si>
    <t>Robotok alkalmazása</t>
  </si>
  <si>
    <t>Ipari robotok szerkezeti elemei</t>
  </si>
  <si>
    <t>Intelligens robot rendszerek</t>
  </si>
  <si>
    <t xml:space="preserve"> </t>
  </si>
  <si>
    <t>Mobil robotok I.</t>
  </si>
  <si>
    <t>Mobil robotok II.</t>
  </si>
  <si>
    <t xml:space="preserve">Robotosított  anyagmozgatás </t>
  </si>
  <si>
    <t>Mikro- és nanotechnológia I.</t>
  </si>
  <si>
    <t>Mikro- és nanotechnológia II.</t>
  </si>
  <si>
    <t>Mikro- és nanotechnológia III.</t>
  </si>
  <si>
    <t>Érzékelők és működtetők I.</t>
  </si>
  <si>
    <t>Érzékelők és működtetők II.</t>
  </si>
  <si>
    <t>Rendszertechnika</t>
  </si>
  <si>
    <t>Optika és lézertechnika</t>
  </si>
  <si>
    <t>Megbízhatóság</t>
  </si>
  <si>
    <t>Mikromechanika</t>
  </si>
  <si>
    <t>Mikrogép rendszerek</t>
  </si>
  <si>
    <t>Jel- és képfeldolgozás</t>
  </si>
  <si>
    <t>NANOTECHNIKA SZAKIRÁNY</t>
  </si>
  <si>
    <t xml:space="preserve">Matematika szigorlat </t>
  </si>
  <si>
    <t xml:space="preserve">Mechanika szigorlat </t>
  </si>
  <si>
    <t>SZAKIRÁNY + szabadon választott</t>
  </si>
  <si>
    <t>BGRMA1HNLB</t>
  </si>
  <si>
    <t>BGRMA2HNLB</t>
  </si>
  <si>
    <t>BGRME11NLB</t>
  </si>
  <si>
    <t>BGBMN11NLB</t>
  </si>
  <si>
    <t>BGBMN33NLB</t>
  </si>
  <si>
    <t>BGBMN22NLB</t>
  </si>
  <si>
    <t>BGBMNS3NLB</t>
  </si>
  <si>
    <t>BGRET13NLB</t>
  </si>
  <si>
    <t>BAGMN11NLB</t>
  </si>
  <si>
    <t>GSVKG1A2LB</t>
  </si>
  <si>
    <t>GSVKG2A2LB</t>
  </si>
  <si>
    <t>BGRLG16NLB</t>
  </si>
  <si>
    <t>BAGMB18NLB</t>
  </si>
  <si>
    <t>BGRIA1HNLB</t>
  </si>
  <si>
    <t>BGRIA2HNLB</t>
  </si>
  <si>
    <t>BGRIALHNLB</t>
  </si>
  <si>
    <t>BAGAC11NLB</t>
  </si>
  <si>
    <t>BAGAC22NLB</t>
  </si>
  <si>
    <t>BGRIR15NLB</t>
  </si>
  <si>
    <t>BGRAD25NLB</t>
  </si>
  <si>
    <t>BGRPH17NLB</t>
  </si>
  <si>
    <t>KMEGT11TLB</t>
  </si>
  <si>
    <t>BAGGT25NLB</t>
  </si>
  <si>
    <t>KMEEA11TLB</t>
  </si>
  <si>
    <t>KMEFM11TLB</t>
  </si>
  <si>
    <t>KMEIF11TLB</t>
  </si>
  <si>
    <t>BGBFM13NLB</t>
  </si>
  <si>
    <t>KMENT11TLB</t>
  </si>
  <si>
    <t>KMENT21TLB</t>
  </si>
  <si>
    <t>KMENT31TLB</t>
  </si>
  <si>
    <t>KMEÉM11TLB</t>
  </si>
  <si>
    <t>KMEÉM21TLB</t>
  </si>
  <si>
    <t>KMERE11TNLB</t>
  </si>
  <si>
    <t>KMEOL11TLB</t>
  </si>
  <si>
    <t>KMEMB11TLB</t>
  </si>
  <si>
    <t>KMEMM11TLB</t>
  </si>
  <si>
    <t>KMEMR11TLB</t>
  </si>
  <si>
    <t>KMEJK11TLB</t>
  </si>
  <si>
    <t>BGRRI15NLB</t>
  </si>
  <si>
    <t>BGRRI26NLB</t>
  </si>
  <si>
    <t>BGRRO14NLB</t>
  </si>
  <si>
    <t>BGRRS14NLB</t>
  </si>
  <si>
    <t>NANOTECHNIKA SZAKIRÁNY összesen:</t>
  </si>
  <si>
    <t>BGRRK16NLB</t>
  </si>
  <si>
    <t>BGRRK27NLB</t>
  </si>
  <si>
    <t>BGRRK38NLB</t>
  </si>
  <si>
    <t>BGRRR17NLB</t>
  </si>
  <si>
    <t>BGRMR16NLB</t>
  </si>
  <si>
    <t>BGRMR27NLB</t>
  </si>
  <si>
    <t>BGBJO17NLB</t>
  </si>
  <si>
    <t>140 kredit</t>
  </si>
  <si>
    <t>lehet együtt is</t>
  </si>
  <si>
    <t>BGRMASHNLB</t>
  </si>
  <si>
    <t>BGRSR15NLB</t>
  </si>
  <si>
    <t>BGRHG16NLB</t>
  </si>
  <si>
    <t>előtanulmány</t>
  </si>
  <si>
    <t>Előtanulmány</t>
  </si>
  <si>
    <t>Matematika I</t>
  </si>
  <si>
    <t>Matematika II</t>
  </si>
  <si>
    <t>BGBGG22NLB</t>
  </si>
  <si>
    <t>BGBGG11NLB</t>
  </si>
  <si>
    <t>BGBGG33NLB</t>
  </si>
  <si>
    <t>BGBMFM3NLB</t>
  </si>
  <si>
    <t>BGBBER8NLB</t>
  </si>
  <si>
    <t>Biztonságtechnika ergonómia</t>
  </si>
  <si>
    <t>Mechatronikai mérnöki szak</t>
  </si>
  <si>
    <t>féléves óraszámokkal (ea. tgy. l). ; követelményekkel (k.); kreditekkel (kr.)</t>
  </si>
  <si>
    <t>levelező tagozat</t>
  </si>
  <si>
    <t>Logisztikai alapismeretek II</t>
  </si>
  <si>
    <t>Műszertechnika</t>
  </si>
  <si>
    <t>Programozható logikai áramkörök</t>
  </si>
  <si>
    <t>Ipari robotok programozása</t>
  </si>
  <si>
    <t xml:space="preserve">39,  9 </t>
  </si>
  <si>
    <t>Kötelezően választható 3</t>
  </si>
  <si>
    <t>Villamos hajtás programozás</t>
  </si>
  <si>
    <t>Technológiai tervezés automatizálása</t>
  </si>
  <si>
    <t>KMEÖA11TNB</t>
  </si>
  <si>
    <t>KMEÖB11TNB</t>
  </si>
  <si>
    <t>KMEÖA21TNB</t>
  </si>
  <si>
    <t>Önszerveződő alacsony-dimenziós rendszerek  I.</t>
  </si>
  <si>
    <t xml:space="preserve">Mérnöki etika  </t>
  </si>
  <si>
    <t xml:space="preserve"> EU ismeretek</t>
  </si>
  <si>
    <t>GSVEU11NLB</t>
  </si>
  <si>
    <t>BGRKO18NLB</t>
  </si>
  <si>
    <t>PLC ismeretek</t>
  </si>
  <si>
    <t>KMEMŰ11TLB</t>
  </si>
  <si>
    <t>BGRRP16NLB</t>
  </si>
  <si>
    <t>BGRLA14NLB</t>
  </si>
  <si>
    <t>BGRSD1MNLB</t>
  </si>
  <si>
    <t>Analóg és digitális áramkörökII</t>
  </si>
  <si>
    <t xml:space="preserve">Gyártócella információ-áramlása               </t>
  </si>
  <si>
    <t>BGRLG27NLB</t>
  </si>
  <si>
    <t>BGRPI16NLB</t>
  </si>
  <si>
    <t>BGBET13NLB</t>
  </si>
  <si>
    <t>BGRHP18NLB</t>
  </si>
  <si>
    <t>BAGGI18NLB</t>
  </si>
  <si>
    <t>BAGTT18NLB</t>
  </si>
  <si>
    <t>Természettudományi alapismeretek összesen</t>
  </si>
  <si>
    <t>össz óra</t>
  </si>
  <si>
    <t>24, 51</t>
  </si>
  <si>
    <t>Szakirányú integrált gyakorlat</t>
  </si>
  <si>
    <t>BGRGY17NLB</t>
  </si>
  <si>
    <t>KMEGY11TLB</t>
  </si>
  <si>
    <t>Logisztikai alapismeretek I</t>
  </si>
  <si>
    <t>BGRRA17NLB</t>
  </si>
  <si>
    <t xml:space="preserve">Kötelezően választható1                                 </t>
  </si>
  <si>
    <t xml:space="preserve">Kötelezően választható2           </t>
  </si>
  <si>
    <t>Önszerveződő alacsony-dimenziós rendszerek II.</t>
  </si>
  <si>
    <t>Ökologikus műszaki szerkezetek</t>
  </si>
  <si>
    <t>Ssz.</t>
  </si>
  <si>
    <t xml:space="preserve"> Mikro- és nanotechnológia +            Mikrogép rendszerek </t>
  </si>
  <si>
    <t>Ipari robotok kinematikája és dinamikája  +     Robotosított anyagmozgatás</t>
  </si>
  <si>
    <t>Szabadon választható</t>
  </si>
  <si>
    <t>tantárgy  4</t>
  </si>
  <si>
    <t>tantárgy 1</t>
  </si>
  <si>
    <t>tantárgy 2</t>
  </si>
  <si>
    <t>tantárgy 3</t>
  </si>
  <si>
    <t>ROBOT RENDSZEREK  SZAKIRÁNY</t>
  </si>
  <si>
    <t>ROBOT RENDSZEREK SZAKIRÁNY  összesen:</t>
  </si>
  <si>
    <t>Záróvizsga tárgyak</t>
  </si>
  <si>
    <t>Záróvizsga  tanátrgyak:</t>
  </si>
  <si>
    <t xml:space="preserve">Elektrotechnika </t>
  </si>
  <si>
    <t>5 aktív félév</t>
  </si>
  <si>
    <t>félév össz óra</t>
  </si>
  <si>
    <t>tantárgy 4</t>
  </si>
  <si>
    <r>
      <t xml:space="preserve">6, </t>
    </r>
    <r>
      <rPr>
        <sz val="9"/>
        <color indexed="10"/>
        <rFont val="Times New Roman"/>
        <family val="1"/>
      </rPr>
      <t>2</t>
    </r>
  </si>
  <si>
    <r>
      <t xml:space="preserve">24, 32, </t>
    </r>
    <r>
      <rPr>
        <sz val="9"/>
        <color indexed="10"/>
        <rFont val="Times New Roman"/>
        <family val="1"/>
      </rPr>
      <t>34</t>
    </r>
  </si>
  <si>
    <r>
      <t xml:space="preserve">24, </t>
    </r>
    <r>
      <rPr>
        <sz val="9"/>
        <color indexed="10"/>
        <rFont val="Times New Roman"/>
        <family val="1"/>
      </rPr>
      <t>25</t>
    </r>
  </si>
  <si>
    <t>KMEAD11TLB</t>
  </si>
  <si>
    <t>ÓE Bánki Donát Gépész és Biztonságtechnikai Mérnöki  Kar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</si>
</sst>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0">
    <font>
      <sz val="10"/>
      <name val="Arial"/>
      <family val="0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10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name val="Arial"/>
      <family val="0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sz val="9"/>
      <color indexed="10"/>
      <name val="Times New Roman"/>
      <family val="1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dashed"/>
    </border>
    <border>
      <left style="medium"/>
      <right style="medium"/>
      <top style="dash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dotted"/>
      <right style="medium"/>
      <top style="dotted"/>
      <bottom style="hair"/>
    </border>
    <border>
      <left style="medium"/>
      <right style="medium"/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 style="dotted"/>
      <bottom>
        <color indexed="63"/>
      </bottom>
    </border>
    <border>
      <left style="medium"/>
      <right style="hair"/>
      <top style="dotted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dashed"/>
      <right style="medium"/>
      <top style="hair"/>
      <bottom style="hair"/>
    </border>
    <border>
      <left style="medium"/>
      <right style="medium"/>
      <top style="dashed"/>
      <bottom>
        <color indexed="63"/>
      </bottom>
    </border>
    <border>
      <left style="hair"/>
      <right style="hair"/>
      <top style="medium"/>
      <bottom style="dotted"/>
    </border>
    <border>
      <left>
        <color indexed="63"/>
      </left>
      <right style="hair"/>
      <top style="medium"/>
      <bottom style="dotted"/>
    </border>
    <border>
      <left style="medium"/>
      <right style="hair"/>
      <top style="medium"/>
      <bottom style="dotted"/>
    </border>
    <border>
      <left style="hair"/>
      <right style="hair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hair"/>
      <top style="dotted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hair"/>
      <right style="dotted"/>
      <top style="dotted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dotted"/>
      <top style="dotted"/>
      <bottom style="hair"/>
    </border>
    <border>
      <left style="dotted"/>
      <right style="dotted"/>
      <top style="dotted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2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5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3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5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3" fillId="0" borderId="18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top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22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right" vertical="center"/>
    </xf>
    <xf numFmtId="0" fontId="2" fillId="0" borderId="48" xfId="0" applyFont="1" applyBorder="1" applyAlignment="1">
      <alignment horizontal="left"/>
    </xf>
    <xf numFmtId="0" fontId="3" fillId="0" borderId="49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0" xfId="0" applyFont="1" applyFill="1" applyBorder="1" applyAlignment="1">
      <alignment vertical="top" wrapText="1"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 horizontal="left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0" xfId="0" applyFont="1" applyBorder="1" applyAlignment="1">
      <alignment horizontal="left" vertical="center" wrapText="1"/>
    </xf>
    <xf numFmtId="0" fontId="3" fillId="0" borderId="6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80" xfId="0" applyFont="1" applyFill="1" applyBorder="1" applyAlignment="1">
      <alignment/>
    </xf>
    <xf numFmtId="0" fontId="2" fillId="0" borderId="8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3" fillId="0" borderId="89" xfId="0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 shrinkToFit="1"/>
    </xf>
    <xf numFmtId="0" fontId="3" fillId="0" borderId="8" xfId="0" applyFont="1" applyFill="1" applyBorder="1" applyAlignment="1">
      <alignment horizontal="left" wrapText="1"/>
    </xf>
    <xf numFmtId="0" fontId="3" fillId="0" borderId="9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left" wrapText="1"/>
    </xf>
    <xf numFmtId="0" fontId="2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27" xfId="0" applyFont="1" applyFill="1" applyBorder="1" applyAlignment="1">
      <alignment horizontal="center" vertical="top"/>
    </xf>
    <xf numFmtId="0" fontId="16" fillId="4" borderId="28" xfId="0" applyFont="1" applyFill="1" applyBorder="1" applyAlignment="1">
      <alignment horizontal="center"/>
    </xf>
    <xf numFmtId="0" fontId="16" fillId="4" borderId="29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 wrapText="1"/>
    </xf>
    <xf numFmtId="0" fontId="16" fillId="4" borderId="27" xfId="0" applyFont="1" applyFill="1" applyBorder="1" applyAlignment="1">
      <alignment horizontal="center" vertical="top"/>
    </xf>
    <xf numFmtId="0" fontId="3" fillId="4" borderId="38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16" fillId="4" borderId="38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right" vertical="center"/>
    </xf>
    <xf numFmtId="0" fontId="3" fillId="4" borderId="22" xfId="0" applyFont="1" applyFill="1" applyBorder="1" applyAlignment="1">
      <alignment horizontal="right" vertical="center"/>
    </xf>
    <xf numFmtId="0" fontId="19" fillId="4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/>
    </xf>
    <xf numFmtId="0" fontId="11" fillId="2" borderId="9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96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96" xfId="0" applyFont="1" applyFill="1" applyBorder="1" applyAlignment="1">
      <alignment horizontal="center" wrapText="1"/>
    </xf>
    <xf numFmtId="0" fontId="3" fillId="0" borderId="97" xfId="0" applyFont="1" applyFill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2" fillId="0" borderId="81" xfId="0" applyFont="1" applyFill="1" applyBorder="1" applyAlignment="1">
      <alignment horizontal="center" vertical="top" wrapText="1"/>
    </xf>
    <xf numFmtId="0" fontId="2" fillId="0" borderId="80" xfId="0" applyFont="1" applyFill="1" applyBorder="1" applyAlignment="1">
      <alignment horizontal="center" vertical="top"/>
    </xf>
    <xf numFmtId="0" fontId="2" fillId="0" borderId="9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99" xfId="0" applyFont="1" applyFill="1" applyBorder="1" applyAlignment="1">
      <alignment horizontal="center" vertical="top" wrapText="1"/>
    </xf>
    <xf numFmtId="0" fontId="2" fillId="0" borderId="100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shrinkToFit="1"/>
    </xf>
    <xf numFmtId="0" fontId="3" fillId="2" borderId="79" xfId="0" applyFont="1" applyFill="1" applyBorder="1" applyAlignment="1">
      <alignment horizontal="center" vertical="top" shrinkToFit="1"/>
    </xf>
    <xf numFmtId="0" fontId="3" fillId="2" borderId="9" xfId="0" applyFont="1" applyFill="1" applyBorder="1" applyAlignment="1">
      <alignment horizontal="center" vertical="top"/>
    </xf>
    <xf numFmtId="0" fontId="3" fillId="2" borderId="79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left" vertical="top"/>
    </xf>
    <xf numFmtId="0" fontId="4" fillId="0" borderId="97" xfId="0" applyFont="1" applyFill="1" applyBorder="1" applyAlignment="1">
      <alignment horizontal="left" vertical="top"/>
    </xf>
    <xf numFmtId="0" fontId="4" fillId="0" borderId="38" xfId="0" applyFont="1" applyFill="1" applyBorder="1" applyAlignment="1">
      <alignment horizontal="left" vertical="top"/>
    </xf>
    <xf numFmtId="0" fontId="3" fillId="0" borderId="9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right" wrapText="1"/>
    </xf>
    <xf numFmtId="0" fontId="3" fillId="2" borderId="44" xfId="0" applyFont="1" applyFill="1" applyBorder="1" applyAlignment="1">
      <alignment wrapText="1"/>
    </xf>
    <xf numFmtId="0" fontId="3" fillId="2" borderId="79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3" fillId="2" borderId="100" xfId="0" applyFont="1" applyFill="1" applyBorder="1" applyAlignment="1">
      <alignment wrapText="1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/>
    </xf>
    <xf numFmtId="0" fontId="15" fillId="0" borderId="2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174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8515625" style="13" customWidth="1"/>
    <col min="2" max="2" width="13.421875" style="39" customWidth="1"/>
    <col min="3" max="3" width="24.7109375" style="27" customWidth="1"/>
    <col min="4" max="4" width="7.00390625" style="74" customWidth="1"/>
    <col min="5" max="5" width="5.7109375" style="74" customWidth="1"/>
    <col min="6" max="40" width="4.57421875" style="13" customWidth="1"/>
    <col min="41" max="41" width="4.57421875" style="75" customWidth="1"/>
    <col min="42" max="42" width="13.140625" style="75" customWidth="1"/>
    <col min="43" max="16384" width="9.140625" style="19" customWidth="1"/>
  </cols>
  <sheetData>
    <row r="1" spans="1:42" s="21" customFormat="1" ht="13.5">
      <c r="A1" s="220"/>
      <c r="B1" s="291" t="s">
        <v>213</v>
      </c>
      <c r="C1" s="291"/>
      <c r="D1" s="292"/>
      <c r="E1" s="292"/>
      <c r="F1" s="292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96" t="s">
        <v>149</v>
      </c>
      <c r="R1" s="296"/>
      <c r="S1" s="296"/>
      <c r="T1" s="296"/>
      <c r="U1" s="296"/>
      <c r="V1" s="296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96" t="s">
        <v>151</v>
      </c>
      <c r="AK1" s="296"/>
      <c r="AL1" s="296"/>
      <c r="AM1" s="296"/>
      <c r="AN1" s="220"/>
      <c r="AO1" s="130"/>
      <c r="AP1" s="130"/>
    </row>
    <row r="2" spans="1:42" s="21" customFormat="1" ht="13.5">
      <c r="A2" s="220"/>
      <c r="B2" s="222"/>
      <c r="C2" s="217"/>
      <c r="D2" s="221"/>
      <c r="E2" s="221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130"/>
      <c r="AP2" s="130"/>
    </row>
    <row r="3" spans="1:42" s="21" customFormat="1" ht="14.25" thickBot="1">
      <c r="A3" s="220"/>
      <c r="B3" s="222"/>
      <c r="C3" s="217"/>
      <c r="D3" s="221"/>
      <c r="E3" s="297" t="s">
        <v>150</v>
      </c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30"/>
      <c r="AP3" s="130"/>
    </row>
    <row r="4" spans="1:42" s="21" customFormat="1" ht="12.75" customHeight="1" thickBot="1">
      <c r="A4" s="304" t="s">
        <v>193</v>
      </c>
      <c r="B4" s="306" t="s">
        <v>0</v>
      </c>
      <c r="C4" s="306" t="s">
        <v>1</v>
      </c>
      <c r="D4" s="310" t="s">
        <v>182</v>
      </c>
      <c r="E4" s="299" t="s">
        <v>24</v>
      </c>
      <c r="F4" s="293" t="s">
        <v>2</v>
      </c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8"/>
      <c r="AK4" s="298"/>
      <c r="AL4" s="298"/>
      <c r="AM4" s="298"/>
      <c r="AN4" s="298"/>
      <c r="AO4" s="314" t="s">
        <v>139</v>
      </c>
      <c r="AP4" s="315"/>
    </row>
    <row r="5" spans="1:42" s="21" customFormat="1" ht="13.5" customHeight="1" thickBot="1">
      <c r="A5" s="305"/>
      <c r="B5" s="307"/>
      <c r="C5" s="307"/>
      <c r="D5" s="311"/>
      <c r="E5" s="300"/>
      <c r="F5" s="293" t="s">
        <v>3</v>
      </c>
      <c r="G5" s="294"/>
      <c r="H5" s="294"/>
      <c r="I5" s="294"/>
      <c r="J5" s="295"/>
      <c r="K5" s="293" t="s">
        <v>4</v>
      </c>
      <c r="L5" s="294"/>
      <c r="M5" s="294"/>
      <c r="N5" s="294"/>
      <c r="O5" s="295"/>
      <c r="P5" s="293" t="s">
        <v>5</v>
      </c>
      <c r="Q5" s="294"/>
      <c r="R5" s="294"/>
      <c r="S5" s="294"/>
      <c r="T5" s="295"/>
      <c r="U5" s="293" t="s">
        <v>6</v>
      </c>
      <c r="V5" s="294"/>
      <c r="W5" s="294"/>
      <c r="X5" s="294"/>
      <c r="Y5" s="295"/>
      <c r="Z5" s="293" t="s">
        <v>7</v>
      </c>
      <c r="AA5" s="294"/>
      <c r="AB5" s="294"/>
      <c r="AC5" s="294"/>
      <c r="AD5" s="295"/>
      <c r="AE5" s="293" t="s">
        <v>8</v>
      </c>
      <c r="AF5" s="294"/>
      <c r="AG5" s="294"/>
      <c r="AH5" s="294"/>
      <c r="AI5" s="295"/>
      <c r="AJ5" s="293" t="s">
        <v>9</v>
      </c>
      <c r="AK5" s="294"/>
      <c r="AL5" s="294"/>
      <c r="AM5" s="294"/>
      <c r="AN5" s="295"/>
      <c r="AO5" s="316"/>
      <c r="AP5" s="317"/>
    </row>
    <row r="6" spans="1:42" s="21" customFormat="1" ht="14.25" thickBot="1">
      <c r="A6" s="223"/>
      <c r="B6" s="225"/>
      <c r="C6" s="218"/>
      <c r="D6" s="226"/>
      <c r="E6" s="227"/>
      <c r="F6" s="228" t="s">
        <v>10</v>
      </c>
      <c r="G6" s="228" t="s">
        <v>11</v>
      </c>
      <c r="H6" s="228" t="s">
        <v>12</v>
      </c>
      <c r="I6" s="228" t="s">
        <v>13</v>
      </c>
      <c r="J6" s="228" t="s">
        <v>14</v>
      </c>
      <c r="K6" s="226" t="s">
        <v>10</v>
      </c>
      <c r="L6" s="229" t="s">
        <v>11</v>
      </c>
      <c r="M6" s="229" t="s">
        <v>12</v>
      </c>
      <c r="N6" s="229" t="s">
        <v>13</v>
      </c>
      <c r="O6" s="230" t="s">
        <v>14</v>
      </c>
      <c r="P6" s="229" t="s">
        <v>10</v>
      </c>
      <c r="Q6" s="229" t="s">
        <v>11</v>
      </c>
      <c r="R6" s="229" t="s">
        <v>12</v>
      </c>
      <c r="S6" s="229" t="s">
        <v>13</v>
      </c>
      <c r="T6" s="229" t="s">
        <v>14</v>
      </c>
      <c r="U6" s="226" t="s">
        <v>10</v>
      </c>
      <c r="V6" s="229" t="s">
        <v>11</v>
      </c>
      <c r="W6" s="229" t="s">
        <v>12</v>
      </c>
      <c r="X6" s="229" t="s">
        <v>13</v>
      </c>
      <c r="Y6" s="230" t="s">
        <v>14</v>
      </c>
      <c r="Z6" s="229" t="s">
        <v>10</v>
      </c>
      <c r="AA6" s="229" t="s">
        <v>11</v>
      </c>
      <c r="AB6" s="229" t="s">
        <v>12</v>
      </c>
      <c r="AC6" s="229" t="s">
        <v>13</v>
      </c>
      <c r="AD6" s="230" t="s">
        <v>14</v>
      </c>
      <c r="AE6" s="228" t="s">
        <v>10</v>
      </c>
      <c r="AF6" s="228" t="s">
        <v>11</v>
      </c>
      <c r="AG6" s="228" t="s">
        <v>12</v>
      </c>
      <c r="AH6" s="228" t="s">
        <v>13</v>
      </c>
      <c r="AI6" s="231" t="s">
        <v>14</v>
      </c>
      <c r="AJ6" s="228" t="s">
        <v>10</v>
      </c>
      <c r="AK6" s="228" t="s">
        <v>11</v>
      </c>
      <c r="AL6" s="228" t="s">
        <v>12</v>
      </c>
      <c r="AM6" s="228" t="s">
        <v>13</v>
      </c>
      <c r="AN6" s="231" t="s">
        <v>14</v>
      </c>
      <c r="AO6" s="316"/>
      <c r="AP6" s="317"/>
    </row>
    <row r="7" spans="1:42" s="25" customFormat="1" ht="14.25" thickBot="1">
      <c r="A7" s="308" t="s">
        <v>181</v>
      </c>
      <c r="B7" s="309"/>
      <c r="C7" s="309"/>
      <c r="D7" s="232">
        <f>SUM(D8:D22)</f>
        <v>166</v>
      </c>
      <c r="E7" s="233">
        <f>SUM(E8:E22)</f>
        <v>46</v>
      </c>
      <c r="F7" s="234">
        <f>SUM(F8:F22)</f>
        <v>54</v>
      </c>
      <c r="G7" s="235">
        <f>SUM(G8:G22)</f>
        <v>20</v>
      </c>
      <c r="H7" s="235">
        <f>SUM(H8:H22)</f>
        <v>6</v>
      </c>
      <c r="I7" s="235"/>
      <c r="J7" s="236">
        <f>SUM(J8:J22)</f>
        <v>20</v>
      </c>
      <c r="K7" s="232">
        <f>SUM(K8:K22)</f>
        <v>36</v>
      </c>
      <c r="L7" s="235">
        <f>SUM(L8:L22)</f>
        <v>16</v>
      </c>
      <c r="M7" s="235">
        <f>SUM(M8:M22)</f>
        <v>12</v>
      </c>
      <c r="N7" s="235"/>
      <c r="O7" s="233">
        <f aca="true" t="shared" si="0" ref="O7:W7">SUM(O8:O22)</f>
        <v>17</v>
      </c>
      <c r="P7" s="234">
        <f t="shared" si="0"/>
        <v>8</v>
      </c>
      <c r="Q7" s="235">
        <f t="shared" si="0"/>
        <v>8</v>
      </c>
      <c r="R7" s="235">
        <f t="shared" si="0"/>
        <v>0</v>
      </c>
      <c r="S7" s="235">
        <f t="shared" si="0"/>
        <v>0</v>
      </c>
      <c r="T7" s="236">
        <f t="shared" si="0"/>
        <v>7</v>
      </c>
      <c r="U7" s="232">
        <f t="shared" si="0"/>
        <v>0</v>
      </c>
      <c r="V7" s="235">
        <f t="shared" si="0"/>
        <v>0</v>
      </c>
      <c r="W7" s="235">
        <f t="shared" si="0"/>
        <v>6</v>
      </c>
      <c r="X7" s="235"/>
      <c r="Y7" s="233">
        <f>SUM(Y8:Y22)</f>
        <v>2</v>
      </c>
      <c r="Z7" s="234">
        <f>SUM(Z8:Z22)</f>
        <v>0</v>
      </c>
      <c r="AA7" s="235">
        <f>SUM(AA8:AA22)</f>
        <v>0</v>
      </c>
      <c r="AB7" s="235">
        <f>SUM(AB8:AB22)</f>
        <v>0</v>
      </c>
      <c r="AC7" s="235"/>
      <c r="AD7" s="236">
        <f>SUM(AD8:AD22)</f>
        <v>0</v>
      </c>
      <c r="AE7" s="232">
        <f>SUM(AE8:AE22)</f>
        <v>0</v>
      </c>
      <c r="AF7" s="235">
        <f>SUM(AF8:AF22)</f>
        <v>0</v>
      </c>
      <c r="AG7" s="235">
        <f>SUM(AG8:AG22)</f>
        <v>0</v>
      </c>
      <c r="AH7" s="235"/>
      <c r="AI7" s="233">
        <f>SUM(AI8:AI22)</f>
        <v>0</v>
      </c>
      <c r="AJ7" s="232">
        <f>SUM(AJ8:AJ22)</f>
        <v>0</v>
      </c>
      <c r="AK7" s="235">
        <f>SUM(AK8:AK22)</f>
        <v>0</v>
      </c>
      <c r="AL7" s="235">
        <f>SUM(AL8:AL22)</f>
        <v>0</v>
      </c>
      <c r="AM7" s="235"/>
      <c r="AN7" s="233">
        <f>SUM(AN8:AN22)</f>
        <v>0</v>
      </c>
      <c r="AO7" s="318"/>
      <c r="AP7" s="319"/>
    </row>
    <row r="8" spans="1:42" s="21" customFormat="1" ht="13.5">
      <c r="A8" s="9">
        <v>1</v>
      </c>
      <c r="B8" s="40" t="s">
        <v>84</v>
      </c>
      <c r="C8" s="41" t="s">
        <v>141</v>
      </c>
      <c r="D8" s="76">
        <f aca="true" t="shared" si="1" ref="D8:D18">SUM(F8,G8,H8,K8,L8,M8,P8,Q8,R8,U8,V8,W8,Z8,AA8,AB8,AE8,AF8,AG8,AJ8,AK8,AL8)</f>
        <v>26</v>
      </c>
      <c r="E8" s="77">
        <f aca="true" t="shared" si="2" ref="E8:E18">SUM(J8,O8,T8,Y8,AD8,AI8,AN8)</f>
        <v>6</v>
      </c>
      <c r="F8" s="78">
        <v>16</v>
      </c>
      <c r="G8" s="79">
        <v>10</v>
      </c>
      <c r="H8" s="79">
        <v>0</v>
      </c>
      <c r="I8" s="79" t="s">
        <v>26</v>
      </c>
      <c r="J8" s="80">
        <v>6</v>
      </c>
      <c r="K8" s="78"/>
      <c r="L8" s="79"/>
      <c r="M8" s="79"/>
      <c r="N8" s="79"/>
      <c r="O8" s="80"/>
      <c r="P8" s="78"/>
      <c r="Q8" s="79"/>
      <c r="R8" s="79"/>
      <c r="S8" s="79"/>
      <c r="T8" s="80"/>
      <c r="U8" s="78"/>
      <c r="V8" s="79"/>
      <c r="W8" s="79"/>
      <c r="X8" s="79"/>
      <c r="Y8" s="80"/>
      <c r="Z8" s="78"/>
      <c r="AA8" s="79"/>
      <c r="AB8" s="79"/>
      <c r="AC8" s="79"/>
      <c r="AD8" s="80"/>
      <c r="AE8" s="78"/>
      <c r="AF8" s="79"/>
      <c r="AG8" s="79"/>
      <c r="AH8" s="79"/>
      <c r="AI8" s="80"/>
      <c r="AJ8" s="78"/>
      <c r="AK8" s="79"/>
      <c r="AL8" s="79"/>
      <c r="AM8" s="79"/>
      <c r="AN8" s="80"/>
      <c r="AO8" s="135"/>
      <c r="AP8" s="135"/>
    </row>
    <row r="9" spans="1:42" s="21" customFormat="1" ht="13.5">
      <c r="A9" s="14">
        <v>2</v>
      </c>
      <c r="B9" s="42" t="s">
        <v>85</v>
      </c>
      <c r="C9" s="41" t="s">
        <v>142</v>
      </c>
      <c r="D9" s="82">
        <f t="shared" si="1"/>
        <v>26</v>
      </c>
      <c r="E9" s="77">
        <f t="shared" si="2"/>
        <v>7</v>
      </c>
      <c r="F9" s="78"/>
      <c r="G9" s="79"/>
      <c r="H9" s="79"/>
      <c r="I9" s="79"/>
      <c r="J9" s="80"/>
      <c r="K9" s="78">
        <v>16</v>
      </c>
      <c r="L9" s="79">
        <v>10</v>
      </c>
      <c r="M9" s="79">
        <v>0</v>
      </c>
      <c r="N9" s="79" t="s">
        <v>23</v>
      </c>
      <c r="O9" s="80">
        <v>7</v>
      </c>
      <c r="P9" s="78"/>
      <c r="Q9" s="79"/>
      <c r="R9" s="79"/>
      <c r="S9" s="79"/>
      <c r="T9" s="80"/>
      <c r="U9" s="78"/>
      <c r="V9" s="79"/>
      <c r="W9" s="79"/>
      <c r="X9" s="79"/>
      <c r="Y9" s="80"/>
      <c r="Z9" s="78"/>
      <c r="AA9" s="79"/>
      <c r="AB9" s="79"/>
      <c r="AC9" s="79"/>
      <c r="AD9" s="80"/>
      <c r="AE9" s="78"/>
      <c r="AF9" s="79"/>
      <c r="AG9" s="79"/>
      <c r="AH9" s="79"/>
      <c r="AI9" s="80"/>
      <c r="AJ9" s="78"/>
      <c r="AK9" s="79"/>
      <c r="AL9" s="79"/>
      <c r="AM9" s="79"/>
      <c r="AN9" s="80"/>
      <c r="AO9" s="89">
        <v>1</v>
      </c>
      <c r="AP9" s="90"/>
    </row>
    <row r="10" spans="1:42" s="21" customFormat="1" ht="13.5">
      <c r="A10" s="14">
        <v>3</v>
      </c>
      <c r="B10" s="42" t="s">
        <v>136</v>
      </c>
      <c r="C10" s="41" t="s">
        <v>81</v>
      </c>
      <c r="D10" s="82">
        <f t="shared" si="1"/>
        <v>0</v>
      </c>
      <c r="E10" s="77">
        <f t="shared" si="2"/>
        <v>2</v>
      </c>
      <c r="F10" s="78"/>
      <c r="G10" s="79"/>
      <c r="H10" s="79"/>
      <c r="I10" s="79"/>
      <c r="J10" s="80"/>
      <c r="K10" s="78">
        <v>0</v>
      </c>
      <c r="L10" s="79">
        <v>0</v>
      </c>
      <c r="M10" s="79">
        <v>0</v>
      </c>
      <c r="N10" s="79" t="s">
        <v>27</v>
      </c>
      <c r="O10" s="80">
        <v>2</v>
      </c>
      <c r="P10" s="78"/>
      <c r="Q10" s="79"/>
      <c r="R10" s="79"/>
      <c r="S10" s="79"/>
      <c r="T10" s="80"/>
      <c r="U10" s="78"/>
      <c r="V10" s="79"/>
      <c r="W10" s="79"/>
      <c r="X10" s="79"/>
      <c r="Y10" s="80"/>
      <c r="Z10" s="78"/>
      <c r="AA10" s="79"/>
      <c r="AB10" s="79"/>
      <c r="AC10" s="79"/>
      <c r="AD10" s="80"/>
      <c r="AE10" s="78"/>
      <c r="AF10" s="79"/>
      <c r="AG10" s="79"/>
      <c r="AH10" s="79"/>
      <c r="AI10" s="80"/>
      <c r="AJ10" s="78"/>
      <c r="AK10" s="79"/>
      <c r="AL10" s="79"/>
      <c r="AM10" s="79"/>
      <c r="AN10" s="80"/>
      <c r="AO10" s="89">
        <v>2</v>
      </c>
      <c r="AP10" s="90" t="s">
        <v>135</v>
      </c>
    </row>
    <row r="11" spans="1:42" s="21" customFormat="1" ht="13.5">
      <c r="A11" s="10">
        <v>4</v>
      </c>
      <c r="B11" s="43" t="s">
        <v>110</v>
      </c>
      <c r="C11" s="44" t="s">
        <v>28</v>
      </c>
      <c r="D11" s="82">
        <f t="shared" si="1"/>
        <v>14</v>
      </c>
      <c r="E11" s="77">
        <f t="shared" si="2"/>
        <v>4</v>
      </c>
      <c r="F11" s="84">
        <v>10</v>
      </c>
      <c r="G11" s="85">
        <v>4</v>
      </c>
      <c r="H11" s="85">
        <v>0</v>
      </c>
      <c r="I11" s="85" t="s">
        <v>26</v>
      </c>
      <c r="J11" s="86">
        <v>4</v>
      </c>
      <c r="K11" s="85"/>
      <c r="L11" s="85"/>
      <c r="M11" s="85"/>
      <c r="N11" s="85"/>
      <c r="O11" s="85"/>
      <c r="P11" s="84"/>
      <c r="Q11" s="85"/>
      <c r="R11" s="85"/>
      <c r="S11" s="85"/>
      <c r="T11" s="86"/>
      <c r="U11" s="84"/>
      <c r="V11" s="85"/>
      <c r="W11" s="85"/>
      <c r="X11" s="85"/>
      <c r="Y11" s="86"/>
      <c r="Z11" s="84"/>
      <c r="AA11" s="85"/>
      <c r="AB11" s="85"/>
      <c r="AC11" s="85"/>
      <c r="AD11" s="86"/>
      <c r="AE11" s="84"/>
      <c r="AF11" s="85"/>
      <c r="AG11" s="85"/>
      <c r="AH11" s="85"/>
      <c r="AI11" s="86"/>
      <c r="AJ11" s="84"/>
      <c r="AK11" s="85"/>
      <c r="AL11" s="85"/>
      <c r="AM11" s="85"/>
      <c r="AN11" s="86"/>
      <c r="AO11" s="89"/>
      <c r="AP11" s="90"/>
    </row>
    <row r="12" spans="1:42" s="21" customFormat="1" ht="13.5">
      <c r="A12" s="10">
        <v>5</v>
      </c>
      <c r="B12" s="43" t="s">
        <v>146</v>
      </c>
      <c r="C12" s="44" t="s">
        <v>29</v>
      </c>
      <c r="D12" s="82">
        <f t="shared" si="1"/>
        <v>6</v>
      </c>
      <c r="E12" s="77">
        <f t="shared" si="2"/>
        <v>2</v>
      </c>
      <c r="F12" s="84"/>
      <c r="G12" s="85"/>
      <c r="H12" s="85"/>
      <c r="I12" s="85"/>
      <c r="J12" s="86"/>
      <c r="K12" s="85"/>
      <c r="L12" s="85"/>
      <c r="M12" s="85"/>
      <c r="N12" s="85"/>
      <c r="O12" s="85"/>
      <c r="P12" s="84"/>
      <c r="Q12" s="85"/>
      <c r="R12" s="85"/>
      <c r="S12" s="85"/>
      <c r="T12" s="86"/>
      <c r="U12" s="84">
        <v>0</v>
      </c>
      <c r="V12" s="85">
        <v>0</v>
      </c>
      <c r="W12" s="85">
        <v>6</v>
      </c>
      <c r="X12" s="85" t="s">
        <v>23</v>
      </c>
      <c r="Y12" s="86">
        <v>2</v>
      </c>
      <c r="Z12" s="84"/>
      <c r="AA12" s="85"/>
      <c r="AB12" s="85"/>
      <c r="AC12" s="85"/>
      <c r="AD12" s="86"/>
      <c r="AE12" s="84"/>
      <c r="AF12" s="85"/>
      <c r="AG12" s="85"/>
      <c r="AH12" s="85"/>
      <c r="AI12" s="86"/>
      <c r="AJ12" s="84"/>
      <c r="AK12" s="85"/>
      <c r="AL12" s="85"/>
      <c r="AM12" s="85"/>
      <c r="AN12" s="86"/>
      <c r="AO12" s="89">
        <v>1</v>
      </c>
      <c r="AP12" s="90"/>
    </row>
    <row r="13" spans="1:42" s="21" customFormat="1" ht="15.75" customHeight="1">
      <c r="A13" s="10">
        <v>6</v>
      </c>
      <c r="B13" s="43" t="s">
        <v>86</v>
      </c>
      <c r="C13" s="45" t="s">
        <v>25</v>
      </c>
      <c r="D13" s="87">
        <f t="shared" si="1"/>
        <v>8</v>
      </c>
      <c r="E13" s="88">
        <f t="shared" si="2"/>
        <v>3</v>
      </c>
      <c r="F13" s="84">
        <v>8</v>
      </c>
      <c r="G13" s="85">
        <v>0</v>
      </c>
      <c r="H13" s="85">
        <v>0</v>
      </c>
      <c r="I13" s="85" t="s">
        <v>23</v>
      </c>
      <c r="J13" s="86">
        <v>3</v>
      </c>
      <c r="K13" s="84"/>
      <c r="L13" s="85"/>
      <c r="M13" s="85"/>
      <c r="N13" s="85"/>
      <c r="O13" s="86"/>
      <c r="P13" s="84"/>
      <c r="Q13" s="85"/>
      <c r="R13" s="85"/>
      <c r="S13" s="85"/>
      <c r="T13" s="86"/>
      <c r="U13" s="84"/>
      <c r="V13" s="85"/>
      <c r="W13" s="85"/>
      <c r="X13" s="85"/>
      <c r="Y13" s="86"/>
      <c r="Z13" s="84"/>
      <c r="AA13" s="85"/>
      <c r="AB13" s="85"/>
      <c r="AC13" s="85"/>
      <c r="AD13" s="86"/>
      <c r="AE13" s="84"/>
      <c r="AF13" s="85"/>
      <c r="AG13" s="85"/>
      <c r="AH13" s="85"/>
      <c r="AI13" s="86"/>
      <c r="AJ13" s="84"/>
      <c r="AK13" s="85"/>
      <c r="AL13" s="85"/>
      <c r="AM13" s="85"/>
      <c r="AN13" s="86"/>
      <c r="AO13" s="89"/>
      <c r="AP13" s="90"/>
    </row>
    <row r="14" spans="1:42" s="21" customFormat="1" ht="13.5">
      <c r="A14" s="10">
        <v>7</v>
      </c>
      <c r="B14" s="43" t="s">
        <v>87</v>
      </c>
      <c r="C14" s="44" t="s">
        <v>30</v>
      </c>
      <c r="D14" s="87">
        <f t="shared" si="1"/>
        <v>14</v>
      </c>
      <c r="E14" s="88">
        <f t="shared" si="2"/>
        <v>4</v>
      </c>
      <c r="F14" s="84">
        <v>8</v>
      </c>
      <c r="G14" s="85">
        <v>6</v>
      </c>
      <c r="H14" s="85">
        <v>0</v>
      </c>
      <c r="I14" s="85" t="s">
        <v>26</v>
      </c>
      <c r="J14" s="86">
        <v>4</v>
      </c>
      <c r="K14" s="84"/>
      <c r="L14" s="85"/>
      <c r="M14" s="85"/>
      <c r="N14" s="85"/>
      <c r="O14" s="86"/>
      <c r="P14" s="84"/>
      <c r="Q14" s="85"/>
      <c r="R14" s="85"/>
      <c r="S14" s="85"/>
      <c r="T14" s="86"/>
      <c r="U14" s="84"/>
      <c r="V14" s="85"/>
      <c r="W14" s="85"/>
      <c r="X14" s="85"/>
      <c r="Y14" s="86"/>
      <c r="Z14" s="84"/>
      <c r="AA14" s="85"/>
      <c r="AB14" s="85"/>
      <c r="AC14" s="85"/>
      <c r="AD14" s="86"/>
      <c r="AE14" s="84"/>
      <c r="AF14" s="85"/>
      <c r="AG14" s="85"/>
      <c r="AH14" s="85"/>
      <c r="AI14" s="86"/>
      <c r="AJ14" s="84"/>
      <c r="AK14" s="85"/>
      <c r="AL14" s="85"/>
      <c r="AM14" s="85"/>
      <c r="AN14" s="86"/>
      <c r="AO14" s="89"/>
      <c r="AP14" s="90"/>
    </row>
    <row r="15" spans="1:42" s="21" customFormat="1" ht="13.5">
      <c r="A15" s="10">
        <v>8</v>
      </c>
      <c r="B15" s="43" t="s">
        <v>89</v>
      </c>
      <c r="C15" s="44" t="s">
        <v>31</v>
      </c>
      <c r="D15" s="87">
        <f t="shared" si="1"/>
        <v>14</v>
      </c>
      <c r="E15" s="88">
        <f t="shared" si="2"/>
        <v>3</v>
      </c>
      <c r="F15" s="84"/>
      <c r="G15" s="85"/>
      <c r="H15" s="85"/>
      <c r="I15" s="85"/>
      <c r="J15" s="86"/>
      <c r="K15" s="84">
        <v>8</v>
      </c>
      <c r="L15" s="85">
        <v>6</v>
      </c>
      <c r="M15" s="85">
        <v>0</v>
      </c>
      <c r="N15" s="85" t="s">
        <v>23</v>
      </c>
      <c r="O15" s="86">
        <v>3</v>
      </c>
      <c r="P15" s="84"/>
      <c r="Q15" s="85"/>
      <c r="R15" s="85"/>
      <c r="S15" s="85"/>
      <c r="T15" s="86"/>
      <c r="U15" s="84"/>
      <c r="V15" s="85"/>
      <c r="W15" s="85"/>
      <c r="X15" s="85"/>
      <c r="Y15" s="86"/>
      <c r="Z15" s="84"/>
      <c r="AA15" s="85"/>
      <c r="AB15" s="85"/>
      <c r="AC15" s="85"/>
      <c r="AD15" s="86"/>
      <c r="AE15" s="84"/>
      <c r="AF15" s="85"/>
      <c r="AG15" s="85"/>
      <c r="AH15" s="85"/>
      <c r="AI15" s="86"/>
      <c r="AJ15" s="84"/>
      <c r="AK15" s="85"/>
      <c r="AL15" s="85"/>
      <c r="AM15" s="85"/>
      <c r="AN15" s="86"/>
      <c r="AO15" s="89">
        <v>7</v>
      </c>
      <c r="AP15" s="90"/>
    </row>
    <row r="16" spans="1:42" s="21" customFormat="1" ht="13.5">
      <c r="A16" s="10">
        <v>9</v>
      </c>
      <c r="B16" s="43" t="s">
        <v>88</v>
      </c>
      <c r="C16" s="44" t="s">
        <v>32</v>
      </c>
      <c r="D16" s="87">
        <f t="shared" si="1"/>
        <v>16</v>
      </c>
      <c r="E16" s="88">
        <f t="shared" si="2"/>
        <v>5</v>
      </c>
      <c r="F16" s="84"/>
      <c r="G16" s="85"/>
      <c r="H16" s="85"/>
      <c r="I16" s="85"/>
      <c r="J16" s="86"/>
      <c r="K16" s="84"/>
      <c r="L16" s="85"/>
      <c r="M16" s="85"/>
      <c r="N16" s="85"/>
      <c r="O16" s="86"/>
      <c r="P16" s="84">
        <v>8</v>
      </c>
      <c r="Q16" s="85">
        <v>8</v>
      </c>
      <c r="R16" s="85">
        <v>0</v>
      </c>
      <c r="S16" s="85" t="s">
        <v>23</v>
      </c>
      <c r="T16" s="86">
        <v>5</v>
      </c>
      <c r="U16" s="84"/>
      <c r="V16" s="85"/>
      <c r="W16" s="85"/>
      <c r="X16" s="85"/>
      <c r="Y16" s="86"/>
      <c r="Z16" s="84"/>
      <c r="AA16" s="85"/>
      <c r="AB16" s="85"/>
      <c r="AC16" s="85"/>
      <c r="AD16" s="86"/>
      <c r="AE16" s="84"/>
      <c r="AF16" s="85"/>
      <c r="AG16" s="85"/>
      <c r="AH16" s="85"/>
      <c r="AI16" s="86"/>
      <c r="AJ16" s="84"/>
      <c r="AK16" s="85"/>
      <c r="AL16" s="85"/>
      <c r="AM16" s="85"/>
      <c r="AN16" s="86"/>
      <c r="AO16" s="89">
        <v>8</v>
      </c>
      <c r="AP16" s="90"/>
    </row>
    <row r="17" spans="1:42" s="21" customFormat="1" ht="13.5">
      <c r="A17" s="10">
        <v>10</v>
      </c>
      <c r="B17" s="43" t="s">
        <v>90</v>
      </c>
      <c r="C17" s="44" t="s">
        <v>82</v>
      </c>
      <c r="D17" s="87">
        <f t="shared" si="1"/>
        <v>0</v>
      </c>
      <c r="E17" s="88">
        <f t="shared" si="2"/>
        <v>2</v>
      </c>
      <c r="F17" s="84"/>
      <c r="G17" s="85"/>
      <c r="H17" s="85"/>
      <c r="I17" s="85"/>
      <c r="J17" s="86"/>
      <c r="K17" s="84"/>
      <c r="L17" s="85"/>
      <c r="M17" s="85"/>
      <c r="N17" s="85"/>
      <c r="O17" s="86"/>
      <c r="P17" s="84">
        <v>0</v>
      </c>
      <c r="Q17" s="85">
        <v>0</v>
      </c>
      <c r="R17" s="85">
        <v>0</v>
      </c>
      <c r="S17" s="85" t="s">
        <v>27</v>
      </c>
      <c r="T17" s="86">
        <v>2</v>
      </c>
      <c r="U17" s="84"/>
      <c r="V17" s="85"/>
      <c r="W17" s="85"/>
      <c r="X17" s="85"/>
      <c r="Y17" s="86"/>
      <c r="Z17" s="84"/>
      <c r="AA17" s="85"/>
      <c r="AB17" s="85"/>
      <c r="AC17" s="85"/>
      <c r="AD17" s="86"/>
      <c r="AE17" s="84"/>
      <c r="AF17" s="85"/>
      <c r="AG17" s="85"/>
      <c r="AH17" s="85"/>
      <c r="AI17" s="86"/>
      <c r="AJ17" s="84"/>
      <c r="AK17" s="85"/>
      <c r="AL17" s="85"/>
      <c r="AM17" s="85"/>
      <c r="AN17" s="86"/>
      <c r="AO17" s="89">
        <v>9</v>
      </c>
      <c r="AP17" s="90" t="s">
        <v>135</v>
      </c>
    </row>
    <row r="18" spans="1:42" s="21" customFormat="1" ht="13.5">
      <c r="A18" s="10">
        <v>11</v>
      </c>
      <c r="B18" s="43" t="s">
        <v>91</v>
      </c>
      <c r="C18" s="261" t="s">
        <v>205</v>
      </c>
      <c r="D18" s="87">
        <f t="shared" si="1"/>
        <v>24</v>
      </c>
      <c r="E18" s="88">
        <f t="shared" si="2"/>
        <v>5</v>
      </c>
      <c r="F18" s="84"/>
      <c r="G18" s="85"/>
      <c r="H18" s="85"/>
      <c r="I18" s="85"/>
      <c r="J18" s="86"/>
      <c r="K18" s="84">
        <v>12</v>
      </c>
      <c r="L18" s="85">
        <v>0</v>
      </c>
      <c r="M18" s="85">
        <v>12</v>
      </c>
      <c r="N18" s="85" t="s">
        <v>26</v>
      </c>
      <c r="O18" s="86">
        <v>5</v>
      </c>
      <c r="P18" s="84"/>
      <c r="Q18" s="85"/>
      <c r="R18" s="85"/>
      <c r="S18" s="85"/>
      <c r="T18" s="86"/>
      <c r="U18" s="84"/>
      <c r="V18" s="85"/>
      <c r="W18" s="85"/>
      <c r="X18" s="85"/>
      <c r="Y18" s="86"/>
      <c r="Z18" s="84"/>
      <c r="AA18" s="85"/>
      <c r="AB18" s="85"/>
      <c r="AC18" s="85"/>
      <c r="AD18" s="86"/>
      <c r="AE18" s="84"/>
      <c r="AF18" s="85"/>
      <c r="AG18" s="85"/>
      <c r="AH18" s="85"/>
      <c r="AI18" s="86"/>
      <c r="AJ18" s="84"/>
      <c r="AK18" s="85"/>
      <c r="AL18" s="85"/>
      <c r="AM18" s="85"/>
      <c r="AN18" s="86"/>
      <c r="AO18" s="89">
        <v>1</v>
      </c>
      <c r="AP18" s="90"/>
    </row>
    <row r="19" spans="1:42" s="21" customFormat="1" ht="13.5">
      <c r="A19" s="10"/>
      <c r="B19" s="43"/>
      <c r="C19" s="44"/>
      <c r="D19" s="87"/>
      <c r="E19" s="88"/>
      <c r="F19" s="84"/>
      <c r="G19" s="85"/>
      <c r="H19" s="85"/>
      <c r="I19" s="85"/>
      <c r="J19" s="86"/>
      <c r="K19" s="84"/>
      <c r="L19" s="85"/>
      <c r="M19" s="85"/>
      <c r="N19" s="85"/>
      <c r="O19" s="86"/>
      <c r="P19" s="84"/>
      <c r="Q19" s="85"/>
      <c r="R19" s="85"/>
      <c r="S19" s="85"/>
      <c r="T19" s="86"/>
      <c r="U19" s="84"/>
      <c r="V19" s="85"/>
      <c r="W19" s="85"/>
      <c r="X19" s="85"/>
      <c r="Y19" s="86"/>
      <c r="Z19" s="84"/>
      <c r="AA19" s="85"/>
      <c r="AB19" s="85"/>
      <c r="AC19" s="85"/>
      <c r="AD19" s="86"/>
      <c r="AE19" s="84"/>
      <c r="AF19" s="85"/>
      <c r="AG19" s="85"/>
      <c r="AH19" s="85"/>
      <c r="AI19" s="86"/>
      <c r="AJ19" s="84"/>
      <c r="AK19" s="85"/>
      <c r="AL19" s="85"/>
      <c r="AM19" s="85"/>
      <c r="AN19" s="86"/>
      <c r="AO19" s="89"/>
      <c r="AP19" s="90"/>
    </row>
    <row r="20" spans="1:42" s="21" customFormat="1" ht="13.5">
      <c r="A20" s="10">
        <v>13</v>
      </c>
      <c r="B20" s="43" t="s">
        <v>92</v>
      </c>
      <c r="C20" s="44" t="s">
        <v>33</v>
      </c>
      <c r="D20" s="87">
        <f>SUM(F20,G20,H20,K20,L20,M20,P20,Q20,R20,U20,V20,W20,Z20,AA20,AB20,AE20,AF20,AG20,AJ20,AK20,AL20)</f>
        <v>18</v>
      </c>
      <c r="E20" s="88">
        <f>SUM(J20,O20,T20,Y20,AD20,AI20,AN20)</f>
        <v>3</v>
      </c>
      <c r="F20" s="84">
        <v>12</v>
      </c>
      <c r="G20" s="85">
        <v>0</v>
      </c>
      <c r="H20" s="85">
        <v>6</v>
      </c>
      <c r="I20" s="85" t="s">
        <v>23</v>
      </c>
      <c r="J20" s="86">
        <v>3</v>
      </c>
      <c r="K20" s="84"/>
      <c r="L20" s="85"/>
      <c r="M20" s="85"/>
      <c r="N20" s="85"/>
      <c r="O20" s="86"/>
      <c r="P20" s="84"/>
      <c r="Q20" s="85"/>
      <c r="R20" s="85"/>
      <c r="S20" s="85"/>
      <c r="T20" s="86"/>
      <c r="U20" s="84"/>
      <c r="V20" s="85"/>
      <c r="W20" s="85"/>
      <c r="X20" s="85"/>
      <c r="Y20" s="86"/>
      <c r="Z20" s="84"/>
      <c r="AA20" s="85"/>
      <c r="AB20" s="85"/>
      <c r="AC20" s="85"/>
      <c r="AD20" s="86"/>
      <c r="AE20" s="84"/>
      <c r="AF20" s="85"/>
      <c r="AG20" s="85"/>
      <c r="AH20" s="85"/>
      <c r="AI20" s="86"/>
      <c r="AJ20" s="84"/>
      <c r="AK20" s="85"/>
      <c r="AL20" s="85"/>
      <c r="AM20" s="85"/>
      <c r="AN20" s="86"/>
      <c r="AO20" s="89"/>
      <c r="AP20" s="90"/>
    </row>
    <row r="21" spans="1:42" s="21" customFormat="1" ht="13.5">
      <c r="A21" s="10"/>
      <c r="B21" s="43"/>
      <c r="C21" s="44"/>
      <c r="D21" s="87"/>
      <c r="E21" s="88"/>
      <c r="F21" s="84"/>
      <c r="G21" s="85"/>
      <c r="H21" s="85"/>
      <c r="I21" s="85"/>
      <c r="J21" s="86"/>
      <c r="K21" s="84"/>
      <c r="L21" s="85"/>
      <c r="M21" s="85"/>
      <c r="N21" s="85"/>
      <c r="O21" s="86"/>
      <c r="P21" s="84"/>
      <c r="Q21" s="85"/>
      <c r="R21" s="85"/>
      <c r="S21" s="85"/>
      <c r="T21" s="86"/>
      <c r="U21" s="84"/>
      <c r="V21" s="85"/>
      <c r="W21" s="85"/>
      <c r="X21" s="85"/>
      <c r="Y21" s="86"/>
      <c r="Z21" s="84"/>
      <c r="AA21" s="85"/>
      <c r="AB21" s="85"/>
      <c r="AC21" s="85"/>
      <c r="AD21" s="86"/>
      <c r="AE21" s="84"/>
      <c r="AF21" s="85"/>
      <c r="AG21" s="85"/>
      <c r="AH21" s="85"/>
      <c r="AI21" s="86"/>
      <c r="AJ21" s="84"/>
      <c r="AK21" s="85"/>
      <c r="AL21" s="85"/>
      <c r="AM21" s="85"/>
      <c r="AN21" s="86"/>
      <c r="AO21" s="89"/>
      <c r="AP21" s="90"/>
    </row>
    <row r="22" spans="1:42" s="21" customFormat="1" ht="14.25" thickBot="1">
      <c r="A22" s="73"/>
      <c r="B22" s="46"/>
      <c r="C22" s="47"/>
      <c r="D22" s="91"/>
      <c r="E22" s="92"/>
      <c r="F22" s="93"/>
      <c r="G22" s="94"/>
      <c r="H22" s="94"/>
      <c r="I22" s="94"/>
      <c r="J22" s="95"/>
      <c r="K22" s="93"/>
      <c r="L22" s="94"/>
      <c r="M22" s="94"/>
      <c r="N22" s="94"/>
      <c r="O22" s="95"/>
      <c r="P22" s="93"/>
      <c r="Q22" s="94"/>
      <c r="R22" s="94"/>
      <c r="S22" s="94"/>
      <c r="T22" s="95"/>
      <c r="U22" s="93"/>
      <c r="V22" s="94"/>
      <c r="W22" s="94"/>
      <c r="X22" s="94"/>
      <c r="Y22" s="95"/>
      <c r="Z22" s="93"/>
      <c r="AA22" s="94"/>
      <c r="AB22" s="94"/>
      <c r="AC22" s="94"/>
      <c r="AD22" s="95"/>
      <c r="AE22" s="93"/>
      <c r="AF22" s="94"/>
      <c r="AG22" s="94"/>
      <c r="AH22" s="94"/>
      <c r="AI22" s="95"/>
      <c r="AJ22" s="96"/>
      <c r="AK22" s="97"/>
      <c r="AL22" s="97"/>
      <c r="AM22" s="97"/>
      <c r="AN22" s="98"/>
      <c r="AO22" s="89"/>
      <c r="AP22" s="90"/>
    </row>
    <row r="23" spans="1:42" s="25" customFormat="1" ht="14.25" thickBot="1">
      <c r="A23" s="308" t="s">
        <v>15</v>
      </c>
      <c r="B23" s="309"/>
      <c r="C23" s="309"/>
      <c r="D23" s="227">
        <f>SUM(D24:D34)</f>
        <v>58</v>
      </c>
      <c r="E23" s="224">
        <f>SUM(E24:E34)</f>
        <v>15</v>
      </c>
      <c r="F23" s="237">
        <f>SUM(F24:F34)</f>
        <v>0</v>
      </c>
      <c r="G23" s="238">
        <f>SUM(G24:G34)</f>
        <v>0</v>
      </c>
      <c r="H23" s="238">
        <f>SUM(H24:H34)</f>
        <v>0</v>
      </c>
      <c r="I23" s="238"/>
      <c r="J23" s="239">
        <f>SUM(J24:J34)</f>
        <v>0</v>
      </c>
      <c r="K23" s="237">
        <f>SUM(K24:K34)</f>
        <v>0</v>
      </c>
      <c r="L23" s="238">
        <f>SUM(L24:L34)</f>
        <v>0</v>
      </c>
      <c r="M23" s="238">
        <f>SUM(M24:M34)</f>
        <v>0</v>
      </c>
      <c r="N23" s="238"/>
      <c r="O23" s="239">
        <f aca="true" t="shared" si="3" ref="O23:W23">SUM(O24:O34)</f>
        <v>0</v>
      </c>
      <c r="P23" s="237">
        <f t="shared" si="3"/>
        <v>0</v>
      </c>
      <c r="Q23" s="238">
        <f t="shared" si="3"/>
        <v>0</v>
      </c>
      <c r="R23" s="238">
        <f t="shared" si="3"/>
        <v>0</v>
      </c>
      <c r="S23" s="238">
        <f t="shared" si="3"/>
        <v>0</v>
      </c>
      <c r="T23" s="239">
        <f t="shared" si="3"/>
        <v>0</v>
      </c>
      <c r="U23" s="237">
        <f t="shared" si="3"/>
        <v>8</v>
      </c>
      <c r="V23" s="238">
        <f t="shared" si="3"/>
        <v>0</v>
      </c>
      <c r="W23" s="238">
        <f t="shared" si="3"/>
        <v>0</v>
      </c>
      <c r="X23" s="238"/>
      <c r="Y23" s="239">
        <f>SUM(Y24:Y34)</f>
        <v>2</v>
      </c>
      <c r="Z23" s="237">
        <f>SUM(Z24:Z34)</f>
        <v>20</v>
      </c>
      <c r="AA23" s="238">
        <f>SUM(AA24:AA34)</f>
        <v>0</v>
      </c>
      <c r="AB23" s="238">
        <f>SUM(AB24:AB34)</f>
        <v>6</v>
      </c>
      <c r="AC23" s="238"/>
      <c r="AD23" s="239">
        <f>SUM(AD24:AD34)</f>
        <v>6</v>
      </c>
      <c r="AE23" s="237">
        <f>SUM(AE24:AE34)</f>
        <v>8</v>
      </c>
      <c r="AF23" s="238">
        <f>SUM(AF24:AF34)</f>
        <v>0</v>
      </c>
      <c r="AG23" s="238">
        <f>SUM(AG24:AG34)</f>
        <v>0</v>
      </c>
      <c r="AH23" s="238"/>
      <c r="AI23" s="239">
        <f>SUM(AI24:AI34)</f>
        <v>2</v>
      </c>
      <c r="AJ23" s="237">
        <f>SUM(AJ24:AJ34)</f>
        <v>16</v>
      </c>
      <c r="AK23" s="238">
        <f>SUM(AK24:AK34)</f>
        <v>0</v>
      </c>
      <c r="AL23" s="238">
        <f>SUM(AL24:AL34)</f>
        <v>0</v>
      </c>
      <c r="AM23" s="238"/>
      <c r="AN23" s="239">
        <f>SUM(AN24:AN34)</f>
        <v>5</v>
      </c>
      <c r="AO23" s="240"/>
      <c r="AP23" s="241"/>
    </row>
    <row r="24" spans="1:42" s="21" customFormat="1" ht="13.5">
      <c r="A24" s="9">
        <v>14</v>
      </c>
      <c r="B24" s="48" t="s">
        <v>93</v>
      </c>
      <c r="C24" s="49" t="s">
        <v>34</v>
      </c>
      <c r="D24" s="77">
        <f aca="true" t="shared" si="4" ref="D24:D30">SUM(F24,G24,H24,K24,L24,M24,P24,Q24,R24,U24,V24,W24,Z24,AA24,AB24,AE24,AF24,AG24,AJ24,AK24,AL24)</f>
        <v>8</v>
      </c>
      <c r="E24" s="77">
        <f aca="true" t="shared" si="5" ref="E24:E32">SUM(J24,O24,T24,Y24,AD24,AI24,AN24)</f>
        <v>2</v>
      </c>
      <c r="F24" s="78"/>
      <c r="G24" s="79"/>
      <c r="H24" s="79"/>
      <c r="I24" s="79"/>
      <c r="J24" s="80"/>
      <c r="K24" s="78"/>
      <c r="L24" s="79"/>
      <c r="M24" s="79"/>
      <c r="N24" s="79"/>
      <c r="O24" s="80"/>
      <c r="P24" s="78"/>
      <c r="Q24" s="79"/>
      <c r="R24" s="79"/>
      <c r="S24" s="79"/>
      <c r="T24" s="80"/>
      <c r="U24" s="78"/>
      <c r="V24" s="79"/>
      <c r="W24" s="79"/>
      <c r="X24" s="79"/>
      <c r="Y24" s="80"/>
      <c r="Z24" s="78">
        <v>8</v>
      </c>
      <c r="AA24" s="79">
        <v>0</v>
      </c>
      <c r="AB24" s="79">
        <v>0</v>
      </c>
      <c r="AC24" s="79" t="s">
        <v>26</v>
      </c>
      <c r="AD24" s="80">
        <v>2</v>
      </c>
      <c r="AE24" s="78"/>
      <c r="AF24" s="79"/>
      <c r="AG24" s="79"/>
      <c r="AH24" s="79"/>
      <c r="AI24" s="80"/>
      <c r="AJ24" s="78"/>
      <c r="AK24" s="79"/>
      <c r="AL24" s="79"/>
      <c r="AM24" s="79"/>
      <c r="AN24" s="80"/>
      <c r="AO24" s="89"/>
      <c r="AP24" s="90"/>
    </row>
    <row r="25" spans="1:42" s="21" customFormat="1" ht="13.5">
      <c r="A25" s="10">
        <v>15</v>
      </c>
      <c r="B25" s="50" t="s">
        <v>94</v>
      </c>
      <c r="C25" s="51" t="s">
        <v>35</v>
      </c>
      <c r="D25" s="77">
        <f t="shared" si="4"/>
        <v>8</v>
      </c>
      <c r="E25" s="88">
        <f t="shared" si="5"/>
        <v>2</v>
      </c>
      <c r="F25" s="84"/>
      <c r="G25" s="85"/>
      <c r="H25" s="85"/>
      <c r="I25" s="85"/>
      <c r="J25" s="86"/>
      <c r="K25" s="84"/>
      <c r="L25" s="85"/>
      <c r="M25" s="85"/>
      <c r="N25" s="85"/>
      <c r="O25" s="86"/>
      <c r="P25" s="78"/>
      <c r="Q25" s="79"/>
      <c r="R25" s="79"/>
      <c r="S25" s="79"/>
      <c r="T25" s="80"/>
      <c r="U25" s="78"/>
      <c r="V25" s="79"/>
      <c r="W25" s="79"/>
      <c r="X25" s="79"/>
      <c r="Y25" s="80"/>
      <c r="Z25" s="84"/>
      <c r="AA25" s="85"/>
      <c r="AB25" s="85"/>
      <c r="AC25" s="85"/>
      <c r="AD25" s="86"/>
      <c r="AE25" s="84">
        <v>8</v>
      </c>
      <c r="AF25" s="85">
        <v>0</v>
      </c>
      <c r="AG25" s="85">
        <v>0</v>
      </c>
      <c r="AH25" s="85" t="s">
        <v>26</v>
      </c>
      <c r="AI25" s="86">
        <v>2</v>
      </c>
      <c r="AJ25" s="84"/>
      <c r="AK25" s="85"/>
      <c r="AL25" s="85"/>
      <c r="AM25" s="85"/>
      <c r="AN25" s="86"/>
      <c r="AO25" s="89">
        <v>14</v>
      </c>
      <c r="AP25" s="90"/>
    </row>
    <row r="26" spans="1:42" s="21" customFormat="1" ht="13.5">
      <c r="A26" s="10">
        <v>16</v>
      </c>
      <c r="B26" s="50" t="s">
        <v>167</v>
      </c>
      <c r="C26" s="51" t="s">
        <v>36</v>
      </c>
      <c r="D26" s="77">
        <f t="shared" si="4"/>
        <v>8</v>
      </c>
      <c r="E26" s="88">
        <f t="shared" si="5"/>
        <v>2</v>
      </c>
      <c r="F26" s="84"/>
      <c r="G26" s="85"/>
      <c r="H26" s="85"/>
      <c r="I26" s="85"/>
      <c r="J26" s="86"/>
      <c r="K26" s="84"/>
      <c r="L26" s="85"/>
      <c r="M26" s="85"/>
      <c r="N26" s="85"/>
      <c r="O26" s="86"/>
      <c r="P26" s="84"/>
      <c r="Q26" s="85"/>
      <c r="R26" s="85"/>
      <c r="S26" s="85"/>
      <c r="T26" s="86"/>
      <c r="U26" s="84">
        <v>8</v>
      </c>
      <c r="V26" s="85">
        <v>0</v>
      </c>
      <c r="W26" s="85">
        <v>0</v>
      </c>
      <c r="X26" s="85" t="s">
        <v>23</v>
      </c>
      <c r="Y26" s="86">
        <v>2</v>
      </c>
      <c r="Z26" s="84"/>
      <c r="AA26" s="85"/>
      <c r="AB26" s="85"/>
      <c r="AC26" s="85"/>
      <c r="AD26" s="86"/>
      <c r="AE26" s="84"/>
      <c r="AF26" s="85"/>
      <c r="AG26" s="85"/>
      <c r="AH26" s="85"/>
      <c r="AI26" s="86"/>
      <c r="AJ26" s="84"/>
      <c r="AK26" s="85"/>
      <c r="AL26" s="85"/>
      <c r="AM26" s="85"/>
      <c r="AN26" s="86"/>
      <c r="AO26" s="89"/>
      <c r="AP26" s="90"/>
    </row>
    <row r="27" spans="1:42" s="21" customFormat="1" ht="13.5">
      <c r="A27" s="10">
        <v>17</v>
      </c>
      <c r="B27" s="50" t="s">
        <v>95</v>
      </c>
      <c r="C27" s="52" t="s">
        <v>187</v>
      </c>
      <c r="D27" s="77">
        <f t="shared" si="4"/>
        <v>8</v>
      </c>
      <c r="E27" s="88">
        <f t="shared" si="5"/>
        <v>2</v>
      </c>
      <c r="F27" s="84"/>
      <c r="G27" s="85"/>
      <c r="H27" s="85"/>
      <c r="I27" s="85"/>
      <c r="J27" s="86"/>
      <c r="K27" s="84"/>
      <c r="L27" s="85"/>
      <c r="M27" s="85"/>
      <c r="N27" s="85"/>
      <c r="O27" s="86"/>
      <c r="P27" s="84"/>
      <c r="Q27" s="85"/>
      <c r="R27" s="85"/>
      <c r="S27" s="85"/>
      <c r="T27" s="86"/>
      <c r="U27" s="84"/>
      <c r="V27" s="85"/>
      <c r="W27" s="85"/>
      <c r="X27" s="85"/>
      <c r="Y27" s="86"/>
      <c r="Z27" s="84">
        <v>8</v>
      </c>
      <c r="AA27" s="85">
        <v>0</v>
      </c>
      <c r="AB27" s="85">
        <v>0</v>
      </c>
      <c r="AC27" s="85" t="s">
        <v>23</v>
      </c>
      <c r="AD27" s="86">
        <v>2</v>
      </c>
      <c r="AE27" s="84"/>
      <c r="AF27" s="85"/>
      <c r="AG27" s="85"/>
      <c r="AH27" s="85"/>
      <c r="AI27" s="86"/>
      <c r="AJ27" s="84"/>
      <c r="AK27" s="85"/>
      <c r="AL27" s="85"/>
      <c r="AM27" s="85"/>
      <c r="AN27" s="86"/>
      <c r="AO27" s="89">
        <v>14</v>
      </c>
      <c r="AP27" s="90"/>
    </row>
    <row r="28" spans="1:42" s="21" customFormat="1" ht="13.5">
      <c r="A28" s="10">
        <v>18</v>
      </c>
      <c r="B28" s="50" t="s">
        <v>96</v>
      </c>
      <c r="C28" s="51" t="s">
        <v>37</v>
      </c>
      <c r="D28" s="77">
        <f t="shared" si="4"/>
        <v>10</v>
      </c>
      <c r="E28" s="88">
        <v>2</v>
      </c>
      <c r="F28" s="84"/>
      <c r="G28" s="85"/>
      <c r="H28" s="85"/>
      <c r="I28" s="85"/>
      <c r="J28" s="86"/>
      <c r="K28" s="84"/>
      <c r="L28" s="85"/>
      <c r="M28" s="85"/>
      <c r="N28" s="85"/>
      <c r="O28" s="86"/>
      <c r="P28" s="84"/>
      <c r="Q28" s="85"/>
      <c r="R28" s="85"/>
      <c r="S28" s="85"/>
      <c r="T28" s="86"/>
      <c r="U28" s="84"/>
      <c r="V28" s="85"/>
      <c r="W28" s="85"/>
      <c r="X28" s="85"/>
      <c r="Y28" s="86"/>
      <c r="Z28" s="84">
        <v>4</v>
      </c>
      <c r="AA28" s="85">
        <v>0</v>
      </c>
      <c r="AB28" s="85">
        <v>6</v>
      </c>
      <c r="AC28" s="85" t="s">
        <v>23</v>
      </c>
      <c r="AD28" s="86">
        <v>2</v>
      </c>
      <c r="AE28" s="84"/>
      <c r="AF28" s="85"/>
      <c r="AG28" s="85"/>
      <c r="AH28" s="85"/>
      <c r="AI28" s="86"/>
      <c r="AJ28" s="84"/>
      <c r="AK28" s="85"/>
      <c r="AL28" s="85"/>
      <c r="AM28" s="85"/>
      <c r="AN28" s="86"/>
      <c r="AO28" s="89">
        <v>2</v>
      </c>
      <c r="AP28" s="90"/>
    </row>
    <row r="29" spans="1:42" s="21" customFormat="1" ht="13.5">
      <c r="A29" s="14">
        <v>19</v>
      </c>
      <c r="B29" s="53" t="s">
        <v>133</v>
      </c>
      <c r="C29" s="54" t="s">
        <v>38</v>
      </c>
      <c r="D29" s="77">
        <f t="shared" si="4"/>
        <v>8</v>
      </c>
      <c r="E29" s="88">
        <f t="shared" si="5"/>
        <v>2</v>
      </c>
      <c r="F29" s="78"/>
      <c r="G29" s="79"/>
      <c r="H29" s="79"/>
      <c r="I29" s="79"/>
      <c r="J29" s="80"/>
      <c r="K29" s="78"/>
      <c r="L29" s="79"/>
      <c r="M29" s="79"/>
      <c r="N29" s="79"/>
      <c r="O29" s="80"/>
      <c r="P29" s="78"/>
      <c r="Q29" s="79"/>
      <c r="R29" s="79"/>
      <c r="S29" s="79"/>
      <c r="T29" s="80"/>
      <c r="U29" s="78"/>
      <c r="V29" s="79"/>
      <c r="W29" s="79"/>
      <c r="X29" s="79"/>
      <c r="Y29" s="80"/>
      <c r="Z29" s="78"/>
      <c r="AA29" s="79"/>
      <c r="AB29" s="79"/>
      <c r="AC29" s="79"/>
      <c r="AD29" s="80"/>
      <c r="AE29" s="78"/>
      <c r="AF29" s="79"/>
      <c r="AG29" s="79"/>
      <c r="AH29" s="79"/>
      <c r="AI29" s="80"/>
      <c r="AJ29" s="78">
        <v>8</v>
      </c>
      <c r="AK29" s="79">
        <v>0</v>
      </c>
      <c r="AL29" s="79">
        <v>0</v>
      </c>
      <c r="AM29" s="79" t="s">
        <v>26</v>
      </c>
      <c r="AN29" s="80">
        <v>2</v>
      </c>
      <c r="AO29" s="325" t="s">
        <v>206</v>
      </c>
      <c r="AP29" s="326"/>
    </row>
    <row r="30" spans="1:42" s="21" customFormat="1" ht="13.5">
      <c r="A30" s="14">
        <v>20</v>
      </c>
      <c r="B30" s="55"/>
      <c r="C30" s="72" t="s">
        <v>189</v>
      </c>
      <c r="D30" s="77">
        <f t="shared" si="4"/>
        <v>8</v>
      </c>
      <c r="E30" s="88">
        <f t="shared" si="5"/>
        <v>3</v>
      </c>
      <c r="F30" s="78"/>
      <c r="G30" s="79"/>
      <c r="H30" s="79"/>
      <c r="I30" s="79"/>
      <c r="J30" s="80"/>
      <c r="K30" s="78"/>
      <c r="L30" s="79"/>
      <c r="M30" s="79"/>
      <c r="N30" s="79"/>
      <c r="O30" s="80"/>
      <c r="P30" s="78"/>
      <c r="Q30" s="79"/>
      <c r="R30" s="79"/>
      <c r="S30" s="79"/>
      <c r="T30" s="80"/>
      <c r="U30" s="78"/>
      <c r="V30" s="79"/>
      <c r="W30" s="79"/>
      <c r="X30" s="79"/>
      <c r="Y30" s="86"/>
      <c r="Z30" s="100"/>
      <c r="AA30" s="79"/>
      <c r="AB30" s="79"/>
      <c r="AC30" s="79"/>
      <c r="AD30" s="80"/>
      <c r="AE30" s="78"/>
      <c r="AF30" s="79"/>
      <c r="AG30" s="79"/>
      <c r="AH30" s="79"/>
      <c r="AI30" s="80"/>
      <c r="AJ30" s="78">
        <v>8</v>
      </c>
      <c r="AK30" s="79">
        <v>0</v>
      </c>
      <c r="AL30" s="79">
        <v>0</v>
      </c>
      <c r="AM30" s="79" t="s">
        <v>23</v>
      </c>
      <c r="AN30" s="80">
        <v>3</v>
      </c>
      <c r="AO30" s="89"/>
      <c r="AP30" s="90"/>
    </row>
    <row r="31" spans="1:42" s="21" customFormat="1" ht="13.5">
      <c r="A31" s="14"/>
      <c r="B31" s="56" t="s">
        <v>177</v>
      </c>
      <c r="C31" s="242" t="s">
        <v>164</v>
      </c>
      <c r="D31" s="88"/>
      <c r="E31" s="88">
        <f t="shared" si="5"/>
        <v>0</v>
      </c>
      <c r="F31" s="101"/>
      <c r="G31" s="79"/>
      <c r="H31" s="79"/>
      <c r="I31" s="79"/>
      <c r="J31" s="86"/>
      <c r="K31" s="100"/>
      <c r="L31" s="79"/>
      <c r="M31" s="79"/>
      <c r="N31" s="79"/>
      <c r="O31" s="86"/>
      <c r="P31" s="100"/>
      <c r="Q31" s="79"/>
      <c r="R31" s="79"/>
      <c r="S31" s="79"/>
      <c r="T31" s="86"/>
      <c r="U31" s="100"/>
      <c r="V31" s="79"/>
      <c r="W31" s="79"/>
      <c r="X31" s="79"/>
      <c r="Y31" s="80"/>
      <c r="Z31" s="100"/>
      <c r="AA31" s="79"/>
      <c r="AB31" s="79"/>
      <c r="AC31" s="79"/>
      <c r="AD31" s="86"/>
      <c r="AE31" s="100"/>
      <c r="AF31" s="79"/>
      <c r="AG31" s="79"/>
      <c r="AH31" s="79"/>
      <c r="AI31" s="86"/>
      <c r="AJ31" s="100"/>
      <c r="AK31" s="79"/>
      <c r="AL31" s="79"/>
      <c r="AM31" s="79"/>
      <c r="AN31" s="86"/>
      <c r="AO31" s="102"/>
      <c r="AP31" s="90"/>
    </row>
    <row r="32" spans="1:42" s="21" customFormat="1" ht="13.5">
      <c r="A32" s="14"/>
      <c r="B32" s="57" t="s">
        <v>166</v>
      </c>
      <c r="C32" s="242" t="s">
        <v>165</v>
      </c>
      <c r="D32" s="88"/>
      <c r="E32" s="88">
        <f t="shared" si="5"/>
        <v>0</v>
      </c>
      <c r="F32" s="78"/>
      <c r="G32" s="79"/>
      <c r="H32" s="79"/>
      <c r="I32" s="79"/>
      <c r="J32" s="80"/>
      <c r="K32" s="100"/>
      <c r="L32" s="79"/>
      <c r="M32" s="79"/>
      <c r="N32" s="79"/>
      <c r="O32" s="80"/>
      <c r="P32" s="100"/>
      <c r="Q32" s="79"/>
      <c r="R32" s="79"/>
      <c r="S32" s="79"/>
      <c r="T32" s="80"/>
      <c r="U32" s="100"/>
      <c r="V32" s="79"/>
      <c r="W32" s="79"/>
      <c r="X32" s="79"/>
      <c r="Y32" s="80"/>
      <c r="Z32" s="100"/>
      <c r="AA32" s="79"/>
      <c r="AB32" s="79"/>
      <c r="AC32" s="79"/>
      <c r="AD32" s="80"/>
      <c r="AE32" s="100"/>
      <c r="AF32" s="79"/>
      <c r="AG32" s="79"/>
      <c r="AH32" s="79"/>
      <c r="AI32" s="80"/>
      <c r="AJ32" s="100"/>
      <c r="AK32" s="79"/>
      <c r="AL32" s="79"/>
      <c r="AM32" s="79"/>
      <c r="AN32" s="80"/>
      <c r="AO32" s="102"/>
      <c r="AP32" s="90"/>
    </row>
    <row r="33" spans="1:42" s="21" customFormat="1" ht="13.5">
      <c r="A33" s="14"/>
      <c r="B33" s="219"/>
      <c r="C33" s="51"/>
      <c r="D33" s="88"/>
      <c r="E33" s="88"/>
      <c r="F33" s="101"/>
      <c r="G33" s="103"/>
      <c r="H33" s="15"/>
      <c r="I33" s="104"/>
      <c r="J33" s="105"/>
      <c r="K33" s="101"/>
      <c r="L33" s="103"/>
      <c r="M33" s="15"/>
      <c r="N33" s="104"/>
      <c r="O33" s="105"/>
      <c r="P33" s="101"/>
      <c r="Q33" s="103"/>
      <c r="R33" s="15"/>
      <c r="S33" s="104"/>
      <c r="T33" s="105"/>
      <c r="U33" s="101"/>
      <c r="V33" s="103"/>
      <c r="W33" s="15"/>
      <c r="X33" s="104"/>
      <c r="Y33" s="105"/>
      <c r="Z33" s="186"/>
      <c r="AA33" s="187"/>
      <c r="AB33" s="106"/>
      <c r="AC33" s="108"/>
      <c r="AD33" s="107"/>
      <c r="AE33" s="101"/>
      <c r="AF33" s="103"/>
      <c r="AG33" s="15"/>
      <c r="AH33" s="104"/>
      <c r="AI33" s="105"/>
      <c r="AJ33" s="101"/>
      <c r="AK33" s="103"/>
      <c r="AL33" s="15"/>
      <c r="AM33" s="104"/>
      <c r="AN33" s="105"/>
      <c r="AO33" s="89"/>
      <c r="AP33" s="90"/>
    </row>
    <row r="34" spans="1:42" s="21" customFormat="1" ht="14.25" thickBot="1">
      <c r="A34" s="14"/>
      <c r="B34" s="219"/>
      <c r="C34" s="51"/>
      <c r="D34" s="88"/>
      <c r="E34" s="88"/>
      <c r="F34" s="186"/>
      <c r="G34" s="187"/>
      <c r="H34" s="106"/>
      <c r="I34" s="108"/>
      <c r="J34" s="107"/>
      <c r="K34" s="186"/>
      <c r="L34" s="187"/>
      <c r="M34" s="106"/>
      <c r="N34" s="108"/>
      <c r="O34" s="107"/>
      <c r="P34" s="186"/>
      <c r="Q34" s="187"/>
      <c r="R34" s="106"/>
      <c r="S34" s="108"/>
      <c r="T34" s="107"/>
      <c r="U34" s="186"/>
      <c r="V34" s="187"/>
      <c r="W34" s="106"/>
      <c r="X34" s="108"/>
      <c r="Y34" s="107"/>
      <c r="Z34" s="186"/>
      <c r="AA34" s="187"/>
      <c r="AB34" s="106"/>
      <c r="AC34" s="108"/>
      <c r="AD34" s="107"/>
      <c r="AE34" s="186"/>
      <c r="AF34" s="187"/>
      <c r="AG34" s="106"/>
      <c r="AH34" s="108"/>
      <c r="AI34" s="107"/>
      <c r="AJ34" s="186"/>
      <c r="AK34" s="187"/>
      <c r="AL34" s="106"/>
      <c r="AM34" s="108"/>
      <c r="AN34" s="107"/>
      <c r="AO34" s="89"/>
      <c r="AP34" s="90"/>
    </row>
    <row r="35" spans="1:42" s="25" customFormat="1" ht="14.25" thickBot="1">
      <c r="A35" s="308" t="s">
        <v>16</v>
      </c>
      <c r="B35" s="309"/>
      <c r="C35" s="309"/>
      <c r="D35" s="227">
        <f>SUM(D36:D60)</f>
        <v>302</v>
      </c>
      <c r="E35" s="224">
        <f>SUM(E36:E60)</f>
        <v>76</v>
      </c>
      <c r="F35" s="237">
        <f>SUM(F36:F50)</f>
        <v>16</v>
      </c>
      <c r="G35" s="238">
        <f>SUM(G36:G50)</f>
        <v>0</v>
      </c>
      <c r="H35" s="238">
        <f>SUM(H36:H50)</f>
        <v>12</v>
      </c>
      <c r="I35" s="238"/>
      <c r="J35" s="239">
        <f>SUM(J36:J50)</f>
        <v>7</v>
      </c>
      <c r="K35" s="237">
        <f>SUM(K36:K60)</f>
        <v>32</v>
      </c>
      <c r="L35" s="238">
        <f>SUM(L36:L60)</f>
        <v>0</v>
      </c>
      <c r="M35" s="238">
        <f>SUM(M36:M60)</f>
        <v>24</v>
      </c>
      <c r="N35" s="238"/>
      <c r="O35" s="243">
        <f aca="true" t="shared" si="6" ref="O35:W35">SUM(O36:O60)</f>
        <v>15</v>
      </c>
      <c r="P35" s="244">
        <f t="shared" si="6"/>
        <v>48</v>
      </c>
      <c r="Q35" s="234">
        <f t="shared" si="6"/>
        <v>16</v>
      </c>
      <c r="R35" s="235">
        <f t="shared" si="6"/>
        <v>38</v>
      </c>
      <c r="S35" s="235">
        <f t="shared" si="6"/>
        <v>0</v>
      </c>
      <c r="T35" s="236">
        <f t="shared" si="6"/>
        <v>24</v>
      </c>
      <c r="U35" s="232">
        <f t="shared" si="6"/>
        <v>24</v>
      </c>
      <c r="V35" s="235">
        <f t="shared" si="6"/>
        <v>0</v>
      </c>
      <c r="W35" s="235">
        <f t="shared" si="6"/>
        <v>16</v>
      </c>
      <c r="X35" s="235"/>
      <c r="Y35" s="233">
        <f>SUM(Y36:Y60)</f>
        <v>11</v>
      </c>
      <c r="Z35" s="234">
        <f>SUM(Z36:Z60)</f>
        <v>24</v>
      </c>
      <c r="AA35" s="235">
        <f>SUM(AA36:AA60)</f>
        <v>4</v>
      </c>
      <c r="AB35" s="235">
        <f>SUM(AB36:AB60)</f>
        <v>16</v>
      </c>
      <c r="AC35" s="235"/>
      <c r="AD35" s="236">
        <f>SUM(AD36:AD60)</f>
        <v>11</v>
      </c>
      <c r="AE35" s="232">
        <f>SUM(AE36:AE60)</f>
        <v>24</v>
      </c>
      <c r="AF35" s="235">
        <f>SUM(AF36:AF60)</f>
        <v>4</v>
      </c>
      <c r="AG35" s="235">
        <f>SUM(AG36:AG60)</f>
        <v>4</v>
      </c>
      <c r="AH35" s="236"/>
      <c r="AI35" s="227">
        <f>SUM(AI36:AI60)</f>
        <v>8</v>
      </c>
      <c r="AJ35" s="232">
        <f>SUM(AJ36:AJ60)</f>
        <v>0</v>
      </c>
      <c r="AK35" s="235">
        <f>SUM(AK36:AK60)</f>
        <v>0</v>
      </c>
      <c r="AL35" s="235">
        <f>SUM(AL36:AL60)</f>
        <v>0</v>
      </c>
      <c r="AM35" s="235"/>
      <c r="AN35" s="233">
        <f>SUM(AN36:AN60)</f>
        <v>0</v>
      </c>
      <c r="AO35" s="240"/>
      <c r="AP35" s="241"/>
    </row>
    <row r="36" spans="1:42" s="21" customFormat="1" ht="13.5">
      <c r="A36" s="10">
        <v>23</v>
      </c>
      <c r="B36" s="48" t="s">
        <v>97</v>
      </c>
      <c r="C36" s="58" t="s">
        <v>39</v>
      </c>
      <c r="D36" s="111">
        <f aca="true" t="shared" si="7" ref="D36:D57">SUM(F36,G36,H36,K36,L36,M36,P36,Q36,R36,U36,V36,W36,Z36,AA36,AB36,AE36,AF36,AG36,AJ36,AK36,AL36)</f>
        <v>14</v>
      </c>
      <c r="E36" s="112">
        <f aca="true" t="shared" si="8" ref="E36:E57">SUM(J36,O36,T36,Y36,AD36,AI36,AN36)</f>
        <v>3</v>
      </c>
      <c r="F36" s="84">
        <v>8</v>
      </c>
      <c r="G36" s="85">
        <v>0</v>
      </c>
      <c r="H36" s="85">
        <v>6</v>
      </c>
      <c r="I36" s="85" t="s">
        <v>26</v>
      </c>
      <c r="J36" s="86">
        <v>3</v>
      </c>
      <c r="K36" s="84"/>
      <c r="L36" s="85"/>
      <c r="M36" s="85"/>
      <c r="N36" s="85"/>
      <c r="O36" s="86"/>
      <c r="P36" s="84"/>
      <c r="Q36" s="85"/>
      <c r="R36" s="85"/>
      <c r="S36" s="85"/>
      <c r="T36" s="86"/>
      <c r="U36" s="84"/>
      <c r="V36" s="85"/>
      <c r="W36" s="85"/>
      <c r="X36" s="85"/>
      <c r="Y36" s="86"/>
      <c r="Z36" s="84"/>
      <c r="AA36" s="85"/>
      <c r="AB36" s="85"/>
      <c r="AC36" s="85"/>
      <c r="AD36" s="86"/>
      <c r="AE36" s="84"/>
      <c r="AF36" s="85"/>
      <c r="AG36" s="85"/>
      <c r="AH36" s="85"/>
      <c r="AI36" s="86"/>
      <c r="AJ36" s="78"/>
      <c r="AK36" s="79"/>
      <c r="AL36" s="79"/>
      <c r="AM36" s="79"/>
      <c r="AN36" s="80"/>
      <c r="AO36" s="89"/>
      <c r="AP36" s="90"/>
    </row>
    <row r="37" spans="1:42" s="21" customFormat="1" ht="13.5">
      <c r="A37" s="10">
        <v>24</v>
      </c>
      <c r="B37" s="50" t="s">
        <v>98</v>
      </c>
      <c r="C37" s="59" t="s">
        <v>40</v>
      </c>
      <c r="D37" s="113">
        <f t="shared" si="7"/>
        <v>8</v>
      </c>
      <c r="E37" s="112">
        <f t="shared" si="8"/>
        <v>3</v>
      </c>
      <c r="F37" s="84"/>
      <c r="G37" s="85"/>
      <c r="H37" s="85"/>
      <c r="I37" s="85"/>
      <c r="J37" s="86"/>
      <c r="K37" s="84">
        <v>8</v>
      </c>
      <c r="L37" s="85">
        <v>0</v>
      </c>
      <c r="M37" s="85">
        <v>0</v>
      </c>
      <c r="N37" s="85" t="s">
        <v>26</v>
      </c>
      <c r="O37" s="86">
        <v>3</v>
      </c>
      <c r="P37" s="84"/>
      <c r="Q37" s="85"/>
      <c r="R37" s="85"/>
      <c r="S37" s="85"/>
      <c r="T37" s="86"/>
      <c r="U37" s="84"/>
      <c r="V37" s="85"/>
      <c r="W37" s="85"/>
      <c r="X37" s="85"/>
      <c r="Y37" s="86"/>
      <c r="Z37" s="84"/>
      <c r="AA37" s="85"/>
      <c r="AB37" s="85"/>
      <c r="AC37" s="85"/>
      <c r="AD37" s="86"/>
      <c r="AE37" s="84"/>
      <c r="AF37" s="85"/>
      <c r="AG37" s="85"/>
      <c r="AH37" s="85"/>
      <c r="AI37" s="86"/>
      <c r="AJ37" s="84"/>
      <c r="AK37" s="85"/>
      <c r="AL37" s="85"/>
      <c r="AM37" s="85"/>
      <c r="AN37" s="86"/>
      <c r="AO37" s="89">
        <v>23</v>
      </c>
      <c r="AP37" s="90"/>
    </row>
    <row r="38" spans="1:42" s="21" customFormat="1" ht="13.5">
      <c r="A38" s="10">
        <v>25</v>
      </c>
      <c r="B38" s="50" t="s">
        <v>99</v>
      </c>
      <c r="C38" s="59" t="s">
        <v>41</v>
      </c>
      <c r="D38" s="113">
        <f t="shared" si="7"/>
        <v>8</v>
      </c>
      <c r="E38" s="112">
        <f t="shared" si="8"/>
        <v>2</v>
      </c>
      <c r="F38" s="84"/>
      <c r="G38" s="85"/>
      <c r="H38" s="85"/>
      <c r="I38" s="85"/>
      <c r="J38" s="86"/>
      <c r="K38" s="84">
        <v>0</v>
      </c>
      <c r="L38" s="85">
        <v>0</v>
      </c>
      <c r="M38" s="85">
        <v>8</v>
      </c>
      <c r="N38" s="85" t="s">
        <v>23</v>
      </c>
      <c r="O38" s="86">
        <v>2</v>
      </c>
      <c r="P38" s="84"/>
      <c r="Q38" s="85"/>
      <c r="R38" s="85"/>
      <c r="S38" s="85"/>
      <c r="T38" s="86"/>
      <c r="U38" s="84"/>
      <c r="V38" s="85"/>
      <c r="W38" s="85"/>
      <c r="X38" s="85"/>
      <c r="Y38" s="86"/>
      <c r="Z38" s="84"/>
      <c r="AA38" s="85"/>
      <c r="AB38" s="85"/>
      <c r="AC38" s="85"/>
      <c r="AD38" s="86"/>
      <c r="AE38" s="84"/>
      <c r="AF38" s="85"/>
      <c r="AG38" s="85"/>
      <c r="AH38" s="85"/>
      <c r="AI38" s="86"/>
      <c r="AJ38" s="84"/>
      <c r="AK38" s="85"/>
      <c r="AL38" s="85"/>
      <c r="AM38" s="85"/>
      <c r="AN38" s="86"/>
      <c r="AO38" s="89">
        <v>23</v>
      </c>
      <c r="AP38" s="90" t="s">
        <v>135</v>
      </c>
    </row>
    <row r="39" spans="1:42" s="21" customFormat="1" ht="13.5">
      <c r="A39" s="10">
        <v>26</v>
      </c>
      <c r="B39" s="50" t="s">
        <v>144</v>
      </c>
      <c r="C39" s="60" t="s">
        <v>42</v>
      </c>
      <c r="D39" s="113">
        <f t="shared" si="7"/>
        <v>14</v>
      </c>
      <c r="E39" s="112">
        <f t="shared" si="8"/>
        <v>4</v>
      </c>
      <c r="F39" s="84">
        <v>8</v>
      </c>
      <c r="G39" s="85">
        <v>0</v>
      </c>
      <c r="H39" s="85">
        <v>6</v>
      </c>
      <c r="I39" s="85" t="s">
        <v>26</v>
      </c>
      <c r="J39" s="86">
        <v>4</v>
      </c>
      <c r="K39" s="84"/>
      <c r="L39" s="85"/>
      <c r="M39" s="85"/>
      <c r="N39" s="85"/>
      <c r="O39" s="86"/>
      <c r="P39" s="84"/>
      <c r="Q39" s="85"/>
      <c r="R39" s="85"/>
      <c r="S39" s="85"/>
      <c r="T39" s="86"/>
      <c r="U39" s="84"/>
      <c r="V39" s="85"/>
      <c r="W39" s="85"/>
      <c r="X39" s="85"/>
      <c r="Y39" s="86"/>
      <c r="Z39" s="84"/>
      <c r="AA39" s="85"/>
      <c r="AB39" s="85"/>
      <c r="AC39" s="85"/>
      <c r="AD39" s="86"/>
      <c r="AE39" s="84"/>
      <c r="AF39" s="85"/>
      <c r="AG39" s="85"/>
      <c r="AH39" s="85"/>
      <c r="AI39" s="86"/>
      <c r="AJ39" s="84"/>
      <c r="AK39" s="85"/>
      <c r="AL39" s="85"/>
      <c r="AM39" s="85"/>
      <c r="AN39" s="86"/>
      <c r="AO39" s="89"/>
      <c r="AP39" s="90"/>
    </row>
    <row r="40" spans="1:42" s="21" customFormat="1" ht="13.5">
      <c r="A40" s="10">
        <v>27</v>
      </c>
      <c r="B40" s="50" t="s">
        <v>143</v>
      </c>
      <c r="C40" s="60" t="s">
        <v>43</v>
      </c>
      <c r="D40" s="113">
        <f t="shared" si="7"/>
        <v>14</v>
      </c>
      <c r="E40" s="112">
        <f t="shared" si="8"/>
        <v>4</v>
      </c>
      <c r="F40" s="84"/>
      <c r="G40" s="85"/>
      <c r="H40" s="85"/>
      <c r="I40" s="85"/>
      <c r="J40" s="86"/>
      <c r="K40" s="84">
        <v>8</v>
      </c>
      <c r="L40" s="85">
        <v>0</v>
      </c>
      <c r="M40" s="85">
        <v>6</v>
      </c>
      <c r="N40" s="85" t="s">
        <v>23</v>
      </c>
      <c r="O40" s="86">
        <v>4</v>
      </c>
      <c r="P40" s="84"/>
      <c r="Q40" s="85"/>
      <c r="R40" s="85"/>
      <c r="S40" s="85"/>
      <c r="T40" s="86"/>
      <c r="U40" s="84"/>
      <c r="V40" s="85"/>
      <c r="W40" s="85"/>
      <c r="X40" s="85"/>
      <c r="Y40" s="86"/>
      <c r="Z40" s="84"/>
      <c r="AA40" s="85"/>
      <c r="AB40" s="85"/>
      <c r="AC40" s="85"/>
      <c r="AD40" s="86"/>
      <c r="AE40" s="84"/>
      <c r="AF40" s="85"/>
      <c r="AG40" s="85"/>
      <c r="AH40" s="85"/>
      <c r="AI40" s="86"/>
      <c r="AJ40" s="84"/>
      <c r="AK40" s="85"/>
      <c r="AL40" s="85"/>
      <c r="AM40" s="85"/>
      <c r="AN40" s="86"/>
      <c r="AO40" s="89">
        <v>26</v>
      </c>
      <c r="AP40" s="90"/>
    </row>
    <row r="41" spans="1:42" s="21" customFormat="1" ht="13.5">
      <c r="A41" s="10">
        <v>28</v>
      </c>
      <c r="B41" s="50" t="s">
        <v>145</v>
      </c>
      <c r="C41" s="60" t="s">
        <v>44</v>
      </c>
      <c r="D41" s="113">
        <f t="shared" si="7"/>
        <v>16</v>
      </c>
      <c r="E41" s="112">
        <f t="shared" si="8"/>
        <v>4</v>
      </c>
      <c r="F41" s="84"/>
      <c r="G41" s="85"/>
      <c r="H41" s="85"/>
      <c r="I41" s="85"/>
      <c r="J41" s="86"/>
      <c r="K41" s="84"/>
      <c r="L41" s="85"/>
      <c r="M41" s="85"/>
      <c r="N41" s="85"/>
      <c r="O41" s="86"/>
      <c r="P41" s="84">
        <v>12</v>
      </c>
      <c r="Q41" s="85">
        <v>0</v>
      </c>
      <c r="R41" s="85">
        <v>4</v>
      </c>
      <c r="S41" s="85" t="s">
        <v>26</v>
      </c>
      <c r="T41" s="86">
        <v>4</v>
      </c>
      <c r="U41" s="84"/>
      <c r="V41" s="85"/>
      <c r="W41" s="85"/>
      <c r="X41" s="85"/>
      <c r="Y41" s="86"/>
      <c r="Z41" s="84"/>
      <c r="AA41" s="85"/>
      <c r="AB41" s="85"/>
      <c r="AC41" s="85"/>
      <c r="AD41" s="86"/>
      <c r="AE41" s="84"/>
      <c r="AF41" s="85"/>
      <c r="AG41" s="85"/>
      <c r="AH41" s="85"/>
      <c r="AI41" s="86"/>
      <c r="AJ41" s="84"/>
      <c r="AK41" s="85"/>
      <c r="AL41" s="85"/>
      <c r="AM41" s="85"/>
      <c r="AN41" s="86"/>
      <c r="AO41" s="89">
        <v>27</v>
      </c>
      <c r="AP41" s="89"/>
    </row>
    <row r="42" spans="1:42" s="21" customFormat="1" ht="29.25" customHeight="1">
      <c r="A42" s="10">
        <v>29</v>
      </c>
      <c r="B42" s="50" t="s">
        <v>137</v>
      </c>
      <c r="C42" s="262" t="s">
        <v>45</v>
      </c>
      <c r="D42" s="113">
        <f t="shared" si="7"/>
        <v>20</v>
      </c>
      <c r="E42" s="112">
        <f t="shared" si="8"/>
        <v>4</v>
      </c>
      <c r="F42" s="84"/>
      <c r="G42" s="85"/>
      <c r="H42" s="85"/>
      <c r="I42" s="85"/>
      <c r="J42" s="86"/>
      <c r="K42" s="84"/>
      <c r="L42" s="85"/>
      <c r="M42" s="85"/>
      <c r="N42" s="85"/>
      <c r="O42" s="86"/>
      <c r="P42" s="84">
        <v>0</v>
      </c>
      <c r="Q42" s="85">
        <v>12</v>
      </c>
      <c r="R42" s="85">
        <v>8</v>
      </c>
      <c r="S42" s="85" t="s">
        <v>23</v>
      </c>
      <c r="T42" s="86">
        <v>4</v>
      </c>
      <c r="U42" s="84"/>
      <c r="V42" s="85"/>
      <c r="W42" s="85"/>
      <c r="X42" s="85"/>
      <c r="Y42" s="86"/>
      <c r="Z42" s="84"/>
      <c r="AA42" s="85"/>
      <c r="AB42" s="85"/>
      <c r="AC42" s="85"/>
      <c r="AD42" s="86"/>
      <c r="AE42" s="84"/>
      <c r="AF42" s="85"/>
      <c r="AG42" s="85"/>
      <c r="AH42" s="85"/>
      <c r="AI42" s="86"/>
      <c r="AJ42" s="84"/>
      <c r="AK42" s="85"/>
      <c r="AL42" s="85"/>
      <c r="AM42" s="85"/>
      <c r="AN42" s="86"/>
      <c r="AO42" s="277" t="s">
        <v>211</v>
      </c>
      <c r="AP42" s="89"/>
    </row>
    <row r="43" spans="1:42" s="21" customFormat="1" ht="13.5">
      <c r="A43" s="10">
        <v>30</v>
      </c>
      <c r="B43" s="50" t="s">
        <v>100</v>
      </c>
      <c r="C43" s="59" t="s">
        <v>46</v>
      </c>
      <c r="D43" s="113">
        <f t="shared" si="7"/>
        <v>14</v>
      </c>
      <c r="E43" s="112">
        <f t="shared" si="8"/>
        <v>3</v>
      </c>
      <c r="F43" s="84"/>
      <c r="G43" s="85"/>
      <c r="H43" s="85"/>
      <c r="I43" s="85"/>
      <c r="J43" s="86"/>
      <c r="K43" s="84">
        <v>8</v>
      </c>
      <c r="L43" s="85">
        <v>0</v>
      </c>
      <c r="M43" s="85">
        <v>6</v>
      </c>
      <c r="N43" s="85" t="s">
        <v>23</v>
      </c>
      <c r="O43" s="86">
        <v>3</v>
      </c>
      <c r="P43" s="84"/>
      <c r="Q43" s="85"/>
      <c r="R43" s="85"/>
      <c r="S43" s="85"/>
      <c r="T43" s="86"/>
      <c r="U43" s="84"/>
      <c r="V43" s="85"/>
      <c r="W43" s="85"/>
      <c r="X43" s="85"/>
      <c r="Y43" s="86"/>
      <c r="Z43" s="84"/>
      <c r="AA43" s="85"/>
      <c r="AB43" s="85"/>
      <c r="AC43" s="85"/>
      <c r="AD43" s="86"/>
      <c r="AE43" s="84"/>
      <c r="AF43" s="85"/>
      <c r="AG43" s="85"/>
      <c r="AH43" s="85"/>
      <c r="AI43" s="86"/>
      <c r="AJ43" s="84"/>
      <c r="AK43" s="85"/>
      <c r="AL43" s="85"/>
      <c r="AM43" s="85"/>
      <c r="AN43" s="86"/>
      <c r="AO43" s="89"/>
      <c r="AP43" s="89"/>
    </row>
    <row r="44" spans="1:42" s="21" customFormat="1" ht="13.5">
      <c r="A44" s="10">
        <v>31</v>
      </c>
      <c r="B44" s="61" t="s">
        <v>101</v>
      </c>
      <c r="C44" s="62" t="s">
        <v>47</v>
      </c>
      <c r="D44" s="113">
        <f t="shared" si="7"/>
        <v>16</v>
      </c>
      <c r="E44" s="112">
        <f t="shared" si="8"/>
        <v>4</v>
      </c>
      <c r="F44" s="93"/>
      <c r="G44" s="94"/>
      <c r="H44" s="94"/>
      <c r="I44" s="94"/>
      <c r="J44" s="95"/>
      <c r="K44" s="93"/>
      <c r="L44" s="94"/>
      <c r="M44" s="94"/>
      <c r="N44" s="94"/>
      <c r="O44" s="95"/>
      <c r="P44" s="93">
        <v>12</v>
      </c>
      <c r="Q44" s="94">
        <v>0</v>
      </c>
      <c r="R44" s="94">
        <v>4</v>
      </c>
      <c r="S44" s="94" t="s">
        <v>26</v>
      </c>
      <c r="T44" s="95">
        <v>4</v>
      </c>
      <c r="U44" s="93"/>
      <c r="V44" s="94"/>
      <c r="W44" s="94"/>
      <c r="X44" s="94"/>
      <c r="Y44" s="95"/>
      <c r="Z44" s="93"/>
      <c r="AA44" s="94"/>
      <c r="AB44" s="94"/>
      <c r="AC44" s="94"/>
      <c r="AD44" s="95"/>
      <c r="AE44" s="93"/>
      <c r="AF44" s="94"/>
      <c r="AG44" s="94"/>
      <c r="AH44" s="94"/>
      <c r="AI44" s="95"/>
      <c r="AJ44" s="84"/>
      <c r="AK44" s="85"/>
      <c r="AL44" s="85"/>
      <c r="AM44" s="85"/>
      <c r="AN44" s="86"/>
      <c r="AO44" s="89">
        <v>30</v>
      </c>
      <c r="AP44" s="89"/>
    </row>
    <row r="45" spans="1:42" s="21" customFormat="1" ht="13.5">
      <c r="A45" s="10">
        <v>32</v>
      </c>
      <c r="B45" s="50" t="s">
        <v>102</v>
      </c>
      <c r="C45" s="59" t="s">
        <v>48</v>
      </c>
      <c r="D45" s="113">
        <f t="shared" si="7"/>
        <v>16</v>
      </c>
      <c r="E45" s="112">
        <f t="shared" si="8"/>
        <v>4</v>
      </c>
      <c r="F45" s="84"/>
      <c r="G45" s="85"/>
      <c r="H45" s="85"/>
      <c r="I45" s="85"/>
      <c r="J45" s="86"/>
      <c r="K45" s="84"/>
      <c r="L45" s="85"/>
      <c r="M45" s="85"/>
      <c r="N45" s="85"/>
      <c r="O45" s="86"/>
      <c r="P45" s="84"/>
      <c r="Q45" s="85"/>
      <c r="R45" s="85"/>
      <c r="S45" s="85"/>
      <c r="T45" s="86"/>
      <c r="U45" s="84">
        <v>8</v>
      </c>
      <c r="V45" s="85">
        <v>0</v>
      </c>
      <c r="W45" s="85">
        <v>8</v>
      </c>
      <c r="X45" s="85" t="s">
        <v>26</v>
      </c>
      <c r="Y45" s="86">
        <v>4</v>
      </c>
      <c r="Z45" s="84"/>
      <c r="AA45" s="85"/>
      <c r="AB45" s="85"/>
      <c r="AC45" s="85"/>
      <c r="AD45" s="86"/>
      <c r="AE45" s="84"/>
      <c r="AF45" s="85"/>
      <c r="AG45" s="85"/>
      <c r="AH45" s="85"/>
      <c r="AI45" s="86"/>
      <c r="AJ45" s="84"/>
      <c r="AK45" s="85"/>
      <c r="AL45" s="85"/>
      <c r="AM45" s="85"/>
      <c r="AN45" s="86"/>
      <c r="AO45" s="89">
        <v>2</v>
      </c>
      <c r="AP45" s="89"/>
    </row>
    <row r="46" spans="1:42" s="21" customFormat="1" ht="13.5">
      <c r="A46" s="10">
        <v>33</v>
      </c>
      <c r="B46" s="290" t="s">
        <v>212</v>
      </c>
      <c r="C46" s="262" t="s">
        <v>49</v>
      </c>
      <c r="D46" s="113">
        <f t="shared" si="7"/>
        <v>16</v>
      </c>
      <c r="E46" s="112">
        <f t="shared" si="8"/>
        <v>4</v>
      </c>
      <c r="F46" s="84"/>
      <c r="G46" s="85"/>
      <c r="H46" s="85"/>
      <c r="I46" s="85"/>
      <c r="J46" s="86"/>
      <c r="K46" s="84"/>
      <c r="L46" s="85"/>
      <c r="M46" s="85"/>
      <c r="N46" s="85"/>
      <c r="O46" s="86"/>
      <c r="P46" s="84"/>
      <c r="Q46" s="85"/>
      <c r="R46" s="85"/>
      <c r="S46" s="85"/>
      <c r="T46" s="86"/>
      <c r="U46" s="84">
        <v>8</v>
      </c>
      <c r="V46" s="85">
        <v>0</v>
      </c>
      <c r="W46" s="85">
        <v>8</v>
      </c>
      <c r="X46" s="85" t="s">
        <v>23</v>
      </c>
      <c r="Y46" s="278">
        <v>4</v>
      </c>
      <c r="Z46" s="84"/>
      <c r="AA46" s="85"/>
      <c r="AB46" s="85"/>
      <c r="AC46" s="85"/>
      <c r="AD46" s="86"/>
      <c r="AE46" s="84"/>
      <c r="AF46" s="85"/>
      <c r="AG46" s="85"/>
      <c r="AH46" s="85"/>
      <c r="AI46" s="86"/>
      <c r="AJ46" s="84"/>
      <c r="AK46" s="85"/>
      <c r="AL46" s="85"/>
      <c r="AM46" s="85"/>
      <c r="AN46" s="86"/>
      <c r="AO46" s="89">
        <v>11</v>
      </c>
      <c r="AP46" s="89"/>
    </row>
    <row r="47" spans="1:42" s="21" customFormat="1" ht="13.5">
      <c r="A47" s="10">
        <v>34</v>
      </c>
      <c r="B47" s="50" t="s">
        <v>103</v>
      </c>
      <c r="C47" s="60" t="s">
        <v>173</v>
      </c>
      <c r="D47" s="113">
        <f t="shared" si="7"/>
        <v>16</v>
      </c>
      <c r="E47" s="112">
        <f t="shared" si="8"/>
        <v>4</v>
      </c>
      <c r="F47" s="84"/>
      <c r="G47" s="85"/>
      <c r="H47" s="85"/>
      <c r="I47" s="85"/>
      <c r="J47" s="86"/>
      <c r="K47" s="84"/>
      <c r="L47" s="85"/>
      <c r="M47" s="85"/>
      <c r="N47" s="85"/>
      <c r="O47" s="86"/>
      <c r="P47" s="84"/>
      <c r="Q47" s="85"/>
      <c r="R47" s="85"/>
      <c r="S47" s="85"/>
      <c r="T47" s="86"/>
      <c r="U47" s="84"/>
      <c r="V47" s="85"/>
      <c r="W47" s="85"/>
      <c r="X47" s="85"/>
      <c r="Y47" s="86"/>
      <c r="Z47" s="84">
        <v>8</v>
      </c>
      <c r="AA47" s="85">
        <v>0</v>
      </c>
      <c r="AB47" s="85">
        <v>8</v>
      </c>
      <c r="AC47" s="85" t="s">
        <v>26</v>
      </c>
      <c r="AD47" s="86">
        <v>4</v>
      </c>
      <c r="AE47" s="84"/>
      <c r="AF47" s="85"/>
      <c r="AG47" s="85"/>
      <c r="AH47" s="85"/>
      <c r="AI47" s="86"/>
      <c r="AJ47" s="84"/>
      <c r="AK47" s="85"/>
      <c r="AL47" s="85"/>
      <c r="AM47" s="85"/>
      <c r="AN47" s="86"/>
      <c r="AO47" s="89">
        <v>33</v>
      </c>
      <c r="AP47" s="89"/>
    </row>
    <row r="48" spans="1:42" s="21" customFormat="1" ht="13.5">
      <c r="A48" s="10">
        <v>35</v>
      </c>
      <c r="B48" s="50" t="s">
        <v>104</v>
      </c>
      <c r="C48" s="279" t="s">
        <v>50</v>
      </c>
      <c r="D48" s="113">
        <f t="shared" si="7"/>
        <v>16</v>
      </c>
      <c r="E48" s="112">
        <f t="shared" si="8"/>
        <v>4</v>
      </c>
      <c r="F48" s="84"/>
      <c r="G48" s="85"/>
      <c r="H48" s="85"/>
      <c r="I48" s="85"/>
      <c r="J48" s="86"/>
      <c r="K48" s="84"/>
      <c r="L48" s="85"/>
      <c r="M48" s="85"/>
      <c r="N48" s="85"/>
      <c r="O48" s="86"/>
      <c r="P48" s="84">
        <v>8</v>
      </c>
      <c r="Q48" s="85">
        <v>0</v>
      </c>
      <c r="R48" s="85">
        <v>8</v>
      </c>
      <c r="S48" s="85" t="s">
        <v>26</v>
      </c>
      <c r="T48" s="86">
        <v>4</v>
      </c>
      <c r="U48" s="84"/>
      <c r="V48" s="85"/>
      <c r="W48" s="85"/>
      <c r="X48" s="85"/>
      <c r="Y48" s="86"/>
      <c r="Z48" s="84"/>
      <c r="AA48" s="85"/>
      <c r="AB48" s="85"/>
      <c r="AC48" s="85"/>
      <c r="AD48" s="86"/>
      <c r="AE48" s="84"/>
      <c r="AF48" s="85"/>
      <c r="AG48" s="85"/>
      <c r="AH48" s="85"/>
      <c r="AI48" s="86"/>
      <c r="AJ48" s="84"/>
      <c r="AK48" s="85"/>
      <c r="AL48" s="85"/>
      <c r="AM48" s="85"/>
      <c r="AN48" s="86"/>
      <c r="AO48" s="280" t="s">
        <v>209</v>
      </c>
      <c r="AP48" s="89"/>
    </row>
    <row r="49" spans="1:42" s="21" customFormat="1" ht="13.5">
      <c r="A49" s="10">
        <v>36</v>
      </c>
      <c r="B49" s="50" t="s">
        <v>138</v>
      </c>
      <c r="C49" s="60" t="s">
        <v>51</v>
      </c>
      <c r="D49" s="113">
        <f t="shared" si="7"/>
        <v>16</v>
      </c>
      <c r="E49" s="112">
        <f t="shared" si="8"/>
        <v>4</v>
      </c>
      <c r="F49" s="84"/>
      <c r="G49" s="85"/>
      <c r="H49" s="85"/>
      <c r="I49" s="85"/>
      <c r="J49" s="86"/>
      <c r="K49" s="84"/>
      <c r="L49" s="85"/>
      <c r="M49" s="85"/>
      <c r="N49" s="85"/>
      <c r="O49" s="86"/>
      <c r="P49" s="84"/>
      <c r="Q49" s="85"/>
      <c r="R49" s="85"/>
      <c r="S49" s="85"/>
      <c r="T49" s="86"/>
      <c r="U49" s="84"/>
      <c r="V49" s="85"/>
      <c r="W49" s="85"/>
      <c r="X49" s="85"/>
      <c r="Y49" s="86"/>
      <c r="Z49" s="84">
        <v>8</v>
      </c>
      <c r="AA49" s="85">
        <v>4</v>
      </c>
      <c r="AB49" s="85">
        <v>4</v>
      </c>
      <c r="AC49" s="85" t="s">
        <v>26</v>
      </c>
      <c r="AD49" s="86">
        <v>4</v>
      </c>
      <c r="AE49" s="84"/>
      <c r="AF49" s="85"/>
      <c r="AG49" s="85"/>
      <c r="AH49" s="85"/>
      <c r="AI49" s="86"/>
      <c r="AJ49" s="84"/>
      <c r="AK49" s="85"/>
      <c r="AL49" s="85"/>
      <c r="AM49" s="85"/>
      <c r="AN49" s="86"/>
      <c r="AO49" s="89">
        <v>4</v>
      </c>
      <c r="AP49" s="89"/>
    </row>
    <row r="50" spans="1:42" s="21" customFormat="1" ht="13.5">
      <c r="A50" s="10">
        <v>37</v>
      </c>
      <c r="B50" s="50" t="s">
        <v>105</v>
      </c>
      <c r="C50" s="59" t="s">
        <v>52</v>
      </c>
      <c r="D50" s="113">
        <f t="shared" si="7"/>
        <v>12</v>
      </c>
      <c r="E50" s="112">
        <f t="shared" si="8"/>
        <v>3</v>
      </c>
      <c r="F50" s="84"/>
      <c r="G50" s="85"/>
      <c r="H50" s="85"/>
      <c r="I50" s="85"/>
      <c r="J50" s="86"/>
      <c r="K50" s="84">
        <v>8</v>
      </c>
      <c r="L50" s="85">
        <v>0</v>
      </c>
      <c r="M50" s="85">
        <v>4</v>
      </c>
      <c r="N50" s="85" t="s">
        <v>23</v>
      </c>
      <c r="O50" s="86">
        <v>3</v>
      </c>
      <c r="P50" s="84"/>
      <c r="Q50" s="85"/>
      <c r="R50" s="85"/>
      <c r="S50" s="85"/>
      <c r="T50" s="86"/>
      <c r="U50" s="84"/>
      <c r="V50" s="85"/>
      <c r="W50" s="85"/>
      <c r="X50" s="85"/>
      <c r="Y50" s="86"/>
      <c r="Z50" s="84"/>
      <c r="AA50" s="85"/>
      <c r="AB50" s="85"/>
      <c r="AC50" s="85"/>
      <c r="AD50" s="86"/>
      <c r="AE50" s="84"/>
      <c r="AF50" s="85"/>
      <c r="AG50" s="85"/>
      <c r="AH50" s="85"/>
      <c r="AI50" s="86"/>
      <c r="AJ50" s="84"/>
      <c r="AK50" s="85"/>
      <c r="AL50" s="85"/>
      <c r="AM50" s="85"/>
      <c r="AN50" s="86"/>
      <c r="AO50" s="89">
        <v>13</v>
      </c>
      <c r="AP50" s="89"/>
    </row>
    <row r="51" spans="1:42" s="21" customFormat="1" ht="13.5">
      <c r="A51" s="10">
        <v>38</v>
      </c>
      <c r="B51" s="50" t="s">
        <v>106</v>
      </c>
      <c r="C51" s="59" t="s">
        <v>53</v>
      </c>
      <c r="D51" s="113">
        <f t="shared" si="7"/>
        <v>16</v>
      </c>
      <c r="E51" s="112">
        <f t="shared" si="8"/>
        <v>4</v>
      </c>
      <c r="F51" s="84"/>
      <c r="G51" s="85"/>
      <c r="H51" s="85"/>
      <c r="I51" s="85"/>
      <c r="J51" s="86"/>
      <c r="K51" s="84"/>
      <c r="L51" s="85"/>
      <c r="M51" s="85"/>
      <c r="N51" s="85"/>
      <c r="O51" s="86"/>
      <c r="P51" s="84">
        <v>8</v>
      </c>
      <c r="Q51" s="85">
        <v>0</v>
      </c>
      <c r="R51" s="85">
        <v>8</v>
      </c>
      <c r="S51" s="85" t="s">
        <v>23</v>
      </c>
      <c r="T51" s="86">
        <v>4</v>
      </c>
      <c r="U51" s="84"/>
      <c r="V51" s="85"/>
      <c r="W51" s="85"/>
      <c r="X51" s="85"/>
      <c r="Y51" s="86"/>
      <c r="Z51" s="84"/>
      <c r="AA51" s="85"/>
      <c r="AB51" s="85"/>
      <c r="AC51" s="85"/>
      <c r="AD51" s="86"/>
      <c r="AE51" s="84"/>
      <c r="AF51" s="85"/>
      <c r="AG51" s="85"/>
      <c r="AH51" s="85"/>
      <c r="AI51" s="86"/>
      <c r="AJ51" s="84"/>
      <c r="AK51" s="85"/>
      <c r="AL51" s="85"/>
      <c r="AM51" s="85"/>
      <c r="AN51" s="86"/>
      <c r="AO51" s="89">
        <v>37</v>
      </c>
      <c r="AP51" s="89"/>
    </row>
    <row r="52" spans="1:42" s="21" customFormat="1" ht="13.5">
      <c r="A52" s="10">
        <v>39</v>
      </c>
      <c r="B52" s="50" t="s">
        <v>107</v>
      </c>
      <c r="C52" s="59" t="s">
        <v>54</v>
      </c>
      <c r="D52" s="113">
        <f t="shared" si="7"/>
        <v>18</v>
      </c>
      <c r="E52" s="112">
        <f t="shared" si="8"/>
        <v>4</v>
      </c>
      <c r="F52" s="84"/>
      <c r="G52" s="85"/>
      <c r="H52" s="85"/>
      <c r="I52" s="85"/>
      <c r="J52" s="86"/>
      <c r="K52" s="84"/>
      <c r="L52" s="85"/>
      <c r="M52" s="85"/>
      <c r="N52" s="85"/>
      <c r="O52" s="86"/>
      <c r="P52" s="84">
        <v>8</v>
      </c>
      <c r="Q52" s="85">
        <v>4</v>
      </c>
      <c r="R52" s="85">
        <v>6</v>
      </c>
      <c r="S52" s="85" t="s">
        <v>26</v>
      </c>
      <c r="T52" s="86">
        <v>4</v>
      </c>
      <c r="U52" s="84"/>
      <c r="V52" s="85"/>
      <c r="W52" s="85"/>
      <c r="X52" s="85"/>
      <c r="Y52" s="86"/>
      <c r="Z52" s="84"/>
      <c r="AA52" s="85"/>
      <c r="AB52" s="85"/>
      <c r="AC52" s="85"/>
      <c r="AD52" s="86"/>
      <c r="AE52" s="84"/>
      <c r="AF52" s="85"/>
      <c r="AG52" s="85"/>
      <c r="AH52" s="85"/>
      <c r="AI52" s="86"/>
      <c r="AJ52" s="84"/>
      <c r="AK52" s="85"/>
      <c r="AL52" s="85"/>
      <c r="AM52" s="85"/>
      <c r="AN52" s="86"/>
      <c r="AO52" s="89">
        <v>11</v>
      </c>
      <c r="AP52" s="89"/>
    </row>
    <row r="53" spans="1:42" s="21" customFormat="1" ht="13.5">
      <c r="A53" s="10">
        <v>40</v>
      </c>
      <c r="B53" s="61" t="s">
        <v>108</v>
      </c>
      <c r="C53" s="62" t="s">
        <v>55</v>
      </c>
      <c r="D53" s="113">
        <f t="shared" si="7"/>
        <v>12</v>
      </c>
      <c r="E53" s="112">
        <f t="shared" si="8"/>
        <v>3</v>
      </c>
      <c r="F53" s="93"/>
      <c r="G53" s="94"/>
      <c r="H53" s="94"/>
      <c r="I53" s="94"/>
      <c r="J53" s="95"/>
      <c r="K53" s="93"/>
      <c r="L53" s="94"/>
      <c r="M53" s="94"/>
      <c r="N53" s="94"/>
      <c r="O53" s="95"/>
      <c r="P53" s="93"/>
      <c r="Q53" s="94"/>
      <c r="R53" s="94"/>
      <c r="S53" s="94"/>
      <c r="T53" s="95"/>
      <c r="U53" s="93"/>
      <c r="V53" s="94"/>
      <c r="W53" s="94"/>
      <c r="X53" s="94"/>
      <c r="Y53" s="95"/>
      <c r="Z53" s="93">
        <v>8</v>
      </c>
      <c r="AA53" s="94">
        <v>0</v>
      </c>
      <c r="AB53" s="94">
        <v>4</v>
      </c>
      <c r="AC53" s="94" t="s">
        <v>23</v>
      </c>
      <c r="AD53" s="95">
        <v>3</v>
      </c>
      <c r="AE53" s="93"/>
      <c r="AF53" s="94"/>
      <c r="AG53" s="94"/>
      <c r="AH53" s="94"/>
      <c r="AI53" s="95"/>
      <c r="AJ53" s="84"/>
      <c r="AK53" s="85"/>
      <c r="AL53" s="85"/>
      <c r="AM53" s="85"/>
      <c r="AN53" s="86"/>
      <c r="AO53" s="89">
        <v>39</v>
      </c>
      <c r="AP53" s="89"/>
    </row>
    <row r="54" spans="1:42" s="21" customFormat="1" ht="13.5">
      <c r="A54" s="10">
        <v>41</v>
      </c>
      <c r="B54" s="50" t="s">
        <v>109</v>
      </c>
      <c r="C54" s="59" t="s">
        <v>56</v>
      </c>
      <c r="D54" s="113">
        <f t="shared" si="7"/>
        <v>12</v>
      </c>
      <c r="E54" s="112">
        <f t="shared" si="8"/>
        <v>3</v>
      </c>
      <c r="F54" s="84"/>
      <c r="G54" s="85"/>
      <c r="H54" s="85"/>
      <c r="I54" s="85"/>
      <c r="J54" s="86"/>
      <c r="K54" s="84"/>
      <c r="L54" s="85"/>
      <c r="M54" s="85"/>
      <c r="N54" s="85"/>
      <c r="O54" s="86"/>
      <c r="P54" s="84"/>
      <c r="Q54" s="85"/>
      <c r="R54" s="85"/>
      <c r="S54" s="85"/>
      <c r="T54" s="86"/>
      <c r="U54" s="84"/>
      <c r="V54" s="85"/>
      <c r="W54" s="85"/>
      <c r="X54" s="85"/>
      <c r="Y54" s="86"/>
      <c r="Z54" s="84"/>
      <c r="AA54" s="85"/>
      <c r="AB54" s="85"/>
      <c r="AC54" s="85"/>
      <c r="AD54" s="86"/>
      <c r="AE54" s="84">
        <v>8</v>
      </c>
      <c r="AF54" s="85">
        <v>0</v>
      </c>
      <c r="AG54" s="85">
        <v>4</v>
      </c>
      <c r="AH54" s="85" t="s">
        <v>23</v>
      </c>
      <c r="AI54" s="86">
        <v>3</v>
      </c>
      <c r="AJ54" s="93"/>
      <c r="AK54" s="94"/>
      <c r="AL54" s="94"/>
      <c r="AM54" s="94"/>
      <c r="AN54" s="95"/>
      <c r="AO54" s="89">
        <v>40</v>
      </c>
      <c r="AP54" s="89"/>
    </row>
    <row r="55" spans="1:42" s="21" customFormat="1" ht="13.5">
      <c r="A55" s="10">
        <v>42</v>
      </c>
      <c r="B55" s="50" t="s">
        <v>147</v>
      </c>
      <c r="C55" s="262" t="s">
        <v>148</v>
      </c>
      <c r="D55" s="113">
        <f t="shared" si="7"/>
        <v>8</v>
      </c>
      <c r="E55" s="112">
        <f t="shared" si="8"/>
        <v>3</v>
      </c>
      <c r="F55" s="84"/>
      <c r="G55" s="85"/>
      <c r="H55" s="85"/>
      <c r="I55" s="85"/>
      <c r="J55" s="86"/>
      <c r="K55" s="84"/>
      <c r="L55" s="85"/>
      <c r="M55" s="85"/>
      <c r="N55" s="85"/>
      <c r="O55" s="86"/>
      <c r="P55" s="84"/>
      <c r="Q55" s="85"/>
      <c r="R55" s="85"/>
      <c r="S55" s="85"/>
      <c r="T55" s="86"/>
      <c r="U55" s="281">
        <v>8</v>
      </c>
      <c r="V55" s="282">
        <v>0</v>
      </c>
      <c r="W55" s="282">
        <v>0</v>
      </c>
      <c r="X55" s="282" t="s">
        <v>23</v>
      </c>
      <c r="Y55" s="278">
        <v>3</v>
      </c>
      <c r="Z55" s="84"/>
      <c r="AA55" s="85"/>
      <c r="AB55" s="85"/>
      <c r="AC55" s="85"/>
      <c r="AD55" s="86"/>
      <c r="AE55" s="84"/>
      <c r="AF55" s="85"/>
      <c r="AG55" s="85"/>
      <c r="AH55" s="85"/>
      <c r="AI55" s="86"/>
      <c r="AJ55" s="84"/>
      <c r="AK55" s="85"/>
      <c r="AL55" s="85"/>
      <c r="AM55" s="85"/>
      <c r="AN55" s="86"/>
      <c r="AO55" s="89">
        <v>9</v>
      </c>
      <c r="AP55" s="89"/>
    </row>
    <row r="56" spans="1:42" s="21" customFormat="1" ht="13.5">
      <c r="A56" s="10">
        <v>43</v>
      </c>
      <c r="B56" s="59" t="s">
        <v>175</v>
      </c>
      <c r="C56" s="60" t="s">
        <v>152</v>
      </c>
      <c r="D56" s="113">
        <f t="shared" si="7"/>
        <v>8</v>
      </c>
      <c r="E56" s="112">
        <f t="shared" si="8"/>
        <v>2</v>
      </c>
      <c r="F56" s="84"/>
      <c r="G56" s="85"/>
      <c r="H56" s="85"/>
      <c r="I56" s="85"/>
      <c r="J56" s="86"/>
      <c r="K56" s="84"/>
      <c r="L56" s="85"/>
      <c r="M56" s="85"/>
      <c r="N56" s="85"/>
      <c r="O56" s="86"/>
      <c r="P56" s="84"/>
      <c r="Q56" s="85"/>
      <c r="R56" s="85"/>
      <c r="S56" s="85"/>
      <c r="T56" s="86"/>
      <c r="U56" s="84"/>
      <c r="V56" s="85"/>
      <c r="W56" s="85"/>
      <c r="X56" s="85"/>
      <c r="Y56" s="86"/>
      <c r="Z56" s="84"/>
      <c r="AA56" s="85"/>
      <c r="AB56" s="85"/>
      <c r="AC56" s="85"/>
      <c r="AD56" s="86"/>
      <c r="AE56" s="84">
        <v>8</v>
      </c>
      <c r="AF56" s="85">
        <v>0</v>
      </c>
      <c r="AG56" s="85">
        <v>0</v>
      </c>
      <c r="AH56" s="85" t="s">
        <v>23</v>
      </c>
      <c r="AI56" s="86">
        <v>2</v>
      </c>
      <c r="AJ56" s="84"/>
      <c r="AK56" s="85"/>
      <c r="AL56" s="85"/>
      <c r="AM56" s="85"/>
      <c r="AN56" s="86"/>
      <c r="AO56" s="89">
        <v>17</v>
      </c>
      <c r="AP56" s="89"/>
    </row>
    <row r="57" spans="1:42" s="21" customFormat="1" ht="13.5">
      <c r="A57" s="10">
        <v>44</v>
      </c>
      <c r="B57" s="63"/>
      <c r="C57" s="72" t="s">
        <v>190</v>
      </c>
      <c r="D57" s="113">
        <f t="shared" si="7"/>
        <v>12</v>
      </c>
      <c r="E57" s="112">
        <f t="shared" si="8"/>
        <v>3</v>
      </c>
      <c r="F57" s="84"/>
      <c r="G57" s="85"/>
      <c r="H57" s="85"/>
      <c r="I57" s="85"/>
      <c r="J57" s="86"/>
      <c r="K57" s="84"/>
      <c r="L57" s="85"/>
      <c r="M57" s="85"/>
      <c r="N57" s="85"/>
      <c r="O57" s="86"/>
      <c r="P57" s="84"/>
      <c r="Q57" s="85"/>
      <c r="R57" s="85"/>
      <c r="S57" s="85"/>
      <c r="T57" s="86"/>
      <c r="U57" s="84"/>
      <c r="V57" s="85"/>
      <c r="W57" s="85"/>
      <c r="X57" s="85"/>
      <c r="Y57" s="86"/>
      <c r="Z57" s="84"/>
      <c r="AA57" s="85"/>
      <c r="AB57" s="85"/>
      <c r="AC57" s="85"/>
      <c r="AD57" s="86"/>
      <c r="AE57" s="114">
        <v>8</v>
      </c>
      <c r="AF57" s="115">
        <v>4</v>
      </c>
      <c r="AG57" s="115">
        <v>0</v>
      </c>
      <c r="AH57" s="115" t="s">
        <v>23</v>
      </c>
      <c r="AI57" s="116">
        <v>3</v>
      </c>
      <c r="AJ57" s="84"/>
      <c r="AK57" s="85"/>
      <c r="AL57" s="85"/>
      <c r="AM57" s="85"/>
      <c r="AN57" s="86"/>
      <c r="AO57" s="89"/>
      <c r="AP57" s="89"/>
    </row>
    <row r="58" spans="1:42" s="21" customFormat="1" ht="16.5" customHeight="1">
      <c r="A58" s="10"/>
      <c r="B58" s="63" t="s">
        <v>176</v>
      </c>
      <c r="C58" s="283" t="s">
        <v>168</v>
      </c>
      <c r="D58" s="113"/>
      <c r="E58" s="112"/>
      <c r="F58" s="84"/>
      <c r="G58" s="85"/>
      <c r="H58" s="85"/>
      <c r="I58" s="85"/>
      <c r="J58" s="86"/>
      <c r="K58" s="84"/>
      <c r="L58" s="85"/>
      <c r="M58" s="85"/>
      <c r="N58" s="85"/>
      <c r="O58" s="86"/>
      <c r="P58" s="84"/>
      <c r="Q58" s="85"/>
      <c r="R58" s="85"/>
      <c r="S58" s="85"/>
      <c r="T58" s="86"/>
      <c r="U58" s="84"/>
      <c r="V58" s="85"/>
      <c r="W58" s="85"/>
      <c r="X58" s="85"/>
      <c r="Y58" s="86"/>
      <c r="Z58" s="84"/>
      <c r="AA58" s="85"/>
      <c r="AB58" s="85"/>
      <c r="AC58" s="85"/>
      <c r="AD58" s="86"/>
      <c r="AE58" s="84"/>
      <c r="AF58" s="85"/>
      <c r="AG58" s="85"/>
      <c r="AH58" s="85"/>
      <c r="AI58" s="86"/>
      <c r="AJ58" s="93"/>
      <c r="AK58" s="94"/>
      <c r="AL58" s="94"/>
      <c r="AM58" s="94"/>
      <c r="AN58" s="95"/>
      <c r="AO58" s="284">
        <v>34</v>
      </c>
      <c r="AP58" s="89"/>
    </row>
    <row r="59" spans="1:42" s="21" customFormat="1" ht="13.5">
      <c r="A59" s="245"/>
      <c r="B59" s="159" t="s">
        <v>169</v>
      </c>
      <c r="C59" s="246" t="s">
        <v>153</v>
      </c>
      <c r="D59" s="247"/>
      <c r="E59" s="248"/>
      <c r="F59" s="93"/>
      <c r="G59" s="250"/>
      <c r="H59" s="250"/>
      <c r="I59" s="250"/>
      <c r="J59" s="157"/>
      <c r="K59" s="249"/>
      <c r="L59" s="250"/>
      <c r="M59" s="250"/>
      <c r="N59" s="250"/>
      <c r="O59" s="157"/>
      <c r="P59" s="249"/>
      <c r="Q59" s="250"/>
      <c r="R59" s="250"/>
      <c r="S59" s="250"/>
      <c r="T59" s="157"/>
      <c r="U59" s="249"/>
      <c r="V59" s="250"/>
      <c r="W59" s="250"/>
      <c r="X59" s="250"/>
      <c r="Y59" s="157"/>
      <c r="Z59" s="249"/>
      <c r="AA59" s="250"/>
      <c r="AB59" s="250"/>
      <c r="AC59" s="250"/>
      <c r="AD59" s="157"/>
      <c r="AE59" s="249"/>
      <c r="AF59" s="250"/>
      <c r="AG59" s="250"/>
      <c r="AH59" s="250"/>
      <c r="AI59" s="157"/>
      <c r="AJ59" s="249"/>
      <c r="AK59" s="250"/>
      <c r="AL59" s="250"/>
      <c r="AM59" s="250"/>
      <c r="AN59" s="157"/>
      <c r="AO59" s="251">
        <v>11</v>
      </c>
      <c r="AP59" s="89"/>
    </row>
    <row r="60" spans="1:42" s="23" customFormat="1" ht="13.5">
      <c r="A60" s="15"/>
      <c r="B60" s="70"/>
      <c r="C60" s="35"/>
      <c r="D60" s="131"/>
      <c r="E60" s="252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33"/>
      <c r="AP60" s="133"/>
    </row>
    <row r="61" spans="1:42" s="21" customFormat="1" ht="13.5">
      <c r="A61" s="220"/>
      <c r="B61" s="222"/>
      <c r="C61" s="217"/>
      <c r="D61" s="131"/>
      <c r="E61" s="25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30"/>
      <c r="AP61" s="130"/>
    </row>
    <row r="62" spans="1:42" s="21" customFormat="1" ht="14.25" thickBot="1">
      <c r="A62" s="220"/>
      <c r="B62" s="253" t="s">
        <v>201</v>
      </c>
      <c r="C62" s="35"/>
      <c r="D62" s="131"/>
      <c r="E62" s="25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30"/>
      <c r="AP62" s="130"/>
    </row>
    <row r="63" spans="1:42" ht="17.25" customHeight="1" thickBot="1">
      <c r="A63" s="301" t="s">
        <v>17</v>
      </c>
      <c r="B63" s="302"/>
      <c r="C63" s="303"/>
      <c r="D63" s="99">
        <f>SUM(D64:D82)</f>
        <v>176</v>
      </c>
      <c r="E63" s="99">
        <f>SUM(E64:E82)</f>
        <v>63</v>
      </c>
      <c r="F63" s="120">
        <f>SUM(F64:F82)</f>
        <v>0</v>
      </c>
      <c r="G63" s="99">
        <f>SUM(G64:G82)</f>
        <v>0</v>
      </c>
      <c r="H63" s="120">
        <f>SUM(H64:H82)</f>
        <v>0</v>
      </c>
      <c r="I63" s="99"/>
      <c r="J63" s="120">
        <f>SUM(J64:J82)</f>
        <v>0</v>
      </c>
      <c r="K63" s="99">
        <f>SUM(K64:K82)</f>
        <v>0</v>
      </c>
      <c r="L63" s="120">
        <f>SUM(L64:L82)</f>
        <v>0</v>
      </c>
      <c r="M63" s="99">
        <f>SUM(M64:M82)</f>
        <v>0</v>
      </c>
      <c r="N63" s="120"/>
      <c r="O63" s="99">
        <f>SUM(O64:O82)</f>
        <v>0</v>
      </c>
      <c r="P63" s="120">
        <f>SUM(P64:P82)</f>
        <v>0</v>
      </c>
      <c r="Q63" s="99">
        <f>SUM(Q64:Q82)</f>
        <v>0</v>
      </c>
      <c r="R63" s="120">
        <f>SUM(R64:R82)</f>
        <v>0</v>
      </c>
      <c r="S63" s="99"/>
      <c r="T63" s="120">
        <f>SUM(T64:T82)</f>
        <v>0</v>
      </c>
      <c r="U63" s="99">
        <f>SUM(U64:U82)</f>
        <v>28</v>
      </c>
      <c r="V63" s="120">
        <f>SUM(V64:V82)</f>
        <v>2</v>
      </c>
      <c r="W63" s="99">
        <f>SUM(W64:W82)</f>
        <v>14</v>
      </c>
      <c r="X63" s="120"/>
      <c r="Y63" s="99">
        <f>SUM(Y64:Y82)</f>
        <v>12</v>
      </c>
      <c r="Z63" s="120">
        <f>SUM(Z64:Z82)</f>
        <v>22</v>
      </c>
      <c r="AA63" s="99">
        <f>SUM(AA64:AA82)</f>
        <v>10</v>
      </c>
      <c r="AB63" s="120">
        <f>SUM(AB64:AB82)</f>
        <v>6</v>
      </c>
      <c r="AC63" s="99"/>
      <c r="AD63" s="120">
        <f>SUM(AD64:AD82)</f>
        <v>10</v>
      </c>
      <c r="AE63" s="99">
        <f>SUM(AE64:AE82)</f>
        <v>32</v>
      </c>
      <c r="AF63" s="120">
        <f>SUM(AF64:AF82)</f>
        <v>8</v>
      </c>
      <c r="AG63" s="99">
        <f>SUM(AG64:AG82)</f>
        <v>18</v>
      </c>
      <c r="AH63" s="120"/>
      <c r="AI63" s="99">
        <f>SUM(AI64:AI82)</f>
        <v>16</v>
      </c>
      <c r="AJ63" s="120">
        <f>SUM(AJ64:AJ82)</f>
        <v>6</v>
      </c>
      <c r="AK63" s="99">
        <f>SUM(AK64:AK82)</f>
        <v>4</v>
      </c>
      <c r="AL63" s="120">
        <f>SUM(AL64:AL82)</f>
        <v>26</v>
      </c>
      <c r="AM63" s="99"/>
      <c r="AN63" s="120">
        <f>SUM(AN64:AN82)</f>
        <v>25</v>
      </c>
      <c r="AO63" s="320" t="s">
        <v>140</v>
      </c>
      <c r="AP63" s="321"/>
    </row>
    <row r="64" spans="1:42" s="174" customFormat="1" ht="31.5" customHeight="1">
      <c r="A64" s="171">
        <v>45</v>
      </c>
      <c r="B64" s="16" t="s">
        <v>127</v>
      </c>
      <c r="C64" s="172" t="s">
        <v>57</v>
      </c>
      <c r="D64" s="113">
        <f aca="true" t="shared" si="9" ref="D64:D82">SUM(F64,G64,H64,K64,L64,M64,P64,Q64,R64,U64,V64,W64,Z64,AA64,AB64,AE64,AF64,AG64,AJ64,AK64,AL64)</f>
        <v>12</v>
      </c>
      <c r="E64" s="112">
        <f aca="true" t="shared" si="10" ref="E64:E82">SUM(J64,O64,T64,Y64,AD64,AI64,AN64)</f>
        <v>3</v>
      </c>
      <c r="F64" s="114"/>
      <c r="G64" s="115"/>
      <c r="H64" s="115"/>
      <c r="I64" s="115"/>
      <c r="J64" s="116"/>
      <c r="K64" s="114"/>
      <c r="L64" s="115"/>
      <c r="M64" s="115"/>
      <c r="N64" s="115"/>
      <c r="O64" s="116"/>
      <c r="P64" s="114"/>
      <c r="Q64" s="115"/>
      <c r="R64" s="115"/>
      <c r="S64" s="115"/>
      <c r="T64" s="116"/>
      <c r="U64" s="114">
        <v>8</v>
      </c>
      <c r="V64" s="115">
        <v>2</v>
      </c>
      <c r="W64" s="115">
        <v>2</v>
      </c>
      <c r="X64" s="115" t="s">
        <v>26</v>
      </c>
      <c r="Y64" s="116">
        <v>3</v>
      </c>
      <c r="Z64" s="114"/>
      <c r="AA64" s="115"/>
      <c r="AB64" s="115"/>
      <c r="AC64" s="115"/>
      <c r="AD64" s="116"/>
      <c r="AE64" s="186"/>
      <c r="AF64" s="187"/>
      <c r="AG64" s="106"/>
      <c r="AH64" s="108"/>
      <c r="AI64" s="107"/>
      <c r="AJ64" s="186"/>
      <c r="AK64" s="187"/>
      <c r="AL64" s="106"/>
      <c r="AM64" s="108"/>
      <c r="AN64" s="107"/>
      <c r="AO64" s="173">
        <v>8</v>
      </c>
      <c r="AP64" s="173"/>
    </row>
    <row r="65" spans="1:42" s="174" customFormat="1" ht="30" customHeight="1">
      <c r="A65" s="171">
        <v>46</v>
      </c>
      <c r="B65" s="16" t="s">
        <v>128</v>
      </c>
      <c r="C65" s="172" t="s">
        <v>58</v>
      </c>
      <c r="D65" s="113">
        <f t="shared" si="9"/>
        <v>14</v>
      </c>
      <c r="E65" s="112">
        <f t="shared" si="10"/>
        <v>4</v>
      </c>
      <c r="F65" s="114"/>
      <c r="G65" s="115"/>
      <c r="H65" s="115"/>
      <c r="I65" s="115"/>
      <c r="J65" s="116"/>
      <c r="K65" s="114"/>
      <c r="L65" s="115"/>
      <c r="M65" s="115"/>
      <c r="N65" s="115"/>
      <c r="O65" s="116"/>
      <c r="P65" s="114"/>
      <c r="Q65" s="115"/>
      <c r="R65" s="115"/>
      <c r="S65" s="115"/>
      <c r="T65" s="116"/>
      <c r="U65" s="114"/>
      <c r="V65" s="115"/>
      <c r="W65" s="115"/>
      <c r="X65" s="115"/>
      <c r="Y65" s="116"/>
      <c r="Z65" s="114">
        <v>8</v>
      </c>
      <c r="AA65" s="115">
        <v>4</v>
      </c>
      <c r="AB65" s="115">
        <v>2</v>
      </c>
      <c r="AC65" s="115" t="s">
        <v>26</v>
      </c>
      <c r="AD65" s="116">
        <v>4</v>
      </c>
      <c r="AE65" s="186"/>
      <c r="AF65" s="187"/>
      <c r="AG65" s="106"/>
      <c r="AH65" s="108"/>
      <c r="AI65" s="107"/>
      <c r="AJ65" s="186"/>
      <c r="AK65" s="187"/>
      <c r="AL65" s="106"/>
      <c r="AM65" s="108"/>
      <c r="AN65" s="107"/>
      <c r="AO65" s="175">
        <v>45</v>
      </c>
      <c r="AP65" s="175"/>
    </row>
    <row r="66" spans="1:42" s="174" customFormat="1" ht="25.5" customHeight="1">
      <c r="A66" s="176">
        <v>47</v>
      </c>
      <c r="B66" s="16" t="s">
        <v>129</v>
      </c>
      <c r="C66" s="172" t="s">
        <v>59</v>
      </c>
      <c r="D66" s="113">
        <f t="shared" si="9"/>
        <v>14</v>
      </c>
      <c r="E66" s="112">
        <f t="shared" si="10"/>
        <v>4</v>
      </c>
      <c r="F66" s="114"/>
      <c r="G66" s="115"/>
      <c r="H66" s="115"/>
      <c r="I66" s="115"/>
      <c r="J66" s="116"/>
      <c r="K66" s="114"/>
      <c r="L66" s="115"/>
      <c r="M66" s="115"/>
      <c r="N66" s="115"/>
      <c r="O66" s="116"/>
      <c r="P66" s="114"/>
      <c r="Q66" s="115"/>
      <c r="R66" s="115"/>
      <c r="S66" s="115"/>
      <c r="T66" s="116"/>
      <c r="U66" s="114"/>
      <c r="V66" s="115"/>
      <c r="W66" s="115"/>
      <c r="X66" s="115"/>
      <c r="Y66" s="116"/>
      <c r="Z66" s="114"/>
      <c r="AA66" s="115"/>
      <c r="AB66" s="115"/>
      <c r="AC66" s="115"/>
      <c r="AD66" s="116"/>
      <c r="AE66" s="186">
        <v>8</v>
      </c>
      <c r="AF66" s="187">
        <v>4</v>
      </c>
      <c r="AG66" s="106">
        <v>2</v>
      </c>
      <c r="AH66" s="108" t="s">
        <v>26</v>
      </c>
      <c r="AI66" s="107">
        <v>4</v>
      </c>
      <c r="AJ66" s="186"/>
      <c r="AK66" s="187"/>
      <c r="AL66" s="106"/>
      <c r="AM66" s="108"/>
      <c r="AN66" s="107"/>
      <c r="AO66" s="175">
        <v>46</v>
      </c>
      <c r="AP66" s="175"/>
    </row>
    <row r="67" spans="1:42" s="174" customFormat="1" ht="13.5">
      <c r="A67" s="171">
        <v>48</v>
      </c>
      <c r="B67" s="16" t="s">
        <v>122</v>
      </c>
      <c r="C67" s="172" t="s">
        <v>60</v>
      </c>
      <c r="D67" s="113">
        <f t="shared" si="9"/>
        <v>12</v>
      </c>
      <c r="E67" s="112">
        <f t="shared" si="10"/>
        <v>3</v>
      </c>
      <c r="F67" s="114"/>
      <c r="G67" s="115"/>
      <c r="H67" s="115"/>
      <c r="I67" s="115"/>
      <c r="J67" s="116"/>
      <c r="K67" s="114"/>
      <c r="L67" s="115"/>
      <c r="M67" s="115"/>
      <c r="N67" s="115"/>
      <c r="O67" s="116"/>
      <c r="P67" s="114"/>
      <c r="Q67" s="115"/>
      <c r="R67" s="115"/>
      <c r="S67" s="115"/>
      <c r="T67" s="116"/>
      <c r="U67" s="114"/>
      <c r="V67" s="115"/>
      <c r="W67" s="115"/>
      <c r="X67" s="115"/>
      <c r="Y67" s="116"/>
      <c r="Z67" s="186">
        <v>8</v>
      </c>
      <c r="AA67" s="187">
        <v>0</v>
      </c>
      <c r="AB67" s="106">
        <v>4</v>
      </c>
      <c r="AC67" s="108" t="s">
        <v>26</v>
      </c>
      <c r="AD67" s="107">
        <v>3</v>
      </c>
      <c r="AE67" s="186"/>
      <c r="AF67" s="187"/>
      <c r="AG67" s="106"/>
      <c r="AH67" s="108"/>
      <c r="AI67" s="107"/>
      <c r="AJ67" s="114"/>
      <c r="AK67" s="115"/>
      <c r="AL67" s="115"/>
      <c r="AM67" s="115"/>
      <c r="AN67" s="116"/>
      <c r="AO67" s="175">
        <v>24</v>
      </c>
      <c r="AP67" s="175"/>
    </row>
    <row r="68" spans="1:42" s="174" customFormat="1" ht="13.5">
      <c r="A68" s="171">
        <v>49</v>
      </c>
      <c r="B68" s="16" t="s">
        <v>123</v>
      </c>
      <c r="C68" s="172" t="s">
        <v>61</v>
      </c>
      <c r="D68" s="113">
        <f t="shared" si="9"/>
        <v>12</v>
      </c>
      <c r="E68" s="112">
        <f t="shared" si="10"/>
        <v>3</v>
      </c>
      <c r="F68" s="114"/>
      <c r="G68" s="115"/>
      <c r="H68" s="115"/>
      <c r="I68" s="115"/>
      <c r="J68" s="116"/>
      <c r="K68" s="114"/>
      <c r="L68" s="115"/>
      <c r="M68" s="115"/>
      <c r="N68" s="115"/>
      <c r="O68" s="116"/>
      <c r="P68" s="114"/>
      <c r="Q68" s="115"/>
      <c r="R68" s="115"/>
      <c r="S68" s="115"/>
      <c r="T68" s="116"/>
      <c r="U68" s="114"/>
      <c r="V68" s="115"/>
      <c r="W68" s="115"/>
      <c r="X68" s="115"/>
      <c r="Y68" s="116"/>
      <c r="Z68" s="186"/>
      <c r="AA68" s="187"/>
      <c r="AB68" s="106"/>
      <c r="AC68" s="108"/>
      <c r="AD68" s="107"/>
      <c r="AE68" s="186">
        <v>4</v>
      </c>
      <c r="AF68" s="187">
        <v>4</v>
      </c>
      <c r="AG68" s="106">
        <v>4</v>
      </c>
      <c r="AH68" s="108" t="s">
        <v>26</v>
      </c>
      <c r="AI68" s="107">
        <v>3</v>
      </c>
      <c r="AJ68" s="114"/>
      <c r="AK68" s="115"/>
      <c r="AL68" s="115"/>
      <c r="AM68" s="115"/>
      <c r="AN68" s="116"/>
      <c r="AO68" s="175">
        <v>48</v>
      </c>
      <c r="AP68" s="175"/>
    </row>
    <row r="69" spans="1:42" s="174" customFormat="1" ht="13.5">
      <c r="A69" s="176">
        <v>50</v>
      </c>
      <c r="B69" s="16" t="s">
        <v>124</v>
      </c>
      <c r="C69" s="177" t="s">
        <v>62</v>
      </c>
      <c r="D69" s="113">
        <f t="shared" si="9"/>
        <v>16</v>
      </c>
      <c r="E69" s="112">
        <f t="shared" si="10"/>
        <v>3</v>
      </c>
      <c r="F69" s="114"/>
      <c r="G69" s="115"/>
      <c r="H69" s="115"/>
      <c r="I69" s="115"/>
      <c r="J69" s="116"/>
      <c r="K69" s="114"/>
      <c r="L69" s="115"/>
      <c r="M69" s="115"/>
      <c r="N69" s="115"/>
      <c r="O69" s="116"/>
      <c r="P69" s="114"/>
      <c r="Q69" s="115"/>
      <c r="R69" s="115"/>
      <c r="S69" s="115"/>
      <c r="T69" s="116"/>
      <c r="U69" s="186">
        <v>8</v>
      </c>
      <c r="V69" s="187">
        <v>0</v>
      </c>
      <c r="W69" s="106">
        <v>8</v>
      </c>
      <c r="X69" s="108" t="s">
        <v>26</v>
      </c>
      <c r="Y69" s="107">
        <v>3</v>
      </c>
      <c r="Z69" s="114"/>
      <c r="AA69" s="115"/>
      <c r="AB69" s="115"/>
      <c r="AC69" s="115"/>
      <c r="AD69" s="116"/>
      <c r="AE69" s="114"/>
      <c r="AF69" s="115"/>
      <c r="AG69" s="115"/>
      <c r="AH69" s="115"/>
      <c r="AI69" s="116"/>
      <c r="AJ69" s="114"/>
      <c r="AK69" s="115"/>
      <c r="AL69" s="115"/>
      <c r="AM69" s="115"/>
      <c r="AN69" s="116"/>
      <c r="AO69" s="175">
        <v>24</v>
      </c>
      <c r="AP69" s="175"/>
    </row>
    <row r="70" spans="1:42" s="174" customFormat="1" ht="13.5">
      <c r="A70" s="171">
        <v>51</v>
      </c>
      <c r="B70" s="16" t="s">
        <v>125</v>
      </c>
      <c r="C70" s="172" t="s">
        <v>63</v>
      </c>
      <c r="D70" s="113">
        <f t="shared" si="9"/>
        <v>8</v>
      </c>
      <c r="E70" s="112">
        <f t="shared" si="10"/>
        <v>3</v>
      </c>
      <c r="F70" s="114"/>
      <c r="G70" s="115"/>
      <c r="H70" s="115"/>
      <c r="I70" s="115"/>
      <c r="J70" s="116"/>
      <c r="K70" s="114"/>
      <c r="L70" s="115"/>
      <c r="M70" s="115"/>
      <c r="N70" s="115"/>
      <c r="O70" s="116"/>
      <c r="P70" s="114"/>
      <c r="Q70" s="115"/>
      <c r="R70" s="115"/>
      <c r="S70" s="115"/>
      <c r="T70" s="116"/>
      <c r="U70" s="186">
        <v>4</v>
      </c>
      <c r="V70" s="187">
        <v>0</v>
      </c>
      <c r="W70" s="106">
        <v>4</v>
      </c>
      <c r="X70" s="108" t="s">
        <v>26</v>
      </c>
      <c r="Y70" s="107">
        <v>3</v>
      </c>
      <c r="Z70" s="114"/>
      <c r="AA70" s="115"/>
      <c r="AB70" s="115"/>
      <c r="AC70" s="115"/>
      <c r="AD70" s="116"/>
      <c r="AE70" s="114"/>
      <c r="AF70" s="115"/>
      <c r="AG70" s="115"/>
      <c r="AH70" s="115"/>
      <c r="AI70" s="116"/>
      <c r="AJ70" s="114"/>
      <c r="AK70" s="115"/>
      <c r="AL70" s="115"/>
      <c r="AM70" s="115"/>
      <c r="AN70" s="116"/>
      <c r="AO70" s="175">
        <v>27</v>
      </c>
      <c r="AP70" s="175"/>
    </row>
    <row r="71" spans="1:42" s="174" customFormat="1" ht="13.5">
      <c r="A71" s="171">
        <v>52</v>
      </c>
      <c r="B71" s="16" t="s">
        <v>130</v>
      </c>
      <c r="C71" s="172" t="s">
        <v>64</v>
      </c>
      <c r="D71" s="113">
        <f t="shared" si="9"/>
        <v>12</v>
      </c>
      <c r="E71" s="112">
        <f t="shared" si="10"/>
        <v>3</v>
      </c>
      <c r="F71" s="114"/>
      <c r="G71" s="115"/>
      <c r="H71" s="115"/>
      <c r="I71" s="115" t="s">
        <v>65</v>
      </c>
      <c r="J71" s="116"/>
      <c r="K71" s="114"/>
      <c r="L71" s="115"/>
      <c r="M71" s="115"/>
      <c r="N71" s="115"/>
      <c r="O71" s="116"/>
      <c r="P71" s="114"/>
      <c r="Q71" s="115"/>
      <c r="R71" s="115"/>
      <c r="S71" s="115"/>
      <c r="T71" s="116"/>
      <c r="U71" s="114"/>
      <c r="V71" s="115"/>
      <c r="W71" s="115"/>
      <c r="X71" s="115"/>
      <c r="Y71" s="116"/>
      <c r="Z71" s="114"/>
      <c r="AA71" s="115"/>
      <c r="AB71" s="115"/>
      <c r="AC71" s="115"/>
      <c r="AD71" s="116"/>
      <c r="AE71" s="114"/>
      <c r="AF71" s="115"/>
      <c r="AG71" s="115"/>
      <c r="AH71" s="115"/>
      <c r="AI71" s="116"/>
      <c r="AJ71" s="186">
        <v>6</v>
      </c>
      <c r="AK71" s="187">
        <v>0</v>
      </c>
      <c r="AL71" s="106">
        <v>6</v>
      </c>
      <c r="AM71" s="108" t="s">
        <v>26</v>
      </c>
      <c r="AN71" s="107">
        <v>3</v>
      </c>
      <c r="AO71" s="175">
        <v>49</v>
      </c>
      <c r="AP71" s="175"/>
    </row>
    <row r="72" spans="1:42" s="174" customFormat="1" ht="13.5">
      <c r="A72" s="176">
        <v>53</v>
      </c>
      <c r="B72" s="16" t="s">
        <v>131</v>
      </c>
      <c r="C72" s="38" t="s">
        <v>66</v>
      </c>
      <c r="D72" s="113">
        <f t="shared" si="9"/>
        <v>12</v>
      </c>
      <c r="E72" s="112">
        <f t="shared" si="10"/>
        <v>3</v>
      </c>
      <c r="F72" s="114"/>
      <c r="G72" s="115"/>
      <c r="H72" s="115"/>
      <c r="I72" s="115"/>
      <c r="J72" s="116"/>
      <c r="K72" s="114"/>
      <c r="L72" s="115"/>
      <c r="M72" s="115"/>
      <c r="N72" s="115"/>
      <c r="O72" s="116"/>
      <c r="P72" s="114"/>
      <c r="Q72" s="115"/>
      <c r="R72" s="115"/>
      <c r="S72" s="115"/>
      <c r="T72" s="116"/>
      <c r="U72" s="114"/>
      <c r="V72" s="115"/>
      <c r="W72" s="115"/>
      <c r="X72" s="115"/>
      <c r="Y72" s="116"/>
      <c r="Z72" s="114">
        <v>6</v>
      </c>
      <c r="AA72" s="115">
        <v>6</v>
      </c>
      <c r="AB72" s="115">
        <v>0</v>
      </c>
      <c r="AC72" s="115" t="s">
        <v>23</v>
      </c>
      <c r="AD72" s="116">
        <v>3</v>
      </c>
      <c r="AE72" s="186"/>
      <c r="AF72" s="187"/>
      <c r="AG72" s="106"/>
      <c r="AH72" s="108"/>
      <c r="AI72" s="107"/>
      <c r="AJ72" s="114"/>
      <c r="AK72" s="115"/>
      <c r="AL72" s="115"/>
      <c r="AM72" s="115"/>
      <c r="AN72" s="116"/>
      <c r="AO72" s="175">
        <v>51</v>
      </c>
      <c r="AP72" s="175"/>
    </row>
    <row r="73" spans="1:42" s="174" customFormat="1" ht="13.5">
      <c r="A73" s="171">
        <v>54</v>
      </c>
      <c r="B73" s="16" t="s">
        <v>132</v>
      </c>
      <c r="C73" s="177" t="s">
        <v>67</v>
      </c>
      <c r="D73" s="113">
        <f t="shared" si="9"/>
        <v>12</v>
      </c>
      <c r="E73" s="112">
        <f t="shared" si="10"/>
        <v>3</v>
      </c>
      <c r="F73" s="114"/>
      <c r="G73" s="115"/>
      <c r="H73" s="115"/>
      <c r="I73" s="115"/>
      <c r="J73" s="116"/>
      <c r="K73" s="114"/>
      <c r="L73" s="115"/>
      <c r="M73" s="115"/>
      <c r="N73" s="115"/>
      <c r="O73" s="116"/>
      <c r="P73" s="114"/>
      <c r="Q73" s="115"/>
      <c r="R73" s="115"/>
      <c r="S73" s="115"/>
      <c r="T73" s="116"/>
      <c r="U73" s="114"/>
      <c r="V73" s="115"/>
      <c r="W73" s="115"/>
      <c r="X73" s="115"/>
      <c r="Y73" s="116"/>
      <c r="Z73" s="114"/>
      <c r="AA73" s="115"/>
      <c r="AB73" s="115"/>
      <c r="AC73" s="115"/>
      <c r="AD73" s="116"/>
      <c r="AE73" s="114">
        <v>8</v>
      </c>
      <c r="AF73" s="115">
        <v>0</v>
      </c>
      <c r="AG73" s="115">
        <v>4</v>
      </c>
      <c r="AH73" s="115" t="s">
        <v>26</v>
      </c>
      <c r="AI73" s="116">
        <v>3</v>
      </c>
      <c r="AJ73" s="114"/>
      <c r="AK73" s="115"/>
      <c r="AL73" s="115"/>
      <c r="AM73" s="115"/>
      <c r="AN73" s="116"/>
      <c r="AO73" s="175">
        <v>53</v>
      </c>
      <c r="AP73" s="175"/>
    </row>
    <row r="74" spans="1:42" s="174" customFormat="1" ht="13.5">
      <c r="A74" s="171">
        <v>55</v>
      </c>
      <c r="B74" s="16" t="s">
        <v>188</v>
      </c>
      <c r="C74" s="172" t="s">
        <v>68</v>
      </c>
      <c r="D74" s="113">
        <f t="shared" si="9"/>
        <v>12</v>
      </c>
      <c r="E74" s="112">
        <f t="shared" si="10"/>
        <v>3</v>
      </c>
      <c r="F74" s="114"/>
      <c r="G74" s="115"/>
      <c r="H74" s="115"/>
      <c r="I74" s="115"/>
      <c r="J74" s="116"/>
      <c r="K74" s="114"/>
      <c r="L74" s="115"/>
      <c r="M74" s="115"/>
      <c r="N74" s="115"/>
      <c r="O74" s="116"/>
      <c r="P74" s="114"/>
      <c r="Q74" s="115"/>
      <c r="R74" s="115"/>
      <c r="S74" s="115"/>
      <c r="T74" s="116"/>
      <c r="U74" s="114"/>
      <c r="V74" s="115"/>
      <c r="W74" s="115"/>
      <c r="X74" s="115"/>
      <c r="Y74" s="116"/>
      <c r="Z74" s="114"/>
      <c r="AA74" s="115"/>
      <c r="AB74" s="115"/>
      <c r="AC74" s="115"/>
      <c r="AD74" s="116"/>
      <c r="AE74" s="114">
        <v>12</v>
      </c>
      <c r="AF74" s="115">
        <v>0</v>
      </c>
      <c r="AG74" s="115">
        <v>0</v>
      </c>
      <c r="AH74" s="115" t="s">
        <v>26</v>
      </c>
      <c r="AI74" s="116">
        <v>3</v>
      </c>
      <c r="AJ74" s="114"/>
      <c r="AK74" s="115"/>
      <c r="AL74" s="115"/>
      <c r="AM74" s="115"/>
      <c r="AN74" s="116"/>
      <c r="AO74" s="175">
        <v>51</v>
      </c>
      <c r="AP74" s="175"/>
    </row>
    <row r="75" spans="1:42" s="174" customFormat="1" ht="34.5" customHeight="1">
      <c r="A75" s="171">
        <v>56</v>
      </c>
      <c r="B75" s="66" t="s">
        <v>171</v>
      </c>
      <c r="C75" s="276" t="s">
        <v>154</v>
      </c>
      <c r="D75" s="113">
        <f t="shared" si="9"/>
        <v>8</v>
      </c>
      <c r="E75" s="112">
        <f t="shared" si="10"/>
        <v>3</v>
      </c>
      <c r="F75" s="114"/>
      <c r="G75" s="115"/>
      <c r="H75" s="115"/>
      <c r="I75" s="115"/>
      <c r="J75" s="116"/>
      <c r="K75" s="114"/>
      <c r="L75" s="115"/>
      <c r="M75" s="115"/>
      <c r="N75" s="115"/>
      <c r="O75" s="116"/>
      <c r="P75" s="114"/>
      <c r="Q75" s="115"/>
      <c r="R75" s="115"/>
      <c r="S75" s="115"/>
      <c r="T75" s="116"/>
      <c r="U75" s="114">
        <v>8</v>
      </c>
      <c r="V75" s="115">
        <v>0</v>
      </c>
      <c r="W75" s="115">
        <v>0</v>
      </c>
      <c r="X75" s="115" t="s">
        <v>23</v>
      </c>
      <c r="Y75" s="116">
        <v>3</v>
      </c>
      <c r="Z75" s="114"/>
      <c r="AA75" s="115"/>
      <c r="AB75" s="115"/>
      <c r="AC75" s="115"/>
      <c r="AD75" s="116"/>
      <c r="AE75" s="114"/>
      <c r="AF75" s="115"/>
      <c r="AG75" s="115"/>
      <c r="AH75" s="115"/>
      <c r="AI75" s="116"/>
      <c r="AJ75" s="114"/>
      <c r="AK75" s="115"/>
      <c r="AL75" s="115"/>
      <c r="AM75" s="115"/>
      <c r="AN75" s="116"/>
      <c r="AO75" s="285" t="s">
        <v>210</v>
      </c>
      <c r="AP75" s="179"/>
    </row>
    <row r="76" spans="1:42" s="174" customFormat="1" ht="24.75" customHeight="1">
      <c r="A76" s="171">
        <v>57</v>
      </c>
      <c r="B76" s="28" t="s">
        <v>170</v>
      </c>
      <c r="C76" s="31" t="s">
        <v>155</v>
      </c>
      <c r="D76" s="113">
        <f t="shared" si="9"/>
        <v>8</v>
      </c>
      <c r="E76" s="112">
        <f t="shared" si="10"/>
        <v>3</v>
      </c>
      <c r="F76" s="114"/>
      <c r="G76" s="115"/>
      <c r="H76" s="115"/>
      <c r="I76" s="115"/>
      <c r="J76" s="116"/>
      <c r="K76" s="114"/>
      <c r="L76" s="115"/>
      <c r="M76" s="115"/>
      <c r="N76" s="115"/>
      <c r="O76" s="116"/>
      <c r="P76" s="114"/>
      <c r="Q76" s="115"/>
      <c r="R76" s="115"/>
      <c r="S76" s="115"/>
      <c r="T76" s="116"/>
      <c r="U76" s="114"/>
      <c r="V76" s="115"/>
      <c r="W76" s="115"/>
      <c r="X76" s="115"/>
      <c r="Y76" s="116"/>
      <c r="Z76" s="114"/>
      <c r="AA76" s="115"/>
      <c r="AB76" s="115"/>
      <c r="AC76" s="115"/>
      <c r="AD76" s="116"/>
      <c r="AE76" s="114">
        <v>0</v>
      </c>
      <c r="AF76" s="115">
        <v>0</v>
      </c>
      <c r="AG76" s="115">
        <v>8</v>
      </c>
      <c r="AH76" s="115" t="s">
        <v>23</v>
      </c>
      <c r="AI76" s="116">
        <v>3</v>
      </c>
      <c r="AJ76" s="114"/>
      <c r="AK76" s="115"/>
      <c r="AL76" s="115"/>
      <c r="AM76" s="115"/>
      <c r="AN76" s="116"/>
      <c r="AO76" s="178" t="s">
        <v>183</v>
      </c>
      <c r="AP76" s="179"/>
    </row>
    <row r="77" spans="1:42" s="174" customFormat="1" ht="13.5">
      <c r="A77" s="171">
        <v>58</v>
      </c>
      <c r="B77" s="28"/>
      <c r="C77" s="72" t="s">
        <v>157</v>
      </c>
      <c r="D77" s="113">
        <f t="shared" si="9"/>
        <v>12</v>
      </c>
      <c r="E77" s="112">
        <f t="shared" si="10"/>
        <v>3</v>
      </c>
      <c r="F77" s="121"/>
      <c r="G77" s="122"/>
      <c r="H77" s="122"/>
      <c r="I77" s="122"/>
      <c r="J77" s="123"/>
      <c r="K77" s="121"/>
      <c r="L77" s="122"/>
      <c r="M77" s="122"/>
      <c r="N77" s="122"/>
      <c r="O77" s="123"/>
      <c r="P77" s="121"/>
      <c r="Q77" s="122"/>
      <c r="R77" s="122"/>
      <c r="S77" s="122"/>
      <c r="T77" s="123"/>
      <c r="U77" s="114"/>
      <c r="V77" s="115"/>
      <c r="W77" s="115"/>
      <c r="X77" s="115"/>
      <c r="Y77" s="116"/>
      <c r="Z77" s="114"/>
      <c r="AA77" s="115"/>
      <c r="AB77" s="115"/>
      <c r="AC77" s="115"/>
      <c r="AD77" s="116"/>
      <c r="AE77" s="114"/>
      <c r="AF77" s="115"/>
      <c r="AG77" s="115"/>
      <c r="AH77" s="115"/>
      <c r="AI77" s="116"/>
      <c r="AJ77" s="114">
        <v>0</v>
      </c>
      <c r="AK77" s="115">
        <v>4</v>
      </c>
      <c r="AL77" s="115">
        <v>8</v>
      </c>
      <c r="AM77" s="115" t="s">
        <v>23</v>
      </c>
      <c r="AN77" s="116">
        <v>3</v>
      </c>
      <c r="AO77" s="180"/>
      <c r="AP77" s="181"/>
    </row>
    <row r="78" spans="1:42" s="174" customFormat="1" ht="13.5">
      <c r="A78" s="171"/>
      <c r="B78" s="182" t="s">
        <v>178</v>
      </c>
      <c r="C78" s="183" t="s">
        <v>158</v>
      </c>
      <c r="D78" s="113">
        <f t="shared" si="9"/>
        <v>0</v>
      </c>
      <c r="E78" s="112">
        <f t="shared" si="10"/>
        <v>0</v>
      </c>
      <c r="F78" s="121"/>
      <c r="G78" s="122"/>
      <c r="H78" s="122"/>
      <c r="I78" s="122"/>
      <c r="J78" s="123"/>
      <c r="K78" s="121"/>
      <c r="L78" s="122"/>
      <c r="M78" s="122"/>
      <c r="N78" s="122"/>
      <c r="O78" s="123"/>
      <c r="P78" s="121"/>
      <c r="Q78" s="122"/>
      <c r="R78" s="122"/>
      <c r="S78" s="122"/>
      <c r="T78" s="123"/>
      <c r="U78" s="114"/>
      <c r="V78" s="115"/>
      <c r="W78" s="115"/>
      <c r="X78" s="115"/>
      <c r="Y78" s="116"/>
      <c r="Z78" s="114"/>
      <c r="AA78" s="115"/>
      <c r="AB78" s="115"/>
      <c r="AC78" s="115"/>
      <c r="AD78" s="116"/>
      <c r="AE78" s="114"/>
      <c r="AF78" s="115"/>
      <c r="AG78" s="115"/>
      <c r="AH78" s="115"/>
      <c r="AI78" s="116"/>
      <c r="AJ78" s="114"/>
      <c r="AK78" s="115"/>
      <c r="AL78" s="115"/>
      <c r="AM78" s="115"/>
      <c r="AN78" s="116"/>
      <c r="AO78" s="180">
        <v>24</v>
      </c>
      <c r="AP78" s="181"/>
    </row>
    <row r="79" spans="1:42" s="174" customFormat="1" ht="24">
      <c r="A79" s="171"/>
      <c r="B79" s="184" t="s">
        <v>179</v>
      </c>
      <c r="C79" s="183" t="s">
        <v>159</v>
      </c>
      <c r="D79" s="113">
        <f t="shared" si="9"/>
        <v>0</v>
      </c>
      <c r="E79" s="112">
        <f t="shared" si="10"/>
        <v>0</v>
      </c>
      <c r="F79" s="121"/>
      <c r="G79" s="122"/>
      <c r="H79" s="122"/>
      <c r="I79" s="122"/>
      <c r="J79" s="123"/>
      <c r="K79" s="121"/>
      <c r="L79" s="122"/>
      <c r="M79" s="122"/>
      <c r="N79" s="122"/>
      <c r="O79" s="123"/>
      <c r="P79" s="121"/>
      <c r="Q79" s="122"/>
      <c r="R79" s="122"/>
      <c r="S79" s="122"/>
      <c r="T79" s="123"/>
      <c r="U79" s="114"/>
      <c r="V79" s="115"/>
      <c r="W79" s="115"/>
      <c r="X79" s="115"/>
      <c r="Y79" s="116"/>
      <c r="Z79" s="114"/>
      <c r="AA79" s="115"/>
      <c r="AB79" s="115"/>
      <c r="AC79" s="115"/>
      <c r="AD79" s="116"/>
      <c r="AE79" s="114"/>
      <c r="AF79" s="115"/>
      <c r="AG79" s="115"/>
      <c r="AH79" s="115"/>
      <c r="AI79" s="116"/>
      <c r="AJ79" s="114"/>
      <c r="AK79" s="115"/>
      <c r="AL79" s="115"/>
      <c r="AM79" s="115"/>
      <c r="AN79" s="116"/>
      <c r="AO79" s="180">
        <v>38</v>
      </c>
      <c r="AP79" s="181"/>
    </row>
    <row r="80" spans="1:42" s="174" customFormat="1" ht="29.25" customHeight="1">
      <c r="A80" s="171"/>
      <c r="B80" s="185" t="s">
        <v>180</v>
      </c>
      <c r="C80" s="286" t="s">
        <v>174</v>
      </c>
      <c r="D80" s="113">
        <f t="shared" si="9"/>
        <v>0</v>
      </c>
      <c r="E80" s="112">
        <f t="shared" si="10"/>
        <v>0</v>
      </c>
      <c r="F80" s="121"/>
      <c r="G80" s="122"/>
      <c r="H80" s="122"/>
      <c r="I80" s="122"/>
      <c r="J80" s="123"/>
      <c r="K80" s="121"/>
      <c r="L80" s="122"/>
      <c r="M80" s="122"/>
      <c r="N80" s="122"/>
      <c r="O80" s="123"/>
      <c r="P80" s="121"/>
      <c r="Q80" s="122"/>
      <c r="R80" s="122"/>
      <c r="S80" s="122"/>
      <c r="T80" s="123"/>
      <c r="U80" s="114"/>
      <c r="V80" s="115"/>
      <c r="W80" s="115"/>
      <c r="X80" s="115"/>
      <c r="Y80" s="116"/>
      <c r="Z80" s="114"/>
      <c r="AA80" s="115"/>
      <c r="AB80" s="115"/>
      <c r="AC80" s="115"/>
      <c r="AD80" s="116"/>
      <c r="AE80" s="114"/>
      <c r="AF80" s="115"/>
      <c r="AG80" s="115"/>
      <c r="AH80" s="115"/>
      <c r="AI80" s="116"/>
      <c r="AJ80" s="114"/>
      <c r="AK80" s="115"/>
      <c r="AL80" s="115"/>
      <c r="AM80" s="115"/>
      <c r="AN80" s="116"/>
      <c r="AO80" s="287">
        <v>38</v>
      </c>
      <c r="AP80" s="181"/>
    </row>
    <row r="81" spans="1:42" s="174" customFormat="1" ht="13.5">
      <c r="A81" s="176">
        <v>59</v>
      </c>
      <c r="B81" s="28" t="s">
        <v>172</v>
      </c>
      <c r="C81" s="38" t="s">
        <v>18</v>
      </c>
      <c r="D81" s="113">
        <f t="shared" si="9"/>
        <v>0</v>
      </c>
      <c r="E81" s="112">
        <f t="shared" si="10"/>
        <v>15</v>
      </c>
      <c r="F81" s="114"/>
      <c r="G81" s="115"/>
      <c r="H81" s="115"/>
      <c r="I81" s="115"/>
      <c r="J81" s="116"/>
      <c r="K81" s="114"/>
      <c r="L81" s="115"/>
      <c r="M81" s="115"/>
      <c r="N81" s="115"/>
      <c r="O81" s="116"/>
      <c r="P81" s="114"/>
      <c r="Q81" s="115"/>
      <c r="R81" s="115"/>
      <c r="S81" s="115"/>
      <c r="T81" s="116"/>
      <c r="U81" s="114"/>
      <c r="V81" s="115"/>
      <c r="W81" s="115"/>
      <c r="X81" s="115"/>
      <c r="Y81" s="116"/>
      <c r="Z81" s="114"/>
      <c r="AA81" s="115"/>
      <c r="AB81" s="115"/>
      <c r="AC81" s="115"/>
      <c r="AD81" s="116"/>
      <c r="AE81" s="114"/>
      <c r="AF81" s="115"/>
      <c r="AG81" s="115"/>
      <c r="AH81" s="115"/>
      <c r="AI81" s="116"/>
      <c r="AJ81" s="114">
        <v>0</v>
      </c>
      <c r="AK81" s="115">
        <v>0</v>
      </c>
      <c r="AL81" s="115">
        <v>0</v>
      </c>
      <c r="AM81" s="115" t="s">
        <v>22</v>
      </c>
      <c r="AN81" s="116">
        <v>15</v>
      </c>
      <c r="AO81" s="327" t="s">
        <v>134</v>
      </c>
      <c r="AP81" s="328"/>
    </row>
    <row r="82" spans="1:42" s="24" customFormat="1" ht="14.25" thickBot="1">
      <c r="A82" s="11">
        <v>60</v>
      </c>
      <c r="B82" s="28" t="s">
        <v>185</v>
      </c>
      <c r="C82" s="32" t="s">
        <v>184</v>
      </c>
      <c r="D82" s="113">
        <f t="shared" si="9"/>
        <v>12</v>
      </c>
      <c r="E82" s="112">
        <f t="shared" si="10"/>
        <v>4</v>
      </c>
      <c r="F82" s="93"/>
      <c r="G82" s="94"/>
      <c r="H82" s="94"/>
      <c r="I82" s="94"/>
      <c r="J82" s="95"/>
      <c r="K82" s="93"/>
      <c r="L82" s="94"/>
      <c r="M82" s="94"/>
      <c r="N82" s="94"/>
      <c r="O82" s="95"/>
      <c r="P82" s="93"/>
      <c r="Q82" s="94"/>
      <c r="R82" s="94"/>
      <c r="S82" s="94"/>
      <c r="T82" s="95"/>
      <c r="U82" s="93"/>
      <c r="V82" s="94"/>
      <c r="W82" s="94"/>
      <c r="X82" s="94"/>
      <c r="Y82" s="95"/>
      <c r="Z82" s="93"/>
      <c r="AA82" s="94"/>
      <c r="AB82" s="94"/>
      <c r="AC82" s="94"/>
      <c r="AD82" s="95"/>
      <c r="AE82" s="93"/>
      <c r="AF82" s="94"/>
      <c r="AG82" s="94"/>
      <c r="AH82" s="94"/>
      <c r="AI82" s="95"/>
      <c r="AJ82" s="93">
        <v>0</v>
      </c>
      <c r="AK82" s="94">
        <v>0</v>
      </c>
      <c r="AL82" s="94">
        <v>12</v>
      </c>
      <c r="AM82" s="94" t="s">
        <v>23</v>
      </c>
      <c r="AN82" s="95">
        <v>4</v>
      </c>
      <c r="AO82" s="312" t="s">
        <v>134</v>
      </c>
      <c r="AP82" s="324"/>
    </row>
    <row r="83" spans="1:42" ht="15.75" customHeight="1" thickBot="1">
      <c r="A83" s="329" t="s">
        <v>202</v>
      </c>
      <c r="B83" s="330"/>
      <c r="C83" s="335"/>
      <c r="D83" s="124">
        <f>D7+D23+D35+D63</f>
        <v>702</v>
      </c>
      <c r="E83" s="125">
        <f>E7+E23+E35+E63</f>
        <v>200</v>
      </c>
      <c r="F83" s="110">
        <f>F7+F23+F35+F63</f>
        <v>70</v>
      </c>
      <c r="G83" s="110">
        <f>G7+G23+G35+G63</f>
        <v>20</v>
      </c>
      <c r="H83" s="110">
        <f>H7+H23+H35+H63</f>
        <v>18</v>
      </c>
      <c r="I83" s="110"/>
      <c r="J83" s="110">
        <f>J7+J23+J35+J63</f>
        <v>27</v>
      </c>
      <c r="K83" s="110">
        <f>K7+K23+K35+K63</f>
        <v>68</v>
      </c>
      <c r="L83" s="110">
        <f>L7+L23+L35+L63</f>
        <v>16</v>
      </c>
      <c r="M83" s="110">
        <f>M7+M23+M35+M63</f>
        <v>36</v>
      </c>
      <c r="N83" s="110"/>
      <c r="O83" s="110">
        <f>O7+O23+O35+O63</f>
        <v>32</v>
      </c>
      <c r="P83" s="110">
        <f>P7+P23+P35+P63</f>
        <v>56</v>
      </c>
      <c r="Q83" s="110">
        <f>Q7+Q23+Q35+Q63</f>
        <v>24</v>
      </c>
      <c r="R83" s="110">
        <f>R7+R23+R35+R63</f>
        <v>38</v>
      </c>
      <c r="S83" s="110"/>
      <c r="T83" s="110">
        <f>T7+T23+T35+T63</f>
        <v>31</v>
      </c>
      <c r="U83" s="110">
        <f>U7+U23+U35+U63</f>
        <v>60</v>
      </c>
      <c r="V83" s="110">
        <f>V7+V23+V35+V63</f>
        <v>2</v>
      </c>
      <c r="W83" s="110">
        <f>W7+W23+W35+W63</f>
        <v>36</v>
      </c>
      <c r="X83" s="110"/>
      <c r="Y83" s="110">
        <f>Y7+Y23+Y35+Y63</f>
        <v>27</v>
      </c>
      <c r="Z83" s="110">
        <f>Z7+Z23+Z35+Z63</f>
        <v>66</v>
      </c>
      <c r="AA83" s="110">
        <f>AA7+AA23+AA35+AA63</f>
        <v>14</v>
      </c>
      <c r="AB83" s="110">
        <f>AB7+AB23+AB35+AB63</f>
        <v>28</v>
      </c>
      <c r="AC83" s="110"/>
      <c r="AD83" s="110">
        <f>AD7+AD23+AD35+AD63</f>
        <v>27</v>
      </c>
      <c r="AE83" s="110">
        <f>AE7+AE23+AE35+AE63</f>
        <v>64</v>
      </c>
      <c r="AF83" s="110">
        <f>AF7+AF23+AF35+AF63</f>
        <v>12</v>
      </c>
      <c r="AG83" s="110">
        <f>AG7+AG23+AG35+AG63</f>
        <v>22</v>
      </c>
      <c r="AH83" s="110"/>
      <c r="AI83" s="110">
        <f>AI7+AI23+AI35+AI63</f>
        <v>26</v>
      </c>
      <c r="AJ83" s="99">
        <f>AJ7+AJ23+AJ35+AJ63</f>
        <v>22</v>
      </c>
      <c r="AK83" s="110">
        <f>AK7+AK23+AK35+AK63</f>
        <v>4</v>
      </c>
      <c r="AL83" s="110">
        <f>AL7+AL23+AL35+AL63</f>
        <v>26</v>
      </c>
      <c r="AM83" s="110"/>
      <c r="AN83" s="99">
        <f>AN7+AN23+AN35+AN63</f>
        <v>30</v>
      </c>
      <c r="AO83" s="102"/>
      <c r="AP83" s="89"/>
    </row>
    <row r="84" spans="1:40" ht="13.5">
      <c r="A84" s="7"/>
      <c r="B84" s="67"/>
      <c r="C84" s="33" t="s">
        <v>19</v>
      </c>
      <c r="D84" s="163"/>
      <c r="E84" s="18"/>
      <c r="F84" s="188"/>
      <c r="G84" s="189"/>
      <c r="H84" s="12"/>
      <c r="I84" s="127"/>
      <c r="J84" s="138"/>
      <c r="K84" s="188"/>
      <c r="L84" s="190"/>
      <c r="M84" s="12"/>
      <c r="N84" s="127"/>
      <c r="O84" s="126"/>
      <c r="P84" s="191"/>
      <c r="Q84" s="189"/>
      <c r="R84" s="192"/>
      <c r="S84" s="127"/>
      <c r="T84" s="126"/>
      <c r="U84" s="191"/>
      <c r="V84" s="189"/>
      <c r="W84" s="192"/>
      <c r="X84" s="127"/>
      <c r="Y84" s="126"/>
      <c r="Z84" s="191"/>
      <c r="AA84" s="189"/>
      <c r="AB84" s="192"/>
      <c r="AC84" s="127"/>
      <c r="AD84" s="126"/>
      <c r="AE84" s="188"/>
      <c r="AF84" s="193"/>
      <c r="AG84" s="12"/>
      <c r="AH84" s="127"/>
      <c r="AI84" s="138"/>
      <c r="AJ84" s="188"/>
      <c r="AK84" s="193"/>
      <c r="AL84" s="12"/>
      <c r="AM84" s="127"/>
      <c r="AN84" s="194"/>
    </row>
    <row r="85" spans="1:40" ht="13.5">
      <c r="A85" s="8"/>
      <c r="B85" s="68"/>
      <c r="C85" s="34" t="s">
        <v>20</v>
      </c>
      <c r="D85" s="164"/>
      <c r="E85" s="128"/>
      <c r="F85" s="195"/>
      <c r="G85" s="196"/>
      <c r="H85" s="197"/>
      <c r="I85" s="127"/>
      <c r="J85" s="129"/>
      <c r="K85" s="195"/>
      <c r="L85" s="198"/>
      <c r="M85" s="197"/>
      <c r="N85" s="127"/>
      <c r="O85" s="119"/>
      <c r="P85" s="199"/>
      <c r="Q85" s="200"/>
      <c r="R85" s="201"/>
      <c r="S85" s="127"/>
      <c r="T85" s="119"/>
      <c r="U85" s="199"/>
      <c r="V85" s="200"/>
      <c r="W85" s="201"/>
      <c r="X85" s="127"/>
      <c r="Y85" s="119"/>
      <c r="Z85" s="199"/>
      <c r="AA85" s="200"/>
      <c r="AB85" s="201"/>
      <c r="AC85" s="127"/>
      <c r="AD85" s="119"/>
      <c r="AE85" s="195"/>
      <c r="AF85" s="196"/>
      <c r="AG85" s="197"/>
      <c r="AH85" s="127"/>
      <c r="AI85" s="129"/>
      <c r="AJ85" s="195"/>
      <c r="AK85" s="196"/>
      <c r="AL85" s="197"/>
      <c r="AM85" s="127"/>
      <c r="AN85" s="119"/>
    </row>
    <row r="86" spans="1:40" ht="13.5">
      <c r="A86" s="158"/>
      <c r="B86" s="160"/>
      <c r="C86" s="161" t="s">
        <v>21</v>
      </c>
      <c r="D86" s="165"/>
      <c r="E86" s="162"/>
      <c r="F86" s="195"/>
      <c r="G86" s="196"/>
      <c r="H86" s="197"/>
      <c r="I86" s="127"/>
      <c r="J86" s="129"/>
      <c r="K86" s="195"/>
      <c r="L86" s="198"/>
      <c r="M86" s="197"/>
      <c r="N86" s="127"/>
      <c r="O86" s="129"/>
      <c r="P86" s="195"/>
      <c r="Q86" s="196"/>
      <c r="R86" s="197"/>
      <c r="S86" s="127"/>
      <c r="T86" s="129"/>
      <c r="U86" s="195"/>
      <c r="V86" s="196"/>
      <c r="W86" s="197"/>
      <c r="X86" s="127"/>
      <c r="Y86" s="129"/>
      <c r="Z86" s="195"/>
      <c r="AA86" s="196"/>
      <c r="AB86" s="197"/>
      <c r="AC86" s="127"/>
      <c r="AD86" s="129"/>
      <c r="AE86" s="195"/>
      <c r="AF86" s="196"/>
      <c r="AG86" s="197"/>
      <c r="AH86" s="127"/>
      <c r="AI86" s="129"/>
      <c r="AJ86" s="195"/>
      <c r="AK86" s="196"/>
      <c r="AL86" s="197"/>
      <c r="AM86" s="127"/>
      <c r="AN86" s="202"/>
    </row>
    <row r="87" spans="1:40" ht="13.5">
      <c r="A87" s="170"/>
      <c r="B87" s="166"/>
      <c r="C87" s="167" t="s">
        <v>196</v>
      </c>
      <c r="D87" s="168"/>
      <c r="E87" s="169"/>
      <c r="F87" s="199"/>
      <c r="G87" s="200"/>
      <c r="H87" s="197"/>
      <c r="I87" s="127"/>
      <c r="J87" s="129"/>
      <c r="K87" s="199"/>
      <c r="L87" s="198"/>
      <c r="M87" s="197"/>
      <c r="N87" s="127"/>
      <c r="O87" s="129"/>
      <c r="P87" s="199"/>
      <c r="Q87" s="200"/>
      <c r="R87" s="197"/>
      <c r="S87" s="127"/>
      <c r="T87" s="129"/>
      <c r="U87" s="199"/>
      <c r="V87" s="200"/>
      <c r="W87" s="197"/>
      <c r="X87" s="127"/>
      <c r="Y87" s="129"/>
      <c r="Z87" s="199"/>
      <c r="AA87" s="200"/>
      <c r="AB87" s="197"/>
      <c r="AC87" s="127"/>
      <c r="AD87" s="129"/>
      <c r="AE87" s="199"/>
      <c r="AF87" s="200"/>
      <c r="AG87" s="197"/>
      <c r="AH87" s="127"/>
      <c r="AI87" s="129"/>
      <c r="AJ87" s="199"/>
      <c r="AK87" s="200"/>
      <c r="AL87" s="197"/>
      <c r="AM87" s="127"/>
      <c r="AN87" s="127"/>
    </row>
    <row r="88" spans="1:42" s="21" customFormat="1" ht="13.5">
      <c r="A88" s="14">
        <v>61</v>
      </c>
      <c r="B88" s="69"/>
      <c r="C88" s="146" t="s">
        <v>198</v>
      </c>
      <c r="D88" s="113">
        <f>SUM(F88,G88,H88,K88,L88,M88,P88,Q88,R88,U88,V88,W88,Z88,AA88,AB88,AE88,AF88,AG88,AJ88,AK88,AL88)</f>
        <v>8</v>
      </c>
      <c r="E88" s="112">
        <f>SUM(J88,O88,T88,Y88,AD88,AI88,AN88)</f>
        <v>2</v>
      </c>
      <c r="F88" s="186"/>
      <c r="G88" s="187"/>
      <c r="H88" s="106"/>
      <c r="I88" s="108"/>
      <c r="J88" s="107"/>
      <c r="K88" s="186"/>
      <c r="L88" s="203"/>
      <c r="M88" s="106"/>
      <c r="N88" s="108"/>
      <c r="O88" s="107"/>
      <c r="P88" s="186"/>
      <c r="Q88" s="187"/>
      <c r="R88" s="106"/>
      <c r="S88" s="108"/>
      <c r="T88" s="107"/>
      <c r="U88" s="186">
        <v>8</v>
      </c>
      <c r="V88" s="187">
        <v>0</v>
      </c>
      <c r="W88" s="106">
        <v>0</v>
      </c>
      <c r="X88" s="108" t="s">
        <v>23</v>
      </c>
      <c r="Y88" s="107">
        <v>2</v>
      </c>
      <c r="Z88" s="186"/>
      <c r="AA88" s="187"/>
      <c r="AB88" s="106"/>
      <c r="AC88" s="108"/>
      <c r="AD88" s="107"/>
      <c r="AE88" s="186"/>
      <c r="AF88" s="187"/>
      <c r="AG88" s="106"/>
      <c r="AH88" s="108"/>
      <c r="AI88" s="107"/>
      <c r="AJ88" s="186"/>
      <c r="AK88" s="187"/>
      <c r="AL88" s="106"/>
      <c r="AM88" s="108"/>
      <c r="AN88" s="107"/>
      <c r="AO88" s="75"/>
      <c r="AP88" s="75"/>
    </row>
    <row r="89" spans="1:42" s="21" customFormat="1" ht="13.5">
      <c r="A89" s="14">
        <v>62</v>
      </c>
      <c r="B89" s="68"/>
      <c r="C89" s="264" t="s">
        <v>199</v>
      </c>
      <c r="D89" s="113">
        <f>SUM(F89,G89,H89,K89,L89,M89,P89,Q89,R89,U89,V89,W89,Z89,AA89,AB89,AE89,AF89,AG89,AJ89,AK89,AL89)</f>
        <v>8</v>
      </c>
      <c r="E89" s="112">
        <f>SUM(J89,O89,T89,Y89,AD89,AI89,AN89)</f>
        <v>3</v>
      </c>
      <c r="F89" s="186"/>
      <c r="G89" s="187"/>
      <c r="H89" s="106"/>
      <c r="I89" s="108"/>
      <c r="J89" s="107"/>
      <c r="K89" s="186"/>
      <c r="L89" s="187"/>
      <c r="M89" s="106"/>
      <c r="N89" s="108"/>
      <c r="O89" s="107"/>
      <c r="P89" s="186"/>
      <c r="Q89" s="187"/>
      <c r="R89" s="106"/>
      <c r="S89" s="108"/>
      <c r="T89" s="107"/>
      <c r="U89" s="186"/>
      <c r="V89" s="187"/>
      <c r="W89" s="106"/>
      <c r="X89" s="108"/>
      <c r="Y89" s="107"/>
      <c r="Z89" s="186"/>
      <c r="AA89" s="187"/>
      <c r="AB89" s="106"/>
      <c r="AC89" s="108"/>
      <c r="AD89" s="107"/>
      <c r="AE89" s="265">
        <v>8</v>
      </c>
      <c r="AF89" s="266">
        <v>0</v>
      </c>
      <c r="AG89" s="267">
        <v>0</v>
      </c>
      <c r="AH89" s="268" t="s">
        <v>23</v>
      </c>
      <c r="AI89" s="269">
        <v>3</v>
      </c>
      <c r="AJ89" s="186"/>
      <c r="AK89" s="187"/>
      <c r="AL89" s="106"/>
      <c r="AM89" s="108"/>
      <c r="AN89" s="107"/>
      <c r="AO89" s="130"/>
      <c r="AP89" s="130"/>
    </row>
    <row r="90" spans="1:42" s="21" customFormat="1" ht="13.5">
      <c r="A90" s="14">
        <v>63</v>
      </c>
      <c r="B90" s="68"/>
      <c r="C90" s="288" t="s">
        <v>200</v>
      </c>
      <c r="D90" s="113">
        <v>8</v>
      </c>
      <c r="E90" s="112">
        <f>SUM(J90,O90,T90,Y90,AD90,AI90,AN90)</f>
        <v>2</v>
      </c>
      <c r="F90" s="186"/>
      <c r="G90" s="187"/>
      <c r="H90" s="106"/>
      <c r="I90" s="108"/>
      <c r="J90" s="107"/>
      <c r="K90" s="186"/>
      <c r="L90" s="187"/>
      <c r="M90" s="106"/>
      <c r="N90" s="108"/>
      <c r="O90" s="107"/>
      <c r="P90" s="186"/>
      <c r="Q90" s="187"/>
      <c r="R90" s="106"/>
      <c r="S90" s="108"/>
      <c r="T90" s="107"/>
      <c r="U90" s="265">
        <v>8</v>
      </c>
      <c r="V90" s="266">
        <v>0</v>
      </c>
      <c r="W90" s="267">
        <v>0</v>
      </c>
      <c r="X90" s="268" t="s">
        <v>23</v>
      </c>
      <c r="Y90" s="269">
        <v>2</v>
      </c>
      <c r="Z90" s="186"/>
      <c r="AA90" s="187"/>
      <c r="AB90" s="106"/>
      <c r="AC90" s="108"/>
      <c r="AD90" s="107"/>
      <c r="AE90" s="186"/>
      <c r="AF90" s="187"/>
      <c r="AG90" s="106"/>
      <c r="AH90" s="108"/>
      <c r="AI90" s="107"/>
      <c r="AJ90" s="186"/>
      <c r="AK90" s="187"/>
      <c r="AL90" s="106"/>
      <c r="AM90" s="108"/>
      <c r="AN90" s="107"/>
      <c r="AO90" s="130"/>
      <c r="AP90" s="130"/>
    </row>
    <row r="91" spans="1:42" s="21" customFormat="1" ht="14.25" thickBot="1">
      <c r="A91" s="14">
        <v>64</v>
      </c>
      <c r="B91" s="68"/>
      <c r="C91" s="288" t="s">
        <v>208</v>
      </c>
      <c r="D91" s="274">
        <v>8</v>
      </c>
      <c r="E91" s="275">
        <f>SUM(J91,O91,T91,Y91,AD91,AI91,AN91)</f>
        <v>3</v>
      </c>
      <c r="F91" s="186"/>
      <c r="G91" s="187"/>
      <c r="H91" s="106"/>
      <c r="I91" s="108"/>
      <c r="J91" s="107"/>
      <c r="K91" s="186"/>
      <c r="L91" s="187"/>
      <c r="M91" s="106"/>
      <c r="N91" s="108"/>
      <c r="O91" s="107"/>
      <c r="P91" s="186"/>
      <c r="Q91" s="187"/>
      <c r="R91" s="106"/>
      <c r="S91" s="108"/>
      <c r="T91" s="107"/>
      <c r="U91" s="186"/>
      <c r="V91" s="187"/>
      <c r="W91" s="106"/>
      <c r="X91" s="108"/>
      <c r="Y91" s="107"/>
      <c r="Z91" s="265">
        <v>8</v>
      </c>
      <c r="AA91" s="266">
        <v>0</v>
      </c>
      <c r="AB91" s="267">
        <v>0</v>
      </c>
      <c r="AC91" s="268" t="s">
        <v>23</v>
      </c>
      <c r="AD91" s="269">
        <v>3</v>
      </c>
      <c r="AE91" s="186"/>
      <c r="AF91" s="187"/>
      <c r="AG91" s="106"/>
      <c r="AH91" s="108"/>
      <c r="AI91" s="107"/>
      <c r="AJ91" s="186"/>
      <c r="AK91" s="187"/>
      <c r="AL91" s="106"/>
      <c r="AM91" s="108"/>
      <c r="AN91" s="107"/>
      <c r="AO91" s="130"/>
      <c r="AP91" s="130"/>
    </row>
    <row r="92" spans="1:42" s="20" customFormat="1" ht="14.25" thickBot="1">
      <c r="A92" s="147"/>
      <c r="B92" s="147" t="s">
        <v>83</v>
      </c>
      <c r="C92" s="148"/>
      <c r="D92" s="124">
        <f>D83+D88+D89+D90+D91</f>
        <v>734</v>
      </c>
      <c r="E92" s="124">
        <f>E83+E88+E89+E90+E91</f>
        <v>210</v>
      </c>
      <c r="F92" s="110">
        <f>SUM(F83,F88,F89,F90,F91)</f>
        <v>70</v>
      </c>
      <c r="G92" s="110">
        <f>SUM(G83,G88,G89,G90,G91)</f>
        <v>20</v>
      </c>
      <c r="H92" s="110">
        <f>SUM(H83,H88,H89,H90,H91)</f>
        <v>18</v>
      </c>
      <c r="I92" s="109"/>
      <c r="J92" s="110">
        <f>SUM(J83,J88,J89,J90,J91)</f>
        <v>27</v>
      </c>
      <c r="K92" s="110">
        <f>SUM(K83,K88,K89,K90,K91)</f>
        <v>68</v>
      </c>
      <c r="L92" s="110">
        <f>SUM(L83,L88,L89,L90,L91)</f>
        <v>16</v>
      </c>
      <c r="M92" s="110">
        <f>SUM(M83,M88,M89,M90,M91)</f>
        <v>36</v>
      </c>
      <c r="N92" s="109"/>
      <c r="O92" s="110">
        <f>SUM(O83,O88,O89,O90,O91)</f>
        <v>32</v>
      </c>
      <c r="P92" s="110">
        <f>SUM(P83,P88,P89,P90,P91)</f>
        <v>56</v>
      </c>
      <c r="Q92" s="110">
        <f>SUM(Q83,Q88,Q89,Q90,Q91)</f>
        <v>24</v>
      </c>
      <c r="R92" s="110">
        <f>SUM(R83,R88,R89,R90,R91)</f>
        <v>38</v>
      </c>
      <c r="S92" s="109"/>
      <c r="T92" s="110">
        <f>SUM(T83,T88,T89,T90,T91)</f>
        <v>31</v>
      </c>
      <c r="U92" s="110">
        <f>SUM(U83,U88,U89,U90,U91)</f>
        <v>76</v>
      </c>
      <c r="V92" s="110">
        <f>SUM(V83,V88,V89,V90,V91)</f>
        <v>2</v>
      </c>
      <c r="W92" s="110">
        <f>SUM(W83,W88,W89,W90,W91)</f>
        <v>36</v>
      </c>
      <c r="X92" s="109"/>
      <c r="Y92" s="110">
        <f>SUM(Y83,Y88,Y89,Y90,Y91)</f>
        <v>31</v>
      </c>
      <c r="Z92" s="110">
        <f>SUM(Z83,Z88,Z89,Z90,Z91)</f>
        <v>74</v>
      </c>
      <c r="AA92" s="110">
        <f>SUM(AA83,AA88,AA89,AA90,AA91)</f>
        <v>14</v>
      </c>
      <c r="AB92" s="110">
        <f>SUM(AB83,AB88,AB89,AB90,AB91)</f>
        <v>28</v>
      </c>
      <c r="AC92" s="109"/>
      <c r="AD92" s="110">
        <f>SUM(AD83,AD88,AD89,AD90,AD91)</f>
        <v>30</v>
      </c>
      <c r="AE92" s="110">
        <f>SUM(AE83,AE88,AE89,AE90,AE91)</f>
        <v>72</v>
      </c>
      <c r="AF92" s="110">
        <f>SUM(AF83,AF88,AF89,AF90,AF91)</f>
        <v>12</v>
      </c>
      <c r="AG92" s="110">
        <f>SUM(AG83,AG88,AG89,AG90,AG91)</f>
        <v>22</v>
      </c>
      <c r="AH92" s="109"/>
      <c r="AI92" s="110">
        <f>SUM(AI83,AI88,AI89,AI90,AI91)</f>
        <v>29</v>
      </c>
      <c r="AJ92" s="110">
        <f>SUM(AJ83,AJ88,AJ89,AJ90,AJ91)</f>
        <v>22</v>
      </c>
      <c r="AK92" s="110">
        <f>SUM(AK83,AK88,AK89,AK90,AK91)</f>
        <v>4</v>
      </c>
      <c r="AL92" s="110">
        <f>SUM(AL83,AL88,AL89,AL90,AL91)</f>
        <v>26</v>
      </c>
      <c r="AM92" s="109"/>
      <c r="AN92" s="110">
        <f>SUM(AN83,AN88,AN89,AN90,AN91)</f>
        <v>30</v>
      </c>
      <c r="AO92" s="75"/>
      <c r="AP92" s="131"/>
    </row>
    <row r="93" spans="1:42" s="23" customFormat="1" ht="13.5">
      <c r="A93" s="15"/>
      <c r="B93" s="70"/>
      <c r="C93" s="254" t="s">
        <v>207</v>
      </c>
      <c r="D93" s="255">
        <f>SUM(F93,K93,P93,U93,Z93,AE93,AJ93)</f>
        <v>734</v>
      </c>
      <c r="E93" s="131"/>
      <c r="F93" s="256">
        <f>SUM(F92,G92,H92)</f>
        <v>108</v>
      </c>
      <c r="G93" s="15"/>
      <c r="H93" s="15"/>
      <c r="I93" s="15"/>
      <c r="J93" s="15"/>
      <c r="K93" s="256">
        <f>SUM(K92,L92,M92)</f>
        <v>120</v>
      </c>
      <c r="L93" s="15"/>
      <c r="M93" s="15"/>
      <c r="N93" s="15"/>
      <c r="O93" s="15"/>
      <c r="P93" s="256">
        <f>SUM(P92,Q92,R92)</f>
        <v>118</v>
      </c>
      <c r="Q93" s="15"/>
      <c r="R93" s="15"/>
      <c r="S93" s="15"/>
      <c r="T93" s="15"/>
      <c r="U93" s="256">
        <f>SUM(U92,V92,W92)</f>
        <v>114</v>
      </c>
      <c r="V93" s="15"/>
      <c r="W93" s="15"/>
      <c r="X93" s="15"/>
      <c r="Y93" s="15"/>
      <c r="Z93" s="256">
        <f>SUM(Z92,AA92,AB92)</f>
        <v>116</v>
      </c>
      <c r="AA93" s="15"/>
      <c r="AB93" s="15"/>
      <c r="AC93" s="15"/>
      <c r="AD93" s="15"/>
      <c r="AE93" s="256">
        <f>SUM(AE92,AF92,AG92)</f>
        <v>106</v>
      </c>
      <c r="AF93" s="15"/>
      <c r="AG93" s="15"/>
      <c r="AH93" s="15"/>
      <c r="AI93" s="15"/>
      <c r="AJ93" s="256">
        <f>SUM(AJ92,AK92,AL92)</f>
        <v>52</v>
      </c>
      <c r="AK93" s="15"/>
      <c r="AL93" s="15"/>
      <c r="AM93" s="15"/>
      <c r="AN93" s="15"/>
      <c r="AO93" s="132"/>
      <c r="AP93" s="132"/>
    </row>
    <row r="94" spans="1:42" s="23" customFormat="1" ht="13.5">
      <c r="A94" s="15"/>
      <c r="B94" s="70"/>
      <c r="C94" s="336" t="s">
        <v>204</v>
      </c>
      <c r="D94" s="334"/>
      <c r="E94" s="337" t="s">
        <v>195</v>
      </c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R94" s="338"/>
      <c r="S94" s="338"/>
      <c r="T94" s="338"/>
      <c r="U94" s="338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33"/>
      <c r="AP94" s="133"/>
    </row>
    <row r="95" spans="2:42" ht="14.25" thickBot="1">
      <c r="B95" s="65" t="s">
        <v>80</v>
      </c>
      <c r="C95" s="36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AO95" s="133"/>
      <c r="AP95" s="133"/>
    </row>
    <row r="96" spans="1:42" ht="14.25" thickBot="1">
      <c r="A96" s="301" t="s">
        <v>17</v>
      </c>
      <c r="B96" s="302"/>
      <c r="C96" s="303"/>
      <c r="D96" s="99">
        <f>SUM(D97:D112)</f>
        <v>174</v>
      </c>
      <c r="E96" s="99">
        <f>SUM(E97:E112)</f>
        <v>63</v>
      </c>
      <c r="F96" s="99">
        <f aca="true" t="shared" si="11" ref="F96:W96">SUM(F97:F111)</f>
        <v>0</v>
      </c>
      <c r="G96" s="120">
        <f t="shared" si="11"/>
        <v>0</v>
      </c>
      <c r="H96" s="99">
        <f t="shared" si="11"/>
        <v>0</v>
      </c>
      <c r="I96" s="120">
        <f t="shared" si="11"/>
        <v>0</v>
      </c>
      <c r="J96" s="99">
        <f t="shared" si="11"/>
        <v>0</v>
      </c>
      <c r="K96" s="120">
        <f t="shared" si="11"/>
        <v>0</v>
      </c>
      <c r="L96" s="99">
        <f t="shared" si="11"/>
        <v>0</v>
      </c>
      <c r="M96" s="120">
        <f t="shared" si="11"/>
        <v>0</v>
      </c>
      <c r="N96" s="99">
        <f t="shared" si="11"/>
        <v>0</v>
      </c>
      <c r="O96" s="120">
        <f t="shared" si="11"/>
        <v>0</v>
      </c>
      <c r="P96" s="99">
        <f t="shared" si="11"/>
        <v>0</v>
      </c>
      <c r="Q96" s="120">
        <f t="shared" si="11"/>
        <v>0</v>
      </c>
      <c r="R96" s="99">
        <f t="shared" si="11"/>
        <v>0</v>
      </c>
      <c r="S96" s="120">
        <f t="shared" si="11"/>
        <v>0</v>
      </c>
      <c r="T96" s="99">
        <f t="shared" si="11"/>
        <v>0</v>
      </c>
      <c r="U96" s="120">
        <f t="shared" si="11"/>
        <v>34</v>
      </c>
      <c r="V96" s="99">
        <f t="shared" si="11"/>
        <v>10</v>
      </c>
      <c r="W96" s="120">
        <f t="shared" si="11"/>
        <v>0</v>
      </c>
      <c r="X96" s="99"/>
      <c r="Y96" s="120">
        <f>SUM(Y97:Y112)</f>
        <v>12</v>
      </c>
      <c r="Z96" s="99">
        <f>SUM(Z97:Z111)</f>
        <v>20</v>
      </c>
      <c r="AA96" s="120">
        <f>SUM(AA97:AA111)</f>
        <v>18</v>
      </c>
      <c r="AB96" s="99">
        <f>SUM(AB97:AB111)</f>
        <v>4</v>
      </c>
      <c r="AC96" s="120"/>
      <c r="AD96" s="99">
        <f>SUM(AD97:AD111)</f>
        <v>12</v>
      </c>
      <c r="AE96" s="120">
        <f>SUM(AE97:AE111)</f>
        <v>36</v>
      </c>
      <c r="AF96" s="99">
        <f>SUM(AF97:AF111)</f>
        <v>12</v>
      </c>
      <c r="AG96" s="120">
        <f>SUM(AG97:AG111)</f>
        <v>16</v>
      </c>
      <c r="AH96" s="99"/>
      <c r="AI96" s="120">
        <f>SUM(AI97:AI111)</f>
        <v>17</v>
      </c>
      <c r="AJ96" s="99">
        <f>SUM(AJ97:AJ112)</f>
        <v>12</v>
      </c>
      <c r="AK96" s="120">
        <f>SUM(AK97:AK112)</f>
        <v>0</v>
      </c>
      <c r="AL96" s="99">
        <f>SUM(AL97:AL112)</f>
        <v>12</v>
      </c>
      <c r="AM96" s="120"/>
      <c r="AN96" s="99">
        <f>SUM(AN97:AN112)</f>
        <v>22</v>
      </c>
      <c r="AO96" s="322" t="s">
        <v>140</v>
      </c>
      <c r="AP96" s="323"/>
    </row>
    <row r="97" spans="1:42" s="21" customFormat="1" ht="13.5">
      <c r="A97" s="11">
        <v>45</v>
      </c>
      <c r="B97" s="16" t="s">
        <v>111</v>
      </c>
      <c r="C97" s="71" t="s">
        <v>69</v>
      </c>
      <c r="D97" s="113">
        <f aca="true" t="shared" si="12" ref="D97:D112">SUM(F97,G97,H97,K97,L97,M97,P97,Q97,R97,U97,V97,W97,Z97,AA97,AB97,AE97,AF97,AG97,AJ97,AK97,AL97)</f>
        <v>12</v>
      </c>
      <c r="E97" s="112">
        <f aca="true" t="shared" si="13" ref="E97:E112">SUM(J97,O97,T97,Y97,AD97,AI97,AN97)</f>
        <v>4</v>
      </c>
      <c r="F97" s="186"/>
      <c r="G97" s="187"/>
      <c r="H97" s="106"/>
      <c r="I97" s="108"/>
      <c r="J97" s="107"/>
      <c r="K97" s="186"/>
      <c r="L97" s="187"/>
      <c r="M97" s="106"/>
      <c r="N97" s="108"/>
      <c r="O97" s="107"/>
      <c r="P97" s="186"/>
      <c r="Q97" s="187"/>
      <c r="R97" s="106"/>
      <c r="S97" s="108"/>
      <c r="T97" s="107"/>
      <c r="U97" s="186">
        <v>6</v>
      </c>
      <c r="V97" s="187">
        <v>6</v>
      </c>
      <c r="W97" s="106">
        <v>0</v>
      </c>
      <c r="X97" s="108" t="s">
        <v>26</v>
      </c>
      <c r="Y97" s="107">
        <v>4</v>
      </c>
      <c r="Z97" s="186"/>
      <c r="AA97" s="187"/>
      <c r="AB97" s="106"/>
      <c r="AC97" s="108"/>
      <c r="AD97" s="107"/>
      <c r="AE97" s="186"/>
      <c r="AF97" s="187"/>
      <c r="AG97" s="106"/>
      <c r="AH97" s="108"/>
      <c r="AI97" s="107"/>
      <c r="AJ97" s="186"/>
      <c r="AK97" s="187"/>
      <c r="AL97" s="106"/>
      <c r="AM97" s="108"/>
      <c r="AN97" s="107"/>
      <c r="AO97" s="135">
        <v>33</v>
      </c>
      <c r="AP97" s="81"/>
    </row>
    <row r="98" spans="1:42" s="21" customFormat="1" ht="13.5">
      <c r="A98" s="8">
        <v>46</v>
      </c>
      <c r="B98" s="16" t="s">
        <v>112</v>
      </c>
      <c r="C98" s="30" t="s">
        <v>70</v>
      </c>
      <c r="D98" s="113">
        <f t="shared" si="12"/>
        <v>14</v>
      </c>
      <c r="E98" s="112">
        <f t="shared" si="13"/>
        <v>5</v>
      </c>
      <c r="F98" s="186"/>
      <c r="G98" s="187"/>
      <c r="H98" s="106"/>
      <c r="I98" s="108"/>
      <c r="J98" s="107"/>
      <c r="K98" s="186"/>
      <c r="L98" s="187"/>
      <c r="M98" s="106"/>
      <c r="N98" s="108"/>
      <c r="O98" s="107"/>
      <c r="P98" s="186"/>
      <c r="Q98" s="187"/>
      <c r="R98" s="106"/>
      <c r="S98" s="108"/>
      <c r="T98" s="107"/>
      <c r="U98" s="186"/>
      <c r="V98" s="187"/>
      <c r="W98" s="106"/>
      <c r="X98" s="108"/>
      <c r="Y98" s="107"/>
      <c r="Z98" s="186">
        <v>8</v>
      </c>
      <c r="AA98" s="187">
        <v>6</v>
      </c>
      <c r="AB98" s="106">
        <v>0</v>
      </c>
      <c r="AC98" s="108" t="s">
        <v>26</v>
      </c>
      <c r="AD98" s="107">
        <v>5</v>
      </c>
      <c r="AE98" s="186"/>
      <c r="AF98" s="187"/>
      <c r="AG98" s="106"/>
      <c r="AH98" s="108"/>
      <c r="AI98" s="107"/>
      <c r="AJ98" s="186"/>
      <c r="AK98" s="187"/>
      <c r="AL98" s="106"/>
      <c r="AM98" s="108"/>
      <c r="AN98" s="107"/>
      <c r="AO98" s="89">
        <v>45</v>
      </c>
      <c r="AP98" s="89"/>
    </row>
    <row r="99" spans="1:42" s="21" customFormat="1" ht="13.5">
      <c r="A99" s="11">
        <v>47</v>
      </c>
      <c r="B99" s="16" t="s">
        <v>113</v>
      </c>
      <c r="C99" s="30" t="s">
        <v>71</v>
      </c>
      <c r="D99" s="113">
        <f t="shared" si="12"/>
        <v>16</v>
      </c>
      <c r="E99" s="112">
        <f t="shared" si="13"/>
        <v>5</v>
      </c>
      <c r="F99" s="186"/>
      <c r="G99" s="187"/>
      <c r="H99" s="106"/>
      <c r="I99" s="108"/>
      <c r="J99" s="107"/>
      <c r="K99" s="186"/>
      <c r="L99" s="187"/>
      <c r="M99" s="106"/>
      <c r="N99" s="108"/>
      <c r="O99" s="107"/>
      <c r="P99" s="186"/>
      <c r="Q99" s="187"/>
      <c r="R99" s="106"/>
      <c r="S99" s="108"/>
      <c r="T99" s="107"/>
      <c r="U99" s="186"/>
      <c r="V99" s="187"/>
      <c r="W99" s="106"/>
      <c r="X99" s="108"/>
      <c r="Y99" s="107"/>
      <c r="Z99" s="186"/>
      <c r="AA99" s="187"/>
      <c r="AB99" s="106"/>
      <c r="AC99" s="108"/>
      <c r="AD99" s="107"/>
      <c r="AE99" s="186">
        <v>8</v>
      </c>
      <c r="AF99" s="187">
        <v>4</v>
      </c>
      <c r="AG99" s="106">
        <v>4</v>
      </c>
      <c r="AH99" s="108" t="s">
        <v>26</v>
      </c>
      <c r="AI99" s="107">
        <v>5</v>
      </c>
      <c r="AJ99" s="186"/>
      <c r="AK99" s="187"/>
      <c r="AL99" s="106"/>
      <c r="AM99" s="108"/>
      <c r="AN99" s="107"/>
      <c r="AO99" s="89">
        <v>46</v>
      </c>
      <c r="AP99" s="83"/>
    </row>
    <row r="100" spans="1:42" s="21" customFormat="1" ht="13.5">
      <c r="A100" s="8">
        <v>48</v>
      </c>
      <c r="B100" s="16" t="s">
        <v>114</v>
      </c>
      <c r="C100" s="30" t="s">
        <v>72</v>
      </c>
      <c r="D100" s="113">
        <f t="shared" si="12"/>
        <v>12</v>
      </c>
      <c r="E100" s="112">
        <f t="shared" si="13"/>
        <v>3</v>
      </c>
      <c r="F100" s="186"/>
      <c r="G100" s="187"/>
      <c r="H100" s="106"/>
      <c r="I100" s="108"/>
      <c r="J100" s="107"/>
      <c r="K100" s="186"/>
      <c r="L100" s="187"/>
      <c r="M100" s="106"/>
      <c r="N100" s="108"/>
      <c r="O100" s="107"/>
      <c r="P100" s="186"/>
      <c r="Q100" s="187"/>
      <c r="R100" s="106"/>
      <c r="S100" s="108"/>
      <c r="T100" s="107"/>
      <c r="U100" s="186"/>
      <c r="V100" s="187"/>
      <c r="W100" s="106"/>
      <c r="X100" s="108"/>
      <c r="Y100" s="107"/>
      <c r="Z100" s="186">
        <v>8</v>
      </c>
      <c r="AA100" s="187">
        <v>0</v>
      </c>
      <c r="AB100" s="106">
        <v>4</v>
      </c>
      <c r="AC100" s="108" t="s">
        <v>26</v>
      </c>
      <c r="AD100" s="107">
        <v>3</v>
      </c>
      <c r="AE100" s="186"/>
      <c r="AF100" s="187"/>
      <c r="AG100" s="106"/>
      <c r="AH100" s="108"/>
      <c r="AI100" s="107"/>
      <c r="AJ100" s="186"/>
      <c r="AK100" s="187"/>
      <c r="AL100" s="106"/>
      <c r="AM100" s="108"/>
      <c r="AN100" s="107"/>
      <c r="AO100" s="89">
        <v>33</v>
      </c>
      <c r="AP100" s="83"/>
    </row>
    <row r="101" spans="1:42" s="21" customFormat="1" ht="13.5">
      <c r="A101" s="11">
        <v>49</v>
      </c>
      <c r="B101" s="16" t="s">
        <v>115</v>
      </c>
      <c r="C101" s="30" t="s">
        <v>73</v>
      </c>
      <c r="D101" s="113">
        <f t="shared" si="12"/>
        <v>12</v>
      </c>
      <c r="E101" s="112">
        <f t="shared" si="13"/>
        <v>3</v>
      </c>
      <c r="F101" s="186"/>
      <c r="G101" s="187"/>
      <c r="H101" s="106"/>
      <c r="I101" s="108"/>
      <c r="J101" s="107"/>
      <c r="K101" s="186"/>
      <c r="L101" s="187"/>
      <c r="M101" s="106"/>
      <c r="N101" s="108"/>
      <c r="O101" s="107"/>
      <c r="P101" s="186"/>
      <c r="Q101" s="187"/>
      <c r="R101" s="106"/>
      <c r="S101" s="108"/>
      <c r="T101" s="107"/>
      <c r="U101" s="186"/>
      <c r="V101" s="187"/>
      <c r="W101" s="106"/>
      <c r="X101" s="108"/>
      <c r="Y101" s="107"/>
      <c r="Z101" s="186"/>
      <c r="AA101" s="187"/>
      <c r="AB101" s="106"/>
      <c r="AC101" s="108"/>
      <c r="AD101" s="107"/>
      <c r="AE101" s="186">
        <v>8</v>
      </c>
      <c r="AF101" s="187">
        <v>4</v>
      </c>
      <c r="AG101" s="106">
        <v>0</v>
      </c>
      <c r="AH101" s="108" t="s">
        <v>26</v>
      </c>
      <c r="AI101" s="107">
        <v>3</v>
      </c>
      <c r="AJ101" s="186"/>
      <c r="AK101" s="187"/>
      <c r="AL101" s="106"/>
      <c r="AM101" s="108"/>
      <c r="AN101" s="107"/>
      <c r="AO101" s="89">
        <v>48</v>
      </c>
      <c r="AP101" s="83"/>
    </row>
    <row r="102" spans="1:42" s="21" customFormat="1" ht="13.5">
      <c r="A102" s="8">
        <v>50</v>
      </c>
      <c r="B102" s="16" t="s">
        <v>116</v>
      </c>
      <c r="C102" s="28" t="s">
        <v>74</v>
      </c>
      <c r="D102" s="113">
        <f t="shared" si="12"/>
        <v>12</v>
      </c>
      <c r="E102" s="112">
        <f t="shared" si="13"/>
        <v>4</v>
      </c>
      <c r="F102" s="186"/>
      <c r="G102" s="187"/>
      <c r="H102" s="106"/>
      <c r="I102" s="108"/>
      <c r="J102" s="107"/>
      <c r="K102" s="186"/>
      <c r="L102" s="187"/>
      <c r="M102" s="106"/>
      <c r="N102" s="108"/>
      <c r="O102" s="107"/>
      <c r="P102" s="186"/>
      <c r="Q102" s="187"/>
      <c r="R102" s="106"/>
      <c r="S102" s="108"/>
      <c r="T102" s="107"/>
      <c r="U102" s="186">
        <v>8</v>
      </c>
      <c r="V102" s="187">
        <v>4</v>
      </c>
      <c r="W102" s="106">
        <v>0</v>
      </c>
      <c r="X102" s="108" t="s">
        <v>26</v>
      </c>
      <c r="Y102" s="107">
        <v>4</v>
      </c>
      <c r="Z102" s="186"/>
      <c r="AA102" s="187"/>
      <c r="AB102" s="106"/>
      <c r="AC102" s="108"/>
      <c r="AD102" s="107"/>
      <c r="AE102" s="186"/>
      <c r="AF102" s="187"/>
      <c r="AG102" s="106"/>
      <c r="AH102" s="108"/>
      <c r="AI102" s="107"/>
      <c r="AJ102" s="186"/>
      <c r="AK102" s="187"/>
      <c r="AL102" s="106"/>
      <c r="AM102" s="108"/>
      <c r="AN102" s="107"/>
      <c r="AO102" s="89">
        <v>11</v>
      </c>
      <c r="AP102" s="83"/>
    </row>
    <row r="103" spans="1:42" s="21" customFormat="1" ht="13.5">
      <c r="A103" s="11">
        <v>51</v>
      </c>
      <c r="B103" s="16" t="s">
        <v>117</v>
      </c>
      <c r="C103" s="28" t="s">
        <v>75</v>
      </c>
      <c r="D103" s="113">
        <f t="shared" si="12"/>
        <v>12</v>
      </c>
      <c r="E103" s="112">
        <f t="shared" si="13"/>
        <v>2</v>
      </c>
      <c r="F103" s="186"/>
      <c r="G103" s="187"/>
      <c r="H103" s="106"/>
      <c r="I103" s="108"/>
      <c r="J103" s="107"/>
      <c r="K103" s="186"/>
      <c r="L103" s="187"/>
      <c r="M103" s="106"/>
      <c r="N103" s="108"/>
      <c r="O103" s="107"/>
      <c r="P103" s="186"/>
      <c r="Q103" s="187"/>
      <c r="R103" s="106"/>
      <c r="S103" s="108"/>
      <c r="T103" s="107"/>
      <c r="U103" s="186">
        <v>12</v>
      </c>
      <c r="V103" s="187">
        <v>0</v>
      </c>
      <c r="W103" s="106">
        <v>0</v>
      </c>
      <c r="X103" s="108" t="s">
        <v>26</v>
      </c>
      <c r="Y103" s="107">
        <v>2</v>
      </c>
      <c r="Z103" s="186"/>
      <c r="AA103" s="187"/>
      <c r="AB103" s="106"/>
      <c r="AC103" s="108"/>
      <c r="AD103" s="107"/>
      <c r="AE103" s="186"/>
      <c r="AF103" s="187"/>
      <c r="AG103" s="106"/>
      <c r="AH103" s="108"/>
      <c r="AI103" s="107"/>
      <c r="AJ103" s="186"/>
      <c r="AK103" s="187"/>
      <c r="AL103" s="106"/>
      <c r="AM103" s="108"/>
      <c r="AN103" s="107"/>
      <c r="AO103" s="89">
        <v>11</v>
      </c>
      <c r="AP103" s="83"/>
    </row>
    <row r="104" spans="1:42" s="21" customFormat="1" ht="13.5">
      <c r="A104" s="8">
        <v>52</v>
      </c>
      <c r="B104" s="16" t="s">
        <v>118</v>
      </c>
      <c r="C104" s="28" t="s">
        <v>76</v>
      </c>
      <c r="D104" s="113">
        <f t="shared" si="12"/>
        <v>12</v>
      </c>
      <c r="E104" s="112">
        <f t="shared" si="13"/>
        <v>3</v>
      </c>
      <c r="F104" s="186"/>
      <c r="G104" s="187"/>
      <c r="H104" s="106"/>
      <c r="I104" s="108"/>
      <c r="J104" s="107"/>
      <c r="K104" s="186"/>
      <c r="L104" s="187"/>
      <c r="M104" s="106"/>
      <c r="N104" s="108"/>
      <c r="O104" s="107"/>
      <c r="P104" s="186"/>
      <c r="Q104" s="187"/>
      <c r="R104" s="106"/>
      <c r="S104" s="108"/>
      <c r="T104" s="107"/>
      <c r="U104" s="186"/>
      <c r="V104" s="187"/>
      <c r="W104" s="106"/>
      <c r="X104" s="108"/>
      <c r="Y104" s="107"/>
      <c r="Z104" s="186"/>
      <c r="AA104" s="187"/>
      <c r="AB104" s="106"/>
      <c r="AC104" s="108"/>
      <c r="AD104" s="107"/>
      <c r="AE104" s="186"/>
      <c r="AF104" s="187"/>
      <c r="AG104" s="106"/>
      <c r="AH104" s="108"/>
      <c r="AI104" s="107"/>
      <c r="AJ104" s="186">
        <v>12</v>
      </c>
      <c r="AK104" s="187">
        <v>0</v>
      </c>
      <c r="AL104" s="106">
        <v>0</v>
      </c>
      <c r="AM104" s="108" t="s">
        <v>26</v>
      </c>
      <c r="AN104" s="107">
        <v>3</v>
      </c>
      <c r="AO104" s="89">
        <v>2</v>
      </c>
      <c r="AP104" s="83"/>
    </row>
    <row r="105" spans="1:42" s="21" customFormat="1" ht="24.75" customHeight="1">
      <c r="A105" s="11">
        <v>53</v>
      </c>
      <c r="B105" s="16" t="s">
        <v>119</v>
      </c>
      <c r="C105" s="28" t="s">
        <v>77</v>
      </c>
      <c r="D105" s="113">
        <f t="shared" si="12"/>
        <v>8</v>
      </c>
      <c r="E105" s="112">
        <f t="shared" si="13"/>
        <v>2</v>
      </c>
      <c r="F105" s="186"/>
      <c r="G105" s="187"/>
      <c r="H105" s="106"/>
      <c r="I105" s="108"/>
      <c r="J105" s="107"/>
      <c r="K105" s="186"/>
      <c r="L105" s="187"/>
      <c r="M105" s="106"/>
      <c r="N105" s="108"/>
      <c r="O105" s="107"/>
      <c r="P105" s="186"/>
      <c r="Q105" s="187"/>
      <c r="R105" s="106"/>
      <c r="S105" s="108"/>
      <c r="T105" s="107"/>
      <c r="U105" s="186"/>
      <c r="V105" s="187"/>
      <c r="W105" s="106"/>
      <c r="X105" s="108"/>
      <c r="Y105" s="107"/>
      <c r="Z105" s="186">
        <v>4</v>
      </c>
      <c r="AA105" s="187">
        <v>4</v>
      </c>
      <c r="AB105" s="106">
        <v>0</v>
      </c>
      <c r="AC105" s="108" t="s">
        <v>23</v>
      </c>
      <c r="AD105" s="107">
        <v>2</v>
      </c>
      <c r="AE105" s="186"/>
      <c r="AF105" s="187"/>
      <c r="AG105" s="106"/>
      <c r="AH105" s="108"/>
      <c r="AI105" s="107"/>
      <c r="AJ105" s="186"/>
      <c r="AK105" s="187"/>
      <c r="AL105" s="106"/>
      <c r="AM105" s="108"/>
      <c r="AN105" s="107"/>
      <c r="AO105" s="136" t="s">
        <v>156</v>
      </c>
      <c r="AP105" s="83"/>
    </row>
    <row r="106" spans="1:42" s="21" customFormat="1" ht="13.5">
      <c r="A106" s="8">
        <v>54</v>
      </c>
      <c r="B106" s="16" t="s">
        <v>120</v>
      </c>
      <c r="C106" s="28" t="s">
        <v>78</v>
      </c>
      <c r="D106" s="113">
        <f t="shared" si="12"/>
        <v>12</v>
      </c>
      <c r="E106" s="112">
        <f t="shared" si="13"/>
        <v>3</v>
      </c>
      <c r="F106" s="186"/>
      <c r="G106" s="187"/>
      <c r="H106" s="106"/>
      <c r="I106" s="108"/>
      <c r="J106" s="107"/>
      <c r="K106" s="186"/>
      <c r="L106" s="187"/>
      <c r="M106" s="106"/>
      <c r="N106" s="108"/>
      <c r="O106" s="107"/>
      <c r="P106" s="186"/>
      <c r="Q106" s="187"/>
      <c r="R106" s="106"/>
      <c r="S106" s="108"/>
      <c r="T106" s="107"/>
      <c r="U106" s="186"/>
      <c r="V106" s="187"/>
      <c r="W106" s="106"/>
      <c r="X106" s="108"/>
      <c r="Y106" s="107"/>
      <c r="Z106" s="186"/>
      <c r="AA106" s="187"/>
      <c r="AB106" s="106"/>
      <c r="AC106" s="108"/>
      <c r="AD106" s="107"/>
      <c r="AE106" s="186">
        <v>8</v>
      </c>
      <c r="AF106" s="187">
        <v>0</v>
      </c>
      <c r="AG106" s="106">
        <v>4</v>
      </c>
      <c r="AH106" s="108" t="s">
        <v>26</v>
      </c>
      <c r="AI106" s="107">
        <v>3</v>
      </c>
      <c r="AJ106" s="186"/>
      <c r="AK106" s="187"/>
      <c r="AL106" s="106"/>
      <c r="AM106" s="108"/>
      <c r="AN106" s="107"/>
      <c r="AO106" s="89">
        <v>39</v>
      </c>
      <c r="AP106" s="83"/>
    </row>
    <row r="107" spans="1:42" s="21" customFormat="1" ht="13.5">
      <c r="A107" s="11">
        <v>55</v>
      </c>
      <c r="B107" s="16" t="s">
        <v>121</v>
      </c>
      <c r="C107" s="28" t="s">
        <v>79</v>
      </c>
      <c r="D107" s="113">
        <f t="shared" si="12"/>
        <v>12</v>
      </c>
      <c r="E107" s="112">
        <f t="shared" si="13"/>
        <v>3</v>
      </c>
      <c r="F107" s="186"/>
      <c r="G107" s="187"/>
      <c r="H107" s="106"/>
      <c r="I107" s="108"/>
      <c r="J107" s="107"/>
      <c r="K107" s="186"/>
      <c r="L107" s="187"/>
      <c r="M107" s="106"/>
      <c r="N107" s="108"/>
      <c r="O107" s="107"/>
      <c r="P107" s="186"/>
      <c r="Q107" s="187"/>
      <c r="R107" s="106"/>
      <c r="S107" s="108"/>
      <c r="T107" s="107"/>
      <c r="U107" s="186"/>
      <c r="V107" s="187"/>
      <c r="W107" s="106"/>
      <c r="X107" s="108"/>
      <c r="Y107" s="107"/>
      <c r="Z107" s="186"/>
      <c r="AA107" s="187"/>
      <c r="AB107" s="106"/>
      <c r="AC107" s="108"/>
      <c r="AD107" s="107"/>
      <c r="AE107" s="186">
        <v>12</v>
      </c>
      <c r="AF107" s="187">
        <v>0</v>
      </c>
      <c r="AG107" s="106">
        <v>0</v>
      </c>
      <c r="AH107" s="108" t="s">
        <v>26</v>
      </c>
      <c r="AI107" s="107">
        <v>3</v>
      </c>
      <c r="AJ107" s="186"/>
      <c r="AK107" s="187"/>
      <c r="AL107" s="106"/>
      <c r="AM107" s="108"/>
      <c r="AN107" s="107"/>
      <c r="AO107" s="89">
        <v>39</v>
      </c>
      <c r="AP107" s="83"/>
    </row>
    <row r="108" spans="1:42" s="21" customFormat="1" ht="35.25" customHeight="1">
      <c r="A108" s="11">
        <v>56</v>
      </c>
      <c r="B108" s="28" t="s">
        <v>160</v>
      </c>
      <c r="C108" s="30" t="s">
        <v>163</v>
      </c>
      <c r="D108" s="113">
        <f t="shared" si="12"/>
        <v>8</v>
      </c>
      <c r="E108" s="112">
        <f t="shared" si="13"/>
        <v>2</v>
      </c>
      <c r="F108" s="186"/>
      <c r="G108" s="187"/>
      <c r="H108" s="106"/>
      <c r="I108" s="108"/>
      <c r="J108" s="107"/>
      <c r="K108" s="186"/>
      <c r="L108" s="187"/>
      <c r="M108" s="106"/>
      <c r="N108" s="108"/>
      <c r="O108" s="107"/>
      <c r="P108" s="186"/>
      <c r="Q108" s="187"/>
      <c r="R108" s="106"/>
      <c r="S108" s="108"/>
      <c r="T108" s="107"/>
      <c r="U108" s="186">
        <v>8</v>
      </c>
      <c r="V108" s="187">
        <v>0</v>
      </c>
      <c r="W108" s="106">
        <v>0</v>
      </c>
      <c r="X108" s="108" t="s">
        <v>23</v>
      </c>
      <c r="Y108" s="107">
        <v>2</v>
      </c>
      <c r="Z108" s="186"/>
      <c r="AA108" s="187"/>
      <c r="AB108" s="106"/>
      <c r="AC108" s="108"/>
      <c r="AD108" s="107"/>
      <c r="AE108" s="186"/>
      <c r="AF108" s="187"/>
      <c r="AG108" s="106"/>
      <c r="AH108" s="108"/>
      <c r="AI108" s="107"/>
      <c r="AJ108" s="186"/>
      <c r="AK108" s="187"/>
      <c r="AL108" s="106"/>
      <c r="AM108" s="108"/>
      <c r="AN108" s="107"/>
      <c r="AO108" s="102">
        <v>32</v>
      </c>
      <c r="AP108" s="89"/>
    </row>
    <row r="109" spans="1:42" s="21" customFormat="1" ht="13.5">
      <c r="A109" s="11">
        <v>57</v>
      </c>
      <c r="B109" s="28" t="s">
        <v>161</v>
      </c>
      <c r="C109" s="30" t="s">
        <v>192</v>
      </c>
      <c r="D109" s="113">
        <f t="shared" si="12"/>
        <v>12</v>
      </c>
      <c r="E109" s="112">
        <f t="shared" si="13"/>
        <v>3</v>
      </c>
      <c r="F109" s="186"/>
      <c r="G109" s="187"/>
      <c r="H109" s="106"/>
      <c r="I109" s="108"/>
      <c r="J109" s="107"/>
      <c r="K109" s="186"/>
      <c r="L109" s="187"/>
      <c r="M109" s="106"/>
      <c r="N109" s="108"/>
      <c r="O109" s="107"/>
      <c r="P109" s="186"/>
      <c r="Q109" s="187"/>
      <c r="R109" s="106"/>
      <c r="S109" s="108"/>
      <c r="T109" s="107"/>
      <c r="U109" s="186"/>
      <c r="V109" s="187"/>
      <c r="W109" s="106"/>
      <c r="X109" s="108"/>
      <c r="Y109" s="107"/>
      <c r="Z109" s="186"/>
      <c r="AA109" s="187"/>
      <c r="AB109" s="106"/>
      <c r="AC109" s="108"/>
      <c r="AD109" s="107"/>
      <c r="AE109" s="186">
        <v>0</v>
      </c>
      <c r="AF109" s="187">
        <v>4</v>
      </c>
      <c r="AG109" s="106">
        <v>8</v>
      </c>
      <c r="AH109" s="108" t="s">
        <v>23</v>
      </c>
      <c r="AI109" s="107">
        <v>3</v>
      </c>
      <c r="AJ109" s="186"/>
      <c r="AK109" s="187"/>
      <c r="AL109" s="106"/>
      <c r="AM109" s="108"/>
      <c r="AN109" s="107"/>
      <c r="AO109" s="102">
        <v>27</v>
      </c>
      <c r="AP109" s="89"/>
    </row>
    <row r="110" spans="1:42" s="21" customFormat="1" ht="24">
      <c r="A110" s="11">
        <v>58</v>
      </c>
      <c r="B110" s="28" t="s">
        <v>162</v>
      </c>
      <c r="C110" s="30" t="s">
        <v>191</v>
      </c>
      <c r="D110" s="113">
        <f t="shared" si="12"/>
        <v>8</v>
      </c>
      <c r="E110" s="112">
        <f t="shared" si="13"/>
        <v>2</v>
      </c>
      <c r="F110" s="186"/>
      <c r="G110" s="187"/>
      <c r="H110" s="106"/>
      <c r="I110" s="108"/>
      <c r="J110" s="107"/>
      <c r="K110" s="186"/>
      <c r="L110" s="187"/>
      <c r="M110" s="106"/>
      <c r="N110" s="108"/>
      <c r="O110" s="107"/>
      <c r="P110" s="186"/>
      <c r="Q110" s="187"/>
      <c r="R110" s="106"/>
      <c r="S110" s="108"/>
      <c r="T110" s="107"/>
      <c r="U110" s="186"/>
      <c r="V110" s="187"/>
      <c r="W110" s="106"/>
      <c r="X110" s="108"/>
      <c r="Y110" s="107"/>
      <c r="Z110" s="186">
        <v>0</v>
      </c>
      <c r="AA110" s="187">
        <v>8</v>
      </c>
      <c r="AB110" s="106">
        <v>0</v>
      </c>
      <c r="AC110" s="108" t="s">
        <v>23</v>
      </c>
      <c r="AD110" s="107">
        <v>2</v>
      </c>
      <c r="AE110" s="186"/>
      <c r="AF110" s="187"/>
      <c r="AG110" s="106"/>
      <c r="AH110" s="108"/>
      <c r="AI110" s="107"/>
      <c r="AJ110" s="186"/>
      <c r="AK110" s="187"/>
      <c r="AL110" s="106"/>
      <c r="AM110" s="108"/>
      <c r="AN110" s="107"/>
      <c r="AO110" s="102">
        <v>56</v>
      </c>
      <c r="AP110" s="89"/>
    </row>
    <row r="111" spans="1:42" s="21" customFormat="1" ht="13.5">
      <c r="A111" s="11">
        <v>59</v>
      </c>
      <c r="B111" s="28" t="s">
        <v>172</v>
      </c>
      <c r="C111" s="28" t="s">
        <v>18</v>
      </c>
      <c r="D111" s="113">
        <f t="shared" si="12"/>
        <v>0</v>
      </c>
      <c r="E111" s="112">
        <f t="shared" si="13"/>
        <v>15</v>
      </c>
      <c r="F111" s="186"/>
      <c r="G111" s="187"/>
      <c r="H111" s="106"/>
      <c r="I111" s="108"/>
      <c r="J111" s="107"/>
      <c r="K111" s="186"/>
      <c r="L111" s="187"/>
      <c r="M111" s="106"/>
      <c r="N111" s="108"/>
      <c r="O111" s="107"/>
      <c r="P111" s="186"/>
      <c r="Q111" s="187"/>
      <c r="R111" s="106"/>
      <c r="S111" s="108"/>
      <c r="T111" s="107"/>
      <c r="U111" s="186"/>
      <c r="V111" s="187"/>
      <c r="W111" s="106"/>
      <c r="X111" s="108"/>
      <c r="Y111" s="107"/>
      <c r="Z111" s="186"/>
      <c r="AA111" s="187"/>
      <c r="AB111" s="106"/>
      <c r="AC111" s="108"/>
      <c r="AD111" s="107"/>
      <c r="AE111" s="186"/>
      <c r="AF111" s="187"/>
      <c r="AG111" s="106"/>
      <c r="AH111" s="108"/>
      <c r="AI111" s="107"/>
      <c r="AJ111" s="186">
        <v>0</v>
      </c>
      <c r="AK111" s="187">
        <v>0</v>
      </c>
      <c r="AL111" s="106">
        <v>0</v>
      </c>
      <c r="AM111" s="108" t="s">
        <v>22</v>
      </c>
      <c r="AN111" s="107">
        <v>15</v>
      </c>
      <c r="AO111" s="312" t="s">
        <v>134</v>
      </c>
      <c r="AP111" s="313"/>
    </row>
    <row r="112" spans="1:42" s="24" customFormat="1" ht="14.25" thickBot="1">
      <c r="A112" s="11">
        <v>60</v>
      </c>
      <c r="B112" s="29" t="s">
        <v>186</v>
      </c>
      <c r="C112" s="32" t="s">
        <v>184</v>
      </c>
      <c r="D112" s="113">
        <f t="shared" si="12"/>
        <v>12</v>
      </c>
      <c r="E112" s="112">
        <f t="shared" si="13"/>
        <v>4</v>
      </c>
      <c r="F112" s="186"/>
      <c r="G112" s="187"/>
      <c r="H112" s="106"/>
      <c r="I112" s="108"/>
      <c r="J112" s="107"/>
      <c r="K112" s="186"/>
      <c r="L112" s="187"/>
      <c r="M112" s="106"/>
      <c r="N112" s="108"/>
      <c r="O112" s="107"/>
      <c r="P112" s="186"/>
      <c r="Q112" s="187"/>
      <c r="R112" s="106"/>
      <c r="S112" s="108"/>
      <c r="T112" s="107"/>
      <c r="U112" s="186"/>
      <c r="V112" s="187"/>
      <c r="W112" s="106"/>
      <c r="X112" s="108"/>
      <c r="Y112" s="107"/>
      <c r="Z112" s="186"/>
      <c r="AA112" s="187"/>
      <c r="AB112" s="106"/>
      <c r="AC112" s="108"/>
      <c r="AD112" s="107"/>
      <c r="AE112" s="186"/>
      <c r="AF112" s="187"/>
      <c r="AG112" s="106"/>
      <c r="AH112" s="108"/>
      <c r="AI112" s="107"/>
      <c r="AJ112" s="186">
        <v>0</v>
      </c>
      <c r="AK112" s="187">
        <v>0</v>
      </c>
      <c r="AL112" s="106">
        <v>12</v>
      </c>
      <c r="AM112" s="108" t="s">
        <v>23</v>
      </c>
      <c r="AN112" s="107">
        <v>4</v>
      </c>
      <c r="AO112" s="312" t="s">
        <v>134</v>
      </c>
      <c r="AP112" s="313"/>
    </row>
    <row r="113" spans="1:42" ht="15.75" customHeight="1" thickBot="1">
      <c r="A113" s="329" t="s">
        <v>126</v>
      </c>
      <c r="B113" s="330"/>
      <c r="C113" s="331"/>
      <c r="D113" s="110">
        <f>D96+D35+D23+D7</f>
        <v>700</v>
      </c>
      <c r="E113" s="110">
        <f>E96+E35+E23+E7</f>
        <v>200</v>
      </c>
      <c r="F113" s="110">
        <f>F96+F35+F23+F7</f>
        <v>70</v>
      </c>
      <c r="G113" s="110">
        <f>G81+G35+G23+G7</f>
        <v>20</v>
      </c>
      <c r="H113" s="110">
        <f>H81+H35+H23+H7</f>
        <v>18</v>
      </c>
      <c r="I113" s="110"/>
      <c r="J113" s="110">
        <f>J96+J35+J23+J7</f>
        <v>27</v>
      </c>
      <c r="K113" s="110">
        <f>K96+K35+K23+K7</f>
        <v>68</v>
      </c>
      <c r="L113" s="110">
        <f>L81+L35+L23+L7</f>
        <v>16</v>
      </c>
      <c r="M113" s="110">
        <f>M81+M35+M23+M7</f>
        <v>36</v>
      </c>
      <c r="N113" s="110"/>
      <c r="O113" s="110">
        <f>O96+O35+O23+O7</f>
        <v>32</v>
      </c>
      <c r="P113" s="110">
        <f>P96+P35+P23+P7</f>
        <v>56</v>
      </c>
      <c r="Q113" s="110">
        <f>Q96+Q35+Q23+Q7</f>
        <v>24</v>
      </c>
      <c r="R113" s="110">
        <f>R96+R35+R23+R7</f>
        <v>38</v>
      </c>
      <c r="S113" s="110"/>
      <c r="T113" s="110">
        <f>T96+T35+T23+T7</f>
        <v>31</v>
      </c>
      <c r="U113" s="110">
        <f>U96+U35+U23+U7</f>
        <v>66</v>
      </c>
      <c r="V113" s="110">
        <f>V96+V35+V23+V7</f>
        <v>10</v>
      </c>
      <c r="W113" s="110">
        <f>W96+W35+W23+W7</f>
        <v>22</v>
      </c>
      <c r="X113" s="110"/>
      <c r="Y113" s="110">
        <f>Y96+Y35+Y23+Y7</f>
        <v>27</v>
      </c>
      <c r="Z113" s="110">
        <f>Z96+Z35+Z23+Z7</f>
        <v>64</v>
      </c>
      <c r="AA113" s="110">
        <f>AA96+AA35+AA23+AA7</f>
        <v>22</v>
      </c>
      <c r="AB113" s="110">
        <f>AB96+AB35+AB23+AB7</f>
        <v>26</v>
      </c>
      <c r="AC113" s="110"/>
      <c r="AD113" s="110">
        <f>AD96+AD35+AD23+AD7</f>
        <v>29</v>
      </c>
      <c r="AE113" s="110">
        <f>AE96+AE35+AE23+AE7</f>
        <v>68</v>
      </c>
      <c r="AF113" s="110">
        <f>AF96+AF35+AF23+AF7</f>
        <v>16</v>
      </c>
      <c r="AG113" s="110">
        <f>AG96+AG35+AG23+AG7</f>
        <v>20</v>
      </c>
      <c r="AH113" s="110"/>
      <c r="AI113" s="110">
        <f>AI96+AI35+AI23+AI7</f>
        <v>27</v>
      </c>
      <c r="AJ113" s="110">
        <f>AJ96+AJ35+AJ23+AJ7</f>
        <v>28</v>
      </c>
      <c r="AK113" s="110">
        <f>AK96+AK35+AK23+AK7</f>
        <v>0</v>
      </c>
      <c r="AL113" s="110">
        <f>AL96+AL35+AL23+AL7</f>
        <v>12</v>
      </c>
      <c r="AM113" s="110"/>
      <c r="AN113" s="110">
        <f>AN96+AN35+AN23+AN7</f>
        <v>27</v>
      </c>
      <c r="AO113" s="130"/>
      <c r="AP113" s="130"/>
    </row>
    <row r="114" spans="1:40" ht="13.5">
      <c r="A114" s="7"/>
      <c r="B114" s="67"/>
      <c r="C114" s="33" t="s">
        <v>19</v>
      </c>
      <c r="D114" s="151"/>
      <c r="E114" s="18"/>
      <c r="F114" s="204"/>
      <c r="G114" s="205"/>
      <c r="H114" s="12"/>
      <c r="I114" s="127">
        <f>COUNTIF(I8:I50,"s")+COUNTIF(I97:I111,"s")</f>
        <v>0</v>
      </c>
      <c r="J114" s="138"/>
      <c r="K114" s="204"/>
      <c r="L114" s="206"/>
      <c r="M114" s="12"/>
      <c r="N114" s="127">
        <f>COUNTIF(N8:N50,"s")+COUNTIF(N97:N111,"s")</f>
        <v>1</v>
      </c>
      <c r="O114" s="126"/>
      <c r="P114" s="207"/>
      <c r="Q114" s="206"/>
      <c r="R114" s="192"/>
      <c r="S114" s="127">
        <f>COUNTIF(S8:S50,"s")+COUNTIF(S97:S111,"s")</f>
        <v>1</v>
      </c>
      <c r="T114" s="126"/>
      <c r="U114" s="207"/>
      <c r="V114" s="206"/>
      <c r="W114" s="192"/>
      <c r="X114" s="127">
        <f>COUNTIF(X8:X50,"s")+COUNTIF(X97:X111,"s")</f>
        <v>0</v>
      </c>
      <c r="Y114" s="126"/>
      <c r="Z114" s="207"/>
      <c r="AA114" s="192"/>
      <c r="AB114" s="192"/>
      <c r="AC114" s="127">
        <f>COUNTIF(AC8:AC50,"s")+COUNTIF(AC97:AC111,"s")</f>
        <v>0</v>
      </c>
      <c r="AD114" s="126"/>
      <c r="AE114" s="204"/>
      <c r="AF114" s="208"/>
      <c r="AG114" s="12"/>
      <c r="AH114" s="127">
        <f>COUNTIF(AH8:AH50,"s")+COUNTIF(AH97:AH111,"s")</f>
        <v>0</v>
      </c>
      <c r="AI114" s="138"/>
      <c r="AJ114" s="204"/>
      <c r="AK114" s="208"/>
      <c r="AL114" s="12"/>
      <c r="AM114" s="127">
        <f>COUNTIF(AM8:AM50,"s")+COUNTIF(AM97:AM111,"s")</f>
        <v>0</v>
      </c>
      <c r="AN114" s="194"/>
    </row>
    <row r="115" spans="1:40" ht="13.5">
      <c r="A115" s="8"/>
      <c r="B115" s="68"/>
      <c r="C115" s="34" t="s">
        <v>20</v>
      </c>
      <c r="D115" s="152"/>
      <c r="E115" s="128"/>
      <c r="F115" s="117"/>
      <c r="G115" s="209"/>
      <c r="H115" s="197"/>
      <c r="I115" s="127">
        <f>COUNTIF(I8:I58,"v")+COUNTIF(I97:I111,"v")</f>
        <v>5</v>
      </c>
      <c r="J115" s="129"/>
      <c r="K115" s="210"/>
      <c r="L115" s="209"/>
      <c r="M115" s="197"/>
      <c r="N115" s="127">
        <f>COUNTIF(N8:N58,"v")+COUNTIF(N97:N111,"v")</f>
        <v>2</v>
      </c>
      <c r="O115" s="119"/>
      <c r="P115" s="117"/>
      <c r="Q115" s="118"/>
      <c r="R115" s="201"/>
      <c r="S115" s="127">
        <f>COUNTIF(S8:S58,"v")+COUNTIF(S97:S111,"v")</f>
        <v>4</v>
      </c>
      <c r="T115" s="119"/>
      <c r="U115" s="117"/>
      <c r="V115" s="118"/>
      <c r="W115" s="201"/>
      <c r="X115" s="127">
        <f>COUNTIF(X8:X58,"v")+COUNTIF(X97:X111,"v")</f>
        <v>4</v>
      </c>
      <c r="Y115" s="119"/>
      <c r="Z115" s="117"/>
      <c r="AA115" s="118"/>
      <c r="AB115" s="201"/>
      <c r="AC115" s="127">
        <f>COUNTIF(AC8:AC58,"v")+COUNTIF(AC97:AC111,"v")</f>
        <v>5</v>
      </c>
      <c r="AD115" s="119"/>
      <c r="AE115" s="210"/>
      <c r="AF115" s="211"/>
      <c r="AG115" s="197"/>
      <c r="AH115" s="127">
        <f>COUNTIF(AH8:AH58,"v")+COUNTIF(AH97:AH111,"v")</f>
        <v>5</v>
      </c>
      <c r="AI115" s="129"/>
      <c r="AJ115" s="210"/>
      <c r="AK115" s="211"/>
      <c r="AL115" s="197"/>
      <c r="AM115" s="127">
        <f>COUNTIF(AM8:AM58,"v")+COUNTIF(AM97:AM111,"v")</f>
        <v>2</v>
      </c>
      <c r="AN115" s="129"/>
    </row>
    <row r="116" spans="1:40" ht="13.5">
      <c r="A116" s="8"/>
      <c r="B116" s="68"/>
      <c r="C116" s="37" t="s">
        <v>21</v>
      </c>
      <c r="D116" s="153"/>
      <c r="E116" s="137"/>
      <c r="F116" s="117"/>
      <c r="G116" s="118"/>
      <c r="H116" s="201"/>
      <c r="I116" s="127">
        <f>COUNTIF(I8:I58,"f")+COUNTIF(I97:I111,"f")</f>
        <v>2</v>
      </c>
      <c r="J116" s="119"/>
      <c r="K116" s="117"/>
      <c r="L116" s="118"/>
      <c r="M116" s="201"/>
      <c r="N116" s="118">
        <f>COUNTIF(N8:N58,"f")+COUNTIF(N97:N111,"f")</f>
        <v>6</v>
      </c>
      <c r="O116" s="119"/>
      <c r="P116" s="117"/>
      <c r="Q116" s="118"/>
      <c r="R116" s="201"/>
      <c r="S116" s="127">
        <f>COUNTIF(S8:S58,"f")+COUNTIF(S97:S111,"f")</f>
        <v>3</v>
      </c>
      <c r="T116" s="119"/>
      <c r="U116" s="117"/>
      <c r="V116" s="118"/>
      <c r="W116" s="201"/>
      <c r="X116" s="127">
        <f>COUNTIF(X8:X58,"f")+COUNTIF(X97:X111,"f")</f>
        <v>5</v>
      </c>
      <c r="Y116" s="119"/>
      <c r="Z116" s="117"/>
      <c r="AA116" s="118"/>
      <c r="AB116" s="201"/>
      <c r="AC116" s="118">
        <f>COUNTIF(AC8:AC58,"f")+COUNTIF(AC97:AC111,"f")</f>
        <v>5</v>
      </c>
      <c r="AD116" s="119"/>
      <c r="AE116" s="117"/>
      <c r="AF116" s="212"/>
      <c r="AG116" s="201"/>
      <c r="AH116" s="127">
        <f>COUNTIF(AH8:AH58,"f")+COUNTIF(AH97:AH111,"f")</f>
        <v>4</v>
      </c>
      <c r="AI116" s="119"/>
      <c r="AJ116" s="117"/>
      <c r="AK116" s="212"/>
      <c r="AL116" s="201"/>
      <c r="AM116" s="127">
        <f>COUNTIF(AM8:AM58,"f")+COUNTIF(AM97:AM111,"f")</f>
        <v>1</v>
      </c>
      <c r="AN116" s="119"/>
    </row>
    <row r="117" spans="1:40" ht="13.5">
      <c r="A117" s="16"/>
      <c r="B117" s="68"/>
      <c r="C117" s="156" t="s">
        <v>196</v>
      </c>
      <c r="D117" s="150"/>
      <c r="E117" s="112"/>
      <c r="F117" s="186"/>
      <c r="G117" s="187"/>
      <c r="H117" s="106"/>
      <c r="I117" s="108"/>
      <c r="J117" s="107"/>
      <c r="K117" s="186"/>
      <c r="L117" s="115"/>
      <c r="M117" s="106"/>
      <c r="N117" s="154"/>
      <c r="O117" s="112"/>
      <c r="P117" s="186"/>
      <c r="Q117" s="187"/>
      <c r="R117" s="106"/>
      <c r="S117" s="108"/>
      <c r="T117" s="107"/>
      <c r="U117" s="186"/>
      <c r="V117" s="187"/>
      <c r="W117" s="106"/>
      <c r="X117" s="118"/>
      <c r="Y117" s="138"/>
      <c r="Z117" s="213"/>
      <c r="AA117" s="214"/>
      <c r="AB117" s="12"/>
      <c r="AC117" s="215"/>
      <c r="AD117" s="138"/>
      <c r="AE117" s="213"/>
      <c r="AF117" s="12"/>
      <c r="AG117" s="216"/>
      <c r="AH117" s="118"/>
      <c r="AI117" s="138"/>
      <c r="AJ117" s="12"/>
      <c r="AK117" s="118"/>
      <c r="AL117" s="12"/>
      <c r="AM117" s="118"/>
      <c r="AN117" s="138"/>
    </row>
    <row r="118" spans="1:42" s="21" customFormat="1" ht="13.5">
      <c r="A118" s="14">
        <v>61</v>
      </c>
      <c r="B118" s="68"/>
      <c r="C118" s="149" t="s">
        <v>198</v>
      </c>
      <c r="D118" s="113">
        <f>SUM(F118,G118,H118,K118,L118,M118,P118,Q118,R118,U118,V118,W118,Z118,AA118,AB118,AE118,AF118,AG118,AJ118,AK118,AL118)</f>
        <v>8</v>
      </c>
      <c r="E118" s="112">
        <f>SUM(J118,O118,T118,Y118,AD118,AI118,AN118)</f>
        <v>2</v>
      </c>
      <c r="F118" s="186"/>
      <c r="G118" s="187"/>
      <c r="H118" s="106"/>
      <c r="I118" s="108"/>
      <c r="J118" s="107"/>
      <c r="K118" s="186"/>
      <c r="L118" s="187"/>
      <c r="M118" s="106"/>
      <c r="N118" s="108"/>
      <c r="O118" s="107"/>
      <c r="P118" s="186"/>
      <c r="Q118" s="187"/>
      <c r="R118" s="106"/>
      <c r="S118" s="108"/>
      <c r="T118" s="107"/>
      <c r="U118" s="186">
        <v>8</v>
      </c>
      <c r="V118" s="187">
        <v>0</v>
      </c>
      <c r="W118" s="106">
        <v>0</v>
      </c>
      <c r="X118" s="108" t="s">
        <v>23</v>
      </c>
      <c r="Y118" s="107">
        <v>2</v>
      </c>
      <c r="Z118" s="186"/>
      <c r="AA118" s="115"/>
      <c r="AB118" s="106"/>
      <c r="AC118" s="108"/>
      <c r="AD118" s="107"/>
      <c r="AE118" s="186"/>
      <c r="AF118" s="187"/>
      <c r="AG118" s="106"/>
      <c r="AH118" s="108"/>
      <c r="AI118" s="107"/>
      <c r="AJ118" s="186"/>
      <c r="AK118" s="187"/>
      <c r="AL118" s="106"/>
      <c r="AM118" s="108"/>
      <c r="AN118" s="107"/>
      <c r="AO118" s="75"/>
      <c r="AP118" s="75"/>
    </row>
    <row r="119" spans="1:42" s="21" customFormat="1" ht="13.5">
      <c r="A119" s="14">
        <v>62</v>
      </c>
      <c r="B119" s="68"/>
      <c r="C119" s="289" t="s">
        <v>199</v>
      </c>
      <c r="D119" s="113">
        <f>SUM(F119,G119,H119,K119,L119,M119,P119,Q119,R119,U119,V119,W119,Z119,AA119,AB119,AE119,AF119,AG119,AJ119,AK119,AL119)</f>
        <v>8</v>
      </c>
      <c r="E119" s="112">
        <f>SUM(J119,O119,T119,Y119,AD119,AI119,AN119)</f>
        <v>3</v>
      </c>
      <c r="F119" s="186"/>
      <c r="G119" s="187"/>
      <c r="H119" s="106"/>
      <c r="I119" s="108"/>
      <c r="J119" s="107"/>
      <c r="K119" s="186"/>
      <c r="L119" s="187"/>
      <c r="M119" s="106"/>
      <c r="N119" s="108"/>
      <c r="O119" s="107"/>
      <c r="P119" s="186"/>
      <c r="Q119" s="187"/>
      <c r="R119" s="106"/>
      <c r="S119" s="108"/>
      <c r="T119" s="107"/>
      <c r="U119" s="186"/>
      <c r="V119" s="187"/>
      <c r="W119" s="106"/>
      <c r="X119" s="108"/>
      <c r="Y119" s="107"/>
      <c r="Z119" s="186"/>
      <c r="AA119" s="187"/>
      <c r="AB119" s="106"/>
      <c r="AC119" s="108"/>
      <c r="AD119" s="107"/>
      <c r="AE119" s="265">
        <v>8</v>
      </c>
      <c r="AF119" s="266">
        <v>0</v>
      </c>
      <c r="AG119" s="267">
        <v>0</v>
      </c>
      <c r="AH119" s="268" t="s">
        <v>23</v>
      </c>
      <c r="AI119" s="269">
        <v>3</v>
      </c>
      <c r="AJ119" s="186"/>
      <c r="AK119" s="187"/>
      <c r="AL119" s="106"/>
      <c r="AM119" s="108"/>
      <c r="AN119" s="107"/>
      <c r="AO119" s="130"/>
      <c r="AP119" s="130"/>
    </row>
    <row r="120" spans="1:42" s="21" customFormat="1" ht="13.5">
      <c r="A120" s="14">
        <v>63</v>
      </c>
      <c r="B120" s="68"/>
      <c r="C120" s="264" t="s">
        <v>200</v>
      </c>
      <c r="D120" s="113">
        <f>SUM(F120,G120,H120,K120,L120,M120,P120,Q120,R120,U120,V120,W120,Z120,AA120,AB120,AE120,AF120,AG120,AJ120,AK120,AL120)</f>
        <v>6</v>
      </c>
      <c r="E120" s="112">
        <v>2</v>
      </c>
      <c r="F120" s="186"/>
      <c r="G120" s="187"/>
      <c r="H120" s="106"/>
      <c r="I120" s="108"/>
      <c r="J120" s="107"/>
      <c r="K120" s="186"/>
      <c r="L120" s="187"/>
      <c r="M120" s="106"/>
      <c r="N120" s="108"/>
      <c r="O120" s="107"/>
      <c r="P120" s="186"/>
      <c r="Q120" s="187"/>
      <c r="R120" s="106"/>
      <c r="S120" s="108"/>
      <c r="T120" s="107"/>
      <c r="U120" s="265">
        <v>6</v>
      </c>
      <c r="V120" s="266">
        <v>0</v>
      </c>
      <c r="W120" s="267">
        <v>0</v>
      </c>
      <c r="X120" s="268" t="s">
        <v>23</v>
      </c>
      <c r="Y120" s="269">
        <v>2</v>
      </c>
      <c r="Z120" s="186"/>
      <c r="AA120" s="187"/>
      <c r="AB120" s="106"/>
      <c r="AC120" s="108"/>
      <c r="AD120" s="107"/>
      <c r="AE120" s="186"/>
      <c r="AF120" s="187"/>
      <c r="AG120" s="106"/>
      <c r="AH120" s="108"/>
      <c r="AI120" s="107"/>
      <c r="AJ120" s="186"/>
      <c r="AK120" s="187"/>
      <c r="AL120" s="106"/>
      <c r="AM120" s="108"/>
      <c r="AN120" s="107"/>
      <c r="AO120" s="130"/>
      <c r="AP120" s="130"/>
    </row>
    <row r="121" spans="1:42" s="21" customFormat="1" ht="13.5">
      <c r="A121" s="14">
        <v>64</v>
      </c>
      <c r="B121" s="68"/>
      <c r="C121" s="264" t="s">
        <v>197</v>
      </c>
      <c r="D121" s="113">
        <f>SUM(F121,G121,H121,K121,L121,M121,P121,Q121,R121,U121,V121,W121,Z121,AA121,AB121,AE121,AF121,AG121,AJ121,AK121,AL121)</f>
        <v>8</v>
      </c>
      <c r="E121" s="112">
        <v>3</v>
      </c>
      <c r="F121" s="1"/>
      <c r="G121" s="2"/>
      <c r="H121" s="3"/>
      <c r="I121" s="4"/>
      <c r="J121" s="155"/>
      <c r="K121" s="1"/>
      <c r="L121" s="2"/>
      <c r="M121" s="3"/>
      <c r="N121" s="4"/>
      <c r="O121" s="155"/>
      <c r="P121" s="1"/>
      <c r="Q121" s="2"/>
      <c r="R121" s="3"/>
      <c r="S121" s="4"/>
      <c r="T121" s="155"/>
      <c r="U121" s="1"/>
      <c r="V121" s="2"/>
      <c r="W121" s="3"/>
      <c r="X121" s="4"/>
      <c r="Y121" s="155"/>
      <c r="Z121" s="270">
        <v>8</v>
      </c>
      <c r="AA121" s="271">
        <v>0</v>
      </c>
      <c r="AB121" s="263">
        <v>0</v>
      </c>
      <c r="AC121" s="272" t="s">
        <v>23</v>
      </c>
      <c r="AD121" s="273">
        <v>3</v>
      </c>
      <c r="AE121" s="1"/>
      <c r="AF121" s="2"/>
      <c r="AG121" s="3"/>
      <c r="AH121" s="4"/>
      <c r="AI121" s="155"/>
      <c r="AJ121" s="258"/>
      <c r="AK121" s="257"/>
      <c r="AL121" s="3"/>
      <c r="AM121" s="259"/>
      <c r="AN121" s="260"/>
      <c r="AO121" s="130"/>
      <c r="AP121" s="130"/>
    </row>
    <row r="122" spans="1:42" ht="14.25" thickBot="1">
      <c r="A122" s="16"/>
      <c r="B122" s="16"/>
      <c r="C122" s="28"/>
      <c r="D122" s="139"/>
      <c r="E122" s="139"/>
      <c r="F122" s="186"/>
      <c r="G122" s="187"/>
      <c r="H122" s="106"/>
      <c r="I122" s="108"/>
      <c r="J122" s="107"/>
      <c r="K122" s="186"/>
      <c r="L122" s="187"/>
      <c r="M122" s="106"/>
      <c r="N122" s="108"/>
      <c r="O122" s="107"/>
      <c r="P122" s="186"/>
      <c r="Q122" s="187"/>
      <c r="R122" s="106"/>
      <c r="S122" s="108"/>
      <c r="T122" s="107"/>
      <c r="U122" s="186"/>
      <c r="V122" s="187"/>
      <c r="W122" s="106"/>
      <c r="X122" s="108"/>
      <c r="Y122" s="107"/>
      <c r="Z122" s="186"/>
      <c r="AA122" s="187"/>
      <c r="AB122" s="106"/>
      <c r="AC122" s="108"/>
      <c r="AD122" s="107"/>
      <c r="AE122" s="186"/>
      <c r="AF122" s="187"/>
      <c r="AG122" s="106"/>
      <c r="AH122" s="108"/>
      <c r="AI122" s="107"/>
      <c r="AJ122" s="186"/>
      <c r="AK122" s="187"/>
      <c r="AL122" s="106"/>
      <c r="AM122" s="108"/>
      <c r="AN122" s="107"/>
      <c r="AO122" s="130"/>
      <c r="AP122" s="130"/>
    </row>
    <row r="123" spans="1:42" s="20" customFormat="1" ht="14.25" thickBot="1">
      <c r="A123" s="147"/>
      <c r="B123" s="147" t="s">
        <v>83</v>
      </c>
      <c r="C123" s="148"/>
      <c r="D123" s="124">
        <f>D113+D118+D119+D120+D121</f>
        <v>730</v>
      </c>
      <c r="E123" s="125">
        <f>E113+E118+E119+E120+E121</f>
        <v>210</v>
      </c>
      <c r="F123" s="110">
        <f>F113+F118+F119+F120+F121</f>
        <v>70</v>
      </c>
      <c r="G123" s="110">
        <f>G113+G118+G119+G120+G121</f>
        <v>20</v>
      </c>
      <c r="H123" s="26">
        <f>H113+H118+H119+H120+H121</f>
        <v>18</v>
      </c>
      <c r="I123" s="99"/>
      <c r="J123" s="110">
        <f>J113+J118+J119+J120+J121</f>
        <v>27</v>
      </c>
      <c r="K123" s="110">
        <f>K113+K118+K119+K120+K121</f>
        <v>68</v>
      </c>
      <c r="L123" s="110">
        <f>L113+L118+L119+L120+L121</f>
        <v>16</v>
      </c>
      <c r="M123" s="26">
        <f>M113+M118+M119+M120+M121</f>
        <v>36</v>
      </c>
      <c r="N123" s="99"/>
      <c r="O123" s="110">
        <f>O113+O118+O119+O120+O121</f>
        <v>32</v>
      </c>
      <c r="P123" s="110">
        <f>P113+P118+P119+P120+P121</f>
        <v>56</v>
      </c>
      <c r="Q123" s="110">
        <f>Q113+Q118+Q119+Q120+Q121</f>
        <v>24</v>
      </c>
      <c r="R123" s="99">
        <f>R113+R118+R119+R120+R121</f>
        <v>38</v>
      </c>
      <c r="S123" s="109"/>
      <c r="T123" s="110">
        <f>T113+T118+T119+T120+T121</f>
        <v>31</v>
      </c>
      <c r="U123" s="110">
        <f>U113+U118+U119+U120+U121</f>
        <v>80</v>
      </c>
      <c r="V123" s="110">
        <f>V113+V118+V119+V120+V121</f>
        <v>10</v>
      </c>
      <c r="W123" s="99">
        <f>W113+W118+W119+W120+W121</f>
        <v>22</v>
      </c>
      <c r="X123" s="109"/>
      <c r="Y123" s="110">
        <f>Y113+Y118+Y119+Y120+Y121</f>
        <v>31</v>
      </c>
      <c r="Z123" s="110">
        <f>Z113+Z118+Z119+Z120+Z121</f>
        <v>72</v>
      </c>
      <c r="AA123" s="110">
        <f>AA113+AA118+AA119+AA120+AA121</f>
        <v>22</v>
      </c>
      <c r="AB123" s="99">
        <f>AB113+AB118+AB119+AB120+AB121</f>
        <v>26</v>
      </c>
      <c r="AC123" s="109"/>
      <c r="AD123" s="110">
        <f>AD113+AD118+AD119+AD120+AD121</f>
        <v>32</v>
      </c>
      <c r="AE123" s="110">
        <f>AE113+AE118+AE119+AE120+AE121</f>
        <v>76</v>
      </c>
      <c r="AF123" s="110">
        <f>AF113+AF118+AF119+AF120+AF121</f>
        <v>16</v>
      </c>
      <c r="AG123" s="99">
        <f>AG113+AG118+AG119+AG120+AG121</f>
        <v>20</v>
      </c>
      <c r="AH123" s="109"/>
      <c r="AI123" s="110">
        <f>AI113+AI118+AI119+AI120+AI121</f>
        <v>30</v>
      </c>
      <c r="AJ123" s="110">
        <f>AJ113+AJ118+AJ119+AJ120+AJ121</f>
        <v>28</v>
      </c>
      <c r="AK123" s="110">
        <f>AK113+AK118+AK119+AK120+AK121</f>
        <v>0</v>
      </c>
      <c r="AL123" s="99">
        <f>AL113+AL118+AL119+AL120+AL121</f>
        <v>12</v>
      </c>
      <c r="AM123" s="109"/>
      <c r="AN123" s="110">
        <f>AN113+AN118+AN119+AN120+AN121</f>
        <v>27</v>
      </c>
      <c r="AO123" s="75"/>
      <c r="AP123" s="75"/>
    </row>
    <row r="124" spans="1:42" s="25" customFormat="1" ht="13.5">
      <c r="A124" s="17"/>
      <c r="B124" s="17"/>
      <c r="C124" s="254" t="s">
        <v>207</v>
      </c>
      <c r="D124" s="255">
        <f>SUM(F124,K124,P124,U124,Z124,AE124,AJ124)</f>
        <v>730</v>
      </c>
      <c r="E124" s="17"/>
      <c r="F124" s="256">
        <f>SUM(F123,G123,H123)</f>
        <v>108</v>
      </c>
      <c r="G124" s="140"/>
      <c r="H124" s="140"/>
      <c r="I124" s="140"/>
      <c r="J124" s="140"/>
      <c r="K124" s="256">
        <f>SUM(K123,L123,M123)</f>
        <v>120</v>
      </c>
      <c r="L124" s="140"/>
      <c r="M124" s="140"/>
      <c r="N124" s="140"/>
      <c r="O124" s="140"/>
      <c r="P124" s="256">
        <f>SUM(P123,Q123,R123)</f>
        <v>118</v>
      </c>
      <c r="Q124" s="140"/>
      <c r="R124" s="140"/>
      <c r="S124" s="140"/>
      <c r="T124" s="140"/>
      <c r="U124" s="256">
        <f>SUM(U123,V123,W123)</f>
        <v>112</v>
      </c>
      <c r="V124" s="140"/>
      <c r="W124" s="140"/>
      <c r="X124" s="140"/>
      <c r="Y124" s="140"/>
      <c r="Z124" s="256">
        <f>SUM(Z123,AA123,AB123)</f>
        <v>120</v>
      </c>
      <c r="AA124" s="140"/>
      <c r="AB124" s="140"/>
      <c r="AC124" s="140"/>
      <c r="AD124" s="140"/>
      <c r="AE124" s="256">
        <f>SUM(AE123,AF123,AG123)</f>
        <v>112</v>
      </c>
      <c r="AF124" s="140"/>
      <c r="AG124" s="140"/>
      <c r="AH124" s="140"/>
      <c r="AI124" s="140"/>
      <c r="AJ124" s="256">
        <f>SUM(AJ123,AK123,AL123)</f>
        <v>40</v>
      </c>
      <c r="AK124" s="140"/>
      <c r="AL124" s="140"/>
      <c r="AM124" s="140"/>
      <c r="AN124" s="140"/>
      <c r="AO124" s="130"/>
      <c r="AP124" s="130"/>
    </row>
    <row r="125" spans="1:42" s="22" customFormat="1" ht="13.5">
      <c r="A125" s="17"/>
      <c r="B125" s="332" t="s">
        <v>203</v>
      </c>
      <c r="C125" s="333"/>
      <c r="D125" s="334" t="s">
        <v>194</v>
      </c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T125" s="334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1"/>
      <c r="AP125" s="141"/>
    </row>
    <row r="126" spans="1:42" s="22" customFormat="1" ht="13.5">
      <c r="A126" s="17"/>
      <c r="B126" s="64"/>
      <c r="C126" s="5"/>
      <c r="D126" s="142"/>
      <c r="E126" s="142"/>
      <c r="F126" s="12"/>
      <c r="G126" s="12"/>
      <c r="H126" s="12"/>
      <c r="I126" s="12"/>
      <c r="J126" s="12"/>
      <c r="K126" s="140"/>
      <c r="L126" s="140"/>
      <c r="M126" s="140"/>
      <c r="N126" s="134"/>
      <c r="O126" s="134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6"/>
      <c r="AP126" s="6"/>
    </row>
    <row r="127" spans="13:42" ht="13.5">
      <c r="M127" s="12"/>
      <c r="AO127" s="6"/>
      <c r="AP127" s="6"/>
    </row>
    <row r="128" spans="13:42" ht="13.5">
      <c r="M128" s="12"/>
      <c r="AO128" s="6"/>
      <c r="AP128" s="6"/>
    </row>
    <row r="129" spans="41:42" ht="13.5">
      <c r="AO129" s="6"/>
      <c r="AP129" s="6"/>
    </row>
    <row r="130" spans="41:42" ht="13.5">
      <c r="AO130" s="6"/>
      <c r="AP130" s="6"/>
    </row>
    <row r="131" spans="41:42" ht="13.5">
      <c r="AO131" s="133"/>
      <c r="AP131" s="133"/>
    </row>
    <row r="132" spans="41:42" ht="13.5">
      <c r="AO132" s="6"/>
      <c r="AP132" s="6"/>
    </row>
    <row r="133" spans="41:42" ht="13.5">
      <c r="AO133" s="6"/>
      <c r="AP133" s="6"/>
    </row>
    <row r="134" spans="41:42" ht="13.5">
      <c r="AO134" s="6"/>
      <c r="AP134" s="6"/>
    </row>
    <row r="135" spans="41:42" ht="13.5">
      <c r="AO135" s="6"/>
      <c r="AP135" s="6"/>
    </row>
    <row r="136" spans="41:42" ht="13.5">
      <c r="AO136" s="6"/>
      <c r="AP136" s="6"/>
    </row>
    <row r="137" spans="41:42" ht="13.5">
      <c r="AO137" s="6"/>
      <c r="AP137" s="6"/>
    </row>
    <row r="138" spans="41:42" ht="13.5">
      <c r="AO138" s="6"/>
      <c r="AP138" s="6"/>
    </row>
    <row r="139" spans="41:42" ht="13.5">
      <c r="AO139" s="6"/>
      <c r="AP139" s="6"/>
    </row>
    <row r="140" spans="41:42" ht="13.5">
      <c r="AO140" s="6"/>
      <c r="AP140" s="6"/>
    </row>
    <row r="141" spans="41:42" ht="13.5">
      <c r="AO141" s="6"/>
      <c r="AP141" s="6"/>
    </row>
    <row r="142" spans="41:42" ht="13.5">
      <c r="AO142" s="6"/>
      <c r="AP142" s="6"/>
    </row>
    <row r="143" spans="41:42" ht="13.5">
      <c r="AO143" s="6"/>
      <c r="AP143" s="6"/>
    </row>
    <row r="144" spans="41:42" ht="13.5">
      <c r="AO144" s="6"/>
      <c r="AP144" s="6"/>
    </row>
    <row r="145" spans="41:42" ht="13.5">
      <c r="AO145" s="6"/>
      <c r="AP145" s="6"/>
    </row>
    <row r="146" spans="41:42" ht="13.5">
      <c r="AO146" s="6"/>
      <c r="AP146" s="6"/>
    </row>
    <row r="147" spans="41:42" ht="13.5">
      <c r="AO147" s="6"/>
      <c r="AP147" s="6"/>
    </row>
    <row r="148" spans="41:42" ht="13.5">
      <c r="AO148" s="6"/>
      <c r="AP148" s="6"/>
    </row>
    <row r="149" spans="41:42" ht="13.5">
      <c r="AO149" s="6"/>
      <c r="AP149" s="6"/>
    </row>
    <row r="150" spans="41:42" ht="13.5">
      <c r="AO150" s="6"/>
      <c r="AP150" s="6"/>
    </row>
    <row r="151" spans="41:42" ht="13.5">
      <c r="AO151" s="6"/>
      <c r="AP151" s="6"/>
    </row>
    <row r="152" spans="41:42" ht="13.5">
      <c r="AO152" s="133"/>
      <c r="AP152" s="6"/>
    </row>
    <row r="153" spans="41:42" ht="13.5">
      <c r="AO153" s="6"/>
      <c r="AP153" s="6"/>
    </row>
    <row r="154" spans="41:42" ht="13.5">
      <c r="AO154" s="6"/>
      <c r="AP154" s="6"/>
    </row>
    <row r="155" spans="41:42" ht="13.5">
      <c r="AO155" s="6"/>
      <c r="AP155" s="6"/>
    </row>
    <row r="157" spans="41:42" ht="13.5">
      <c r="AO157" s="143"/>
      <c r="AP157" s="143"/>
    </row>
    <row r="158" spans="41:42" ht="13.5">
      <c r="AO158" s="143"/>
      <c r="AP158" s="143"/>
    </row>
    <row r="159" spans="41:42" ht="13.5">
      <c r="AO159" s="144"/>
      <c r="AP159" s="144"/>
    </row>
    <row r="160" spans="41:42" ht="13.5">
      <c r="AO160" s="144"/>
      <c r="AP160" s="144"/>
    </row>
    <row r="161" spans="41:42" ht="13.5">
      <c r="AO161" s="144"/>
      <c r="AP161" s="144"/>
    </row>
    <row r="162" spans="41:42" ht="13.5">
      <c r="AO162" s="144"/>
      <c r="AP162" s="144"/>
    </row>
    <row r="163" spans="41:42" ht="13.5">
      <c r="AO163" s="144"/>
      <c r="AP163" s="144"/>
    </row>
    <row r="164" spans="41:42" ht="13.5">
      <c r="AO164" s="144"/>
      <c r="AP164" s="144"/>
    </row>
    <row r="165" spans="41:42" ht="13.5">
      <c r="AO165" s="144"/>
      <c r="AP165" s="144"/>
    </row>
    <row r="166" spans="41:42" ht="13.5">
      <c r="AO166" s="144"/>
      <c r="AP166" s="144"/>
    </row>
    <row r="167" spans="41:42" ht="13.5">
      <c r="AO167" s="144"/>
      <c r="AP167" s="144"/>
    </row>
    <row r="168" spans="41:42" ht="13.5">
      <c r="AO168" s="144"/>
      <c r="AP168" s="144"/>
    </row>
    <row r="169" spans="41:42" ht="13.5">
      <c r="AO169" s="145"/>
      <c r="AP169" s="145"/>
    </row>
    <row r="172" spans="41:42" ht="13.5">
      <c r="AO172" s="145"/>
      <c r="AP172" s="145"/>
    </row>
    <row r="173" spans="41:42" ht="13.5">
      <c r="AO173" s="145"/>
      <c r="AP173" s="145"/>
    </row>
    <row r="174" spans="41:42" ht="13.5">
      <c r="AO174" s="145"/>
      <c r="AP174" s="145"/>
    </row>
  </sheetData>
  <mergeCells count="36">
    <mergeCell ref="A113:C113"/>
    <mergeCell ref="B125:C125"/>
    <mergeCell ref="D125:T125"/>
    <mergeCell ref="A83:C83"/>
    <mergeCell ref="C94:D94"/>
    <mergeCell ref="E94:U94"/>
    <mergeCell ref="A96:C96"/>
    <mergeCell ref="AO112:AP112"/>
    <mergeCell ref="AO4:AP7"/>
    <mergeCell ref="AO63:AP63"/>
    <mergeCell ref="AO96:AP96"/>
    <mergeCell ref="AO82:AP82"/>
    <mergeCell ref="AO29:AP29"/>
    <mergeCell ref="AO81:AP81"/>
    <mergeCell ref="AO111:AP111"/>
    <mergeCell ref="K5:O5"/>
    <mergeCell ref="P5:T5"/>
    <mergeCell ref="U5:Y5"/>
    <mergeCell ref="A7:C7"/>
    <mergeCell ref="D4:D5"/>
    <mergeCell ref="A63:C63"/>
    <mergeCell ref="A4:A5"/>
    <mergeCell ref="B4:B5"/>
    <mergeCell ref="C4:C5"/>
    <mergeCell ref="A23:C23"/>
    <mergeCell ref="A35:C35"/>
    <mergeCell ref="B1:F1"/>
    <mergeCell ref="Z5:AD5"/>
    <mergeCell ref="AJ5:AN5"/>
    <mergeCell ref="AE5:AI5"/>
    <mergeCell ref="Q1:V1"/>
    <mergeCell ref="AJ1:AM1"/>
    <mergeCell ref="E3:U3"/>
    <mergeCell ref="F4:AN4"/>
    <mergeCell ref="E4:E5"/>
    <mergeCell ref="F5:J5"/>
  </mergeCells>
  <printOptions/>
  <pageMargins left="0.1968503937007874" right="0.1968503937007874" top="0.31496062992125984" bottom="0.31496062992125984" header="0.5118110236220472" footer="0.2755905511811024"/>
  <pageSetup horizontalDpi="600" verticalDpi="600" orientation="landscape" paperSize="9" scale="63" r:id="rId1"/>
  <headerFooter alignWithMargins="0">
    <oddFooter>&amp;R&amp;P/&amp;N</oddFooter>
  </headerFooter>
  <rowBreaks count="2" manualBreakCount="2">
    <brk id="59" max="46" man="1"/>
    <brk id="94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2007-03-06T08:13:37Z</cp:lastPrinted>
  <dcterms:created xsi:type="dcterms:W3CDTF">2006-03-29T07:49:40Z</dcterms:created>
  <dcterms:modified xsi:type="dcterms:W3CDTF">2010-01-01T00:36:22Z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