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320" windowHeight="7260" tabRatio="762"/>
  </bookViews>
  <sheets>
    <sheet name="Polgári és biztonságvédelmi" sheetId="1" r:id="rId1"/>
  </sheets>
  <calcPr calcId="125725" iterateDelta="1E-4"/>
</workbook>
</file>

<file path=xl/calcChain.xml><?xml version="1.0" encoding="utf-8"?>
<calcChain xmlns="http://schemas.openxmlformats.org/spreadsheetml/2006/main">
  <c r="E16" i="1"/>
  <c r="E8"/>
  <c r="E9"/>
  <c r="E10"/>
  <c r="E11"/>
  <c r="E12"/>
  <c r="E13"/>
  <c r="E14"/>
  <c r="E15"/>
  <c r="J5"/>
  <c r="J30" s="1"/>
  <c r="E30" s="1"/>
  <c r="J17"/>
  <c r="J19"/>
  <c r="J21"/>
  <c r="J24"/>
  <c r="F5"/>
  <c r="G5"/>
  <c r="H5"/>
  <c r="I5"/>
  <c r="K5"/>
  <c r="L5"/>
  <c r="M5"/>
  <c r="N5"/>
  <c r="O5"/>
  <c r="D6"/>
  <c r="E6"/>
  <c r="D7"/>
  <c r="E7"/>
  <c r="F17"/>
  <c r="G17"/>
  <c r="G28" s="1"/>
  <c r="H17"/>
  <c r="I17"/>
  <c r="I32" s="1"/>
  <c r="K17"/>
  <c r="L17"/>
  <c r="L28" s="1"/>
  <c r="M17"/>
  <c r="N17"/>
  <c r="O17"/>
  <c r="D18"/>
  <c r="D17" s="1"/>
  <c r="E18"/>
  <c r="E17" s="1"/>
  <c r="F19"/>
  <c r="G19"/>
  <c r="H19"/>
  <c r="I19"/>
  <c r="K19"/>
  <c r="L19"/>
  <c r="M19"/>
  <c r="N19"/>
  <c r="O19"/>
  <c r="O30" s="1"/>
  <c r="D20"/>
  <c r="D19" s="1"/>
  <c r="E20"/>
  <c r="E19"/>
  <c r="F21"/>
  <c r="G21"/>
  <c r="H21"/>
  <c r="I21"/>
  <c r="I31" s="1"/>
  <c r="K21"/>
  <c r="L21"/>
  <c r="M21"/>
  <c r="N21"/>
  <c r="O21"/>
  <c r="D22"/>
  <c r="D21" s="1"/>
  <c r="E22"/>
  <c r="D23"/>
  <c r="E23"/>
  <c r="D24"/>
  <c r="E24"/>
  <c r="F24"/>
  <c r="G24"/>
  <c r="H24"/>
  <c r="I24"/>
  <c r="K24"/>
  <c r="L24"/>
  <c r="M24"/>
  <c r="N24"/>
  <c r="N31"/>
  <c r="O24"/>
  <c r="N32"/>
  <c r="D5"/>
  <c r="M28"/>
  <c r="E21"/>
  <c r="H28"/>
  <c r="K28"/>
  <c r="K29" s="1"/>
  <c r="E5" l="1"/>
  <c r="F28"/>
  <c r="D28" l="1"/>
  <c r="G29"/>
</calcChain>
</file>

<file path=xl/sharedStrings.xml><?xml version="1.0" encoding="utf-8"?>
<sst xmlns="http://schemas.openxmlformats.org/spreadsheetml/2006/main" count="102" uniqueCount="79">
  <si>
    <t>MEd mérnöktanár, polgári és biztonságvédelmi szakirány</t>
  </si>
  <si>
    <t>Belépési feltétel: 1993. évi ftv. szerinti szakiránynak megfelelő főiskolai szintű szakmai tanári végzettség</t>
  </si>
  <si>
    <t>Levelező tagozat</t>
  </si>
  <si>
    <t>Kód</t>
  </si>
  <si>
    <t>Tantárgyak</t>
  </si>
  <si>
    <t>Össz. óra</t>
  </si>
  <si>
    <t>Kredit pont</t>
  </si>
  <si>
    <t>Félévi óraszám, számonkérés módja, kreditpont</t>
  </si>
  <si>
    <t>Előtanulmányok</t>
  </si>
  <si>
    <t>1.</t>
  </si>
  <si>
    <t>2.</t>
  </si>
  <si>
    <t>ea</t>
  </si>
  <si>
    <t>gy</t>
  </si>
  <si>
    <t>la</t>
  </si>
  <si>
    <t>kö</t>
  </si>
  <si>
    <t>kr</t>
  </si>
  <si>
    <t>I. Szakterületi tárgyak</t>
  </si>
  <si>
    <t>BGBBE12NLM</t>
  </si>
  <si>
    <t>A biztonságtechnika elektronikája</t>
  </si>
  <si>
    <t>é</t>
  </si>
  <si>
    <t>Polgári és biztonságvédelmi szakmacsoportos ismeretek</t>
  </si>
  <si>
    <t>3.</t>
  </si>
  <si>
    <t>BGBET12NLE</t>
  </si>
  <si>
    <t>4.</t>
  </si>
  <si>
    <t>5.</t>
  </si>
  <si>
    <t>BAGAI11NLE</t>
  </si>
  <si>
    <t>v</t>
  </si>
  <si>
    <t>6.</t>
  </si>
  <si>
    <t>BGBAÁ13NLE</t>
  </si>
  <si>
    <t>7.</t>
  </si>
  <si>
    <t>8.</t>
  </si>
  <si>
    <t>9.</t>
  </si>
  <si>
    <t>10.</t>
  </si>
  <si>
    <t>II. Tanári felkészítés - pedagógiai és pszichológiai tárgyak</t>
  </si>
  <si>
    <t>TMPOE11ELK</t>
  </si>
  <si>
    <t>Oktatástechnológia és elektronikus tanulás</t>
  </si>
  <si>
    <t>III. Tanári felkészítés - szakmódszertani tárgyak</t>
  </si>
  <si>
    <t>TMPSP11ELK</t>
  </si>
  <si>
    <t>Szakképzés-pedagógia</t>
  </si>
  <si>
    <t>IV. Egyéni, összefüggő iskolai gyakorlatok</t>
  </si>
  <si>
    <t>TMPPS22ELK</t>
  </si>
  <si>
    <t>Pedagógiai szeminárium II.</t>
  </si>
  <si>
    <t>TMPPF11ELK</t>
  </si>
  <si>
    <t>Portfólió</t>
  </si>
  <si>
    <t>V. Szabadon választható tárgyak</t>
  </si>
  <si>
    <t>BGBKO16NLE</t>
  </si>
  <si>
    <t>Közlekedés, járművek</t>
  </si>
  <si>
    <t>KHTHK16JLE</t>
  </si>
  <si>
    <t>Hírközléstechnika</t>
  </si>
  <si>
    <t>BGBKA16NLE</t>
  </si>
  <si>
    <t>Katasztrófaelhárítás</t>
  </si>
  <si>
    <t>VI. Szakdolgozat</t>
  </si>
  <si>
    <t>Összes tantervi óra:</t>
  </si>
  <si>
    <t>Félévenkénti óraszám - összesen:</t>
  </si>
  <si>
    <t>Összes kreditpont:</t>
  </si>
  <si>
    <t>Vizsga - összesen:</t>
  </si>
  <si>
    <t>Évközi jegy - összesen:</t>
  </si>
  <si>
    <t>Záróvizsga tárgykörök:</t>
  </si>
  <si>
    <t>a) Pedagógiai ismeretkörök:</t>
  </si>
  <si>
    <t>b) Szakmai ismeretkörök:</t>
  </si>
  <si>
    <t>TMPPS11ELK</t>
  </si>
  <si>
    <t>BGBBT11NLE</t>
  </si>
  <si>
    <t>Biztonságtechnika-történet</t>
  </si>
  <si>
    <t>BGBKO13NLE</t>
  </si>
  <si>
    <t>Környezetvédelem</t>
  </si>
  <si>
    <t>BGBGB15NLE</t>
  </si>
  <si>
    <t>Gyakorlati bizonságtechnika</t>
  </si>
  <si>
    <t>A biztonságtechnika elektronikája - e-learning</t>
  </si>
  <si>
    <t>Elektrotechnika - e-learning</t>
  </si>
  <si>
    <t>Anyagismeret - e-learning</t>
  </si>
  <si>
    <t>Alternatív áramforrások - e-learning</t>
  </si>
  <si>
    <t>11.</t>
  </si>
  <si>
    <t>12.</t>
  </si>
  <si>
    <t>13.</t>
  </si>
  <si>
    <t>14.</t>
  </si>
  <si>
    <t>15.</t>
  </si>
  <si>
    <t>Gyakorlati biztonságtechnika</t>
  </si>
  <si>
    <t>Elektrotechnika - párhuzamosan teljesíthető</t>
  </si>
  <si>
    <t>Teljesítve</t>
  </si>
</sst>
</file>

<file path=xl/styles.xml><?xml version="1.0" encoding="utf-8"?>
<styleSheet xmlns="http://schemas.openxmlformats.org/spreadsheetml/2006/main">
  <fonts count="28"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i/>
      <sz val="10"/>
      <color indexed="9"/>
      <name val="Arial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Times New Roman"/>
      <family val="1"/>
      <charset val="238"/>
    </font>
    <font>
      <sz val="8"/>
      <name val="Arial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7.5"/>
      <color indexed="10"/>
      <name val="Times New Roman"/>
      <family val="1"/>
      <charset val="238"/>
    </font>
    <font>
      <sz val="10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3" fillId="0" borderId="1" applyNumberFormat="0" applyBorder="0">
      <alignment horizontal="right" vertical="center"/>
    </xf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3" fillId="7" borderId="2" applyNumberFormat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7" fillId="16" borderId="6" applyNumberFormat="0" applyAlignment="0" applyProtection="0"/>
    <xf numFmtId="0" fontId="4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5" fillId="17" borderId="8" applyNumberFormat="0" applyFont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21" borderId="0" applyNumberFormat="0" applyBorder="0" applyAlignment="0" applyProtection="0"/>
    <xf numFmtId="0" fontId="10" fillId="4" borderId="0" applyNumberFormat="0" applyBorder="0" applyAlignment="0" applyProtection="0"/>
    <xf numFmtId="0" fontId="14" fillId="7" borderId="9" applyNumberFormat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19" fillId="0" borderId="10" applyNumberFormat="0" applyFill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15" fillId="7" borderId="2" applyNumberFormat="0" applyAlignment="0" applyProtection="0"/>
  </cellStyleXfs>
  <cellXfs count="177">
    <xf numFmtId="0" fontId="0" fillId="0" borderId="0" xfId="0"/>
    <xf numFmtId="0" fontId="23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21" fillId="0" borderId="11" xfId="0" applyFont="1" applyBorder="1" applyAlignment="1">
      <alignment horizontal="centerContinuous" vertical="center"/>
    </xf>
    <xf numFmtId="0" fontId="23" fillId="0" borderId="12" xfId="0" applyFont="1" applyBorder="1" applyAlignment="1">
      <alignment horizontal="centerContinuous" vertical="center"/>
    </xf>
    <xf numFmtId="0" fontId="23" fillId="0" borderId="13" xfId="0" applyFont="1" applyBorder="1" applyAlignment="1">
      <alignment horizontal="left" vertical="center"/>
    </xf>
    <xf numFmtId="0" fontId="21" fillId="0" borderId="14" xfId="0" applyFont="1" applyBorder="1" applyAlignment="1">
      <alignment horizontal="centerContinuous" vertical="center"/>
    </xf>
    <xf numFmtId="0" fontId="21" fillId="0" borderId="16" xfId="0" applyFont="1" applyBorder="1" applyAlignment="1">
      <alignment horizontal="center" vertical="center"/>
    </xf>
    <xf numFmtId="0" fontId="24" fillId="23" borderId="18" xfId="0" applyFont="1" applyFill="1" applyBorder="1" applyAlignment="1">
      <alignment horizontal="left" vertical="center"/>
    </xf>
    <xf numFmtId="0" fontId="21" fillId="23" borderId="19" xfId="0" applyFont="1" applyFill="1" applyBorder="1" applyAlignment="1">
      <alignment vertical="center"/>
    </xf>
    <xf numFmtId="0" fontId="21" fillId="23" borderId="20" xfId="0" applyFont="1" applyFill="1" applyBorder="1" applyAlignment="1">
      <alignment vertical="center"/>
    </xf>
    <xf numFmtId="0" fontId="24" fillId="23" borderId="21" xfId="0" applyFont="1" applyFill="1" applyBorder="1" applyAlignment="1">
      <alignment horizontal="center" vertical="center"/>
    </xf>
    <xf numFmtId="0" fontId="24" fillId="23" borderId="19" xfId="0" applyFont="1" applyFill="1" applyBorder="1" applyAlignment="1">
      <alignment horizontal="center" vertical="center"/>
    </xf>
    <xf numFmtId="0" fontId="24" fillId="23" borderId="22" xfId="0" applyFont="1" applyFill="1" applyBorder="1" applyAlignment="1">
      <alignment horizontal="center" vertical="center"/>
    </xf>
    <xf numFmtId="0" fontId="24" fillId="23" borderId="23" xfId="0" applyFont="1" applyFill="1" applyBorder="1" applyAlignment="1">
      <alignment horizontal="center" vertical="center"/>
    </xf>
    <xf numFmtId="0" fontId="24" fillId="23" borderId="24" xfId="0" applyFont="1" applyFill="1" applyBorder="1" applyAlignment="1">
      <alignment horizontal="center" vertical="center"/>
    </xf>
    <xf numFmtId="0" fontId="24" fillId="23" borderId="25" xfId="0" applyFont="1" applyFill="1" applyBorder="1" applyAlignment="1">
      <alignment horizontal="center" vertical="center"/>
    </xf>
    <xf numFmtId="0" fontId="24" fillId="23" borderId="26" xfId="0" applyFont="1" applyFill="1" applyBorder="1" applyAlignment="1">
      <alignment horizontal="center" vertical="center"/>
    </xf>
    <xf numFmtId="0" fontId="21" fillId="24" borderId="27" xfId="0" applyFont="1" applyFill="1" applyBorder="1" applyAlignment="1">
      <alignment horizontal="center" vertical="center"/>
    </xf>
    <xf numFmtId="0" fontId="21" fillId="24" borderId="28" xfId="0" applyFont="1" applyFill="1" applyBorder="1" applyAlignment="1">
      <alignment horizontal="center" vertical="center"/>
    </xf>
    <xf numFmtId="0" fontId="21" fillId="24" borderId="29" xfId="0" applyFont="1" applyFill="1" applyBorder="1" applyAlignment="1">
      <alignment horizontal="center" vertical="center"/>
    </xf>
    <xf numFmtId="0" fontId="21" fillId="24" borderId="30" xfId="0" applyFont="1" applyFill="1" applyBorder="1" applyAlignment="1">
      <alignment horizontal="center" vertical="center"/>
    </xf>
    <xf numFmtId="0" fontId="21" fillId="24" borderId="31" xfId="0" applyFont="1" applyFill="1" applyBorder="1" applyAlignment="1">
      <alignment horizontal="center" vertical="center"/>
    </xf>
    <xf numFmtId="0" fontId="21" fillId="0" borderId="32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1" fillId="24" borderId="35" xfId="0" applyFont="1" applyFill="1" applyBorder="1" applyAlignment="1">
      <alignment horizontal="center" vertical="center"/>
    </xf>
    <xf numFmtId="0" fontId="21" fillId="24" borderId="33" xfId="0" applyFont="1" applyFill="1" applyBorder="1" applyAlignment="1">
      <alignment horizontal="center" vertical="center"/>
    </xf>
    <xf numFmtId="0" fontId="21" fillId="24" borderId="36" xfId="0" applyFont="1" applyFill="1" applyBorder="1" applyAlignment="1">
      <alignment horizontal="center" vertical="center"/>
    </xf>
    <xf numFmtId="0" fontId="21" fillId="24" borderId="37" xfId="39" applyFont="1" applyFill="1" applyBorder="1" applyAlignment="1">
      <alignment wrapText="1"/>
    </xf>
    <xf numFmtId="0" fontId="21" fillId="24" borderId="15" xfId="0" applyFont="1" applyFill="1" applyBorder="1" applyAlignment="1">
      <alignment horizontal="center" vertical="center"/>
    </xf>
    <xf numFmtId="0" fontId="21" fillId="24" borderId="16" xfId="0" applyFont="1" applyFill="1" applyBorder="1" applyAlignment="1">
      <alignment horizontal="center" vertical="center"/>
    </xf>
    <xf numFmtId="0" fontId="21" fillId="24" borderId="17" xfId="0" applyFont="1" applyFill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35" xfId="0" applyFont="1" applyBorder="1" applyAlignment="1">
      <alignment horizontal="left" vertical="center"/>
    </xf>
    <xf numFmtId="0" fontId="21" fillId="0" borderId="39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5" fillId="23" borderId="22" xfId="0" applyFont="1" applyFill="1" applyBorder="1" applyAlignment="1">
      <alignment horizontal="center" vertical="center"/>
    </xf>
    <xf numFmtId="0" fontId="25" fillId="23" borderId="23" xfId="0" applyFont="1" applyFill="1" applyBorder="1" applyAlignment="1">
      <alignment horizontal="center" vertical="center"/>
    </xf>
    <xf numFmtId="0" fontId="25" fillId="23" borderId="24" xfId="0" applyFont="1" applyFill="1" applyBorder="1" applyAlignment="1">
      <alignment horizontal="center" vertical="center"/>
    </xf>
    <xf numFmtId="0" fontId="25" fillId="23" borderId="25" xfId="0" applyFont="1" applyFill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4" fillId="23" borderId="18" xfId="0" applyFont="1" applyFill="1" applyBorder="1" applyAlignment="1">
      <alignment horizontal="center" vertical="center"/>
    </xf>
    <xf numFmtId="0" fontId="21" fillId="0" borderId="38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left" vertical="center"/>
    </xf>
    <xf numFmtId="0" fontId="21" fillId="0" borderId="41" xfId="0" applyFont="1" applyFill="1" applyBorder="1" applyAlignment="1">
      <alignment horizontal="left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center" vertical="center"/>
    </xf>
    <xf numFmtId="0" fontId="21" fillId="0" borderId="42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43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0" fontId="21" fillId="0" borderId="45" xfId="0" applyFont="1" applyFill="1" applyBorder="1" applyAlignment="1">
      <alignment horizontal="center" vertical="center"/>
    </xf>
    <xf numFmtId="0" fontId="21" fillId="0" borderId="46" xfId="0" applyFont="1" applyFill="1" applyBorder="1" applyAlignment="1">
      <alignment horizontal="center" vertical="center"/>
    </xf>
    <xf numFmtId="0" fontId="21" fillId="0" borderId="47" xfId="0" applyFont="1" applyFill="1" applyBorder="1" applyAlignment="1">
      <alignment horizontal="center" vertical="center"/>
    </xf>
    <xf numFmtId="0" fontId="21" fillId="23" borderId="28" xfId="0" applyFont="1" applyFill="1" applyBorder="1" applyAlignment="1">
      <alignment horizontal="center" vertical="center"/>
    </xf>
    <xf numFmtId="0" fontId="21" fillId="23" borderId="27" xfId="0" applyFont="1" applyFill="1" applyBorder="1" applyAlignment="1">
      <alignment horizontal="center" vertical="center"/>
    </xf>
    <xf numFmtId="0" fontId="21" fillId="23" borderId="48" xfId="0" applyFont="1" applyFill="1" applyBorder="1" applyAlignment="1">
      <alignment horizontal="center" vertical="center"/>
    </xf>
    <xf numFmtId="0" fontId="21" fillId="23" borderId="31" xfId="0" applyFont="1" applyFill="1" applyBorder="1" applyAlignment="1">
      <alignment horizontal="center" vertical="center"/>
    </xf>
    <xf numFmtId="0" fontId="21" fillId="23" borderId="33" xfId="0" applyFont="1" applyFill="1" applyBorder="1" applyAlignment="1">
      <alignment horizontal="center" vertical="center"/>
    </xf>
    <xf numFmtId="0" fontId="21" fillId="23" borderId="36" xfId="0" applyFont="1" applyFill="1" applyBorder="1" applyAlignment="1">
      <alignment horizontal="center" vertical="center"/>
    </xf>
    <xf numFmtId="0" fontId="21" fillId="23" borderId="33" xfId="0" applyFont="1" applyFill="1" applyBorder="1" applyAlignment="1">
      <alignment horizontal="centerContinuous" vertical="center"/>
    </xf>
    <xf numFmtId="0" fontId="21" fillId="0" borderId="0" xfId="0" applyFont="1" applyBorder="1" applyAlignment="1">
      <alignment horizontal="center" vertical="center"/>
    </xf>
    <xf numFmtId="0" fontId="21" fillId="23" borderId="16" xfId="0" applyFont="1" applyFill="1" applyBorder="1" applyAlignment="1">
      <alignment horizontal="center" vertical="center"/>
    </xf>
    <xf numFmtId="0" fontId="21" fillId="23" borderId="15" xfId="0" applyFont="1" applyFill="1" applyBorder="1" applyAlignment="1">
      <alignment horizontal="center" vertical="center"/>
    </xf>
    <xf numFmtId="0" fontId="21" fillId="23" borderId="17" xfId="0" applyFont="1" applyFill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21" fillId="0" borderId="50" xfId="0" applyFont="1" applyBorder="1" applyAlignment="1">
      <alignment horizontal="left" vertical="center"/>
    </xf>
    <xf numFmtId="0" fontId="21" fillId="0" borderId="51" xfId="0" applyFont="1" applyBorder="1" applyAlignment="1">
      <alignment horizontal="center" vertic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24" borderId="52" xfId="0" applyFont="1" applyFill="1" applyBorder="1" applyAlignment="1">
      <alignment horizontal="center" vertical="center"/>
    </xf>
    <xf numFmtId="0" fontId="21" fillId="0" borderId="15" xfId="0" applyFont="1" applyBorder="1" applyAlignment="1">
      <alignment horizontal="left" vertical="center"/>
    </xf>
    <xf numFmtId="0" fontId="21" fillId="0" borderId="54" xfId="0" applyFont="1" applyBorder="1" applyAlignment="1">
      <alignment horizontal="center" vertical="center"/>
    </xf>
    <xf numFmtId="0" fontId="21" fillId="0" borderId="55" xfId="0" applyFont="1" applyBorder="1" applyAlignment="1">
      <alignment horizontal="center" vertical="center"/>
    </xf>
    <xf numFmtId="0" fontId="21" fillId="0" borderId="56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0" xfId="0" applyFont="1"/>
    <xf numFmtId="0" fontId="23" fillId="0" borderId="1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vertical="top" wrapText="1"/>
    </xf>
    <xf numFmtId="0" fontId="23" fillId="24" borderId="37" xfId="0" applyFont="1" applyFill="1" applyBorder="1" applyAlignment="1">
      <alignment horizontal="center" vertical="top" wrapText="1"/>
    </xf>
    <xf numFmtId="0" fontId="21" fillId="24" borderId="54" xfId="0" applyFont="1" applyFill="1" applyBorder="1" applyAlignment="1">
      <alignment horizontal="center"/>
    </xf>
    <xf numFmtId="0" fontId="21" fillId="24" borderId="16" xfId="0" applyFont="1" applyFill="1" applyBorder="1" applyAlignment="1">
      <alignment horizontal="center"/>
    </xf>
    <xf numFmtId="0" fontId="21" fillId="23" borderId="35" xfId="0" applyFont="1" applyFill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1" fillId="0" borderId="58" xfId="0" applyFont="1" applyBorder="1" applyAlignment="1">
      <alignment horizontal="centerContinuous" vertical="center"/>
    </xf>
    <xf numFmtId="0" fontId="23" fillId="0" borderId="50" xfId="0" applyFont="1" applyBorder="1" applyAlignment="1">
      <alignment horizontal="centerContinuous" vertical="center"/>
    </xf>
    <xf numFmtId="0" fontId="23" fillId="0" borderId="43" xfId="0" applyFont="1" applyBorder="1" applyAlignment="1">
      <alignment horizontal="left" vertical="center"/>
    </xf>
    <xf numFmtId="0" fontId="21" fillId="0" borderId="21" xfId="0" applyFont="1" applyBorder="1" applyAlignment="1">
      <alignment horizontal="centerContinuous" vertical="center"/>
    </xf>
    <xf numFmtId="0" fontId="23" fillId="0" borderId="25" xfId="0" applyFont="1" applyBorder="1" applyAlignment="1">
      <alignment horizontal="centerContinuous" vertical="center"/>
    </xf>
    <xf numFmtId="0" fontId="23" fillId="0" borderId="21" xfId="0" applyFont="1" applyBorder="1" applyAlignment="1">
      <alignment horizontal="centerContinuous" vertical="center" wrapText="1"/>
    </xf>
    <xf numFmtId="0" fontId="23" fillId="0" borderId="20" xfId="0" applyFont="1" applyBorder="1" applyAlignment="1">
      <alignment horizontal="centerContinuous" vertical="center" wrapText="1"/>
    </xf>
    <xf numFmtId="0" fontId="23" fillId="0" borderId="18" xfId="0" applyFont="1" applyBorder="1" applyAlignment="1">
      <alignment horizontal="centerContinuous" vertical="center"/>
    </xf>
    <xf numFmtId="0" fontId="21" fillId="0" borderId="19" xfId="0" applyFont="1" applyBorder="1" applyAlignment="1">
      <alignment horizontal="centerContinuous" vertical="center"/>
    </xf>
    <xf numFmtId="0" fontId="21" fillId="0" borderId="59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21" fillId="0" borderId="60" xfId="0" applyFont="1" applyFill="1" applyBorder="1" applyAlignment="1">
      <alignment horizontal="center" vertical="center"/>
    </xf>
    <xf numFmtId="0" fontId="21" fillId="0" borderId="61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24" borderId="54" xfId="0" applyFont="1" applyFill="1" applyBorder="1" applyAlignment="1">
      <alignment horizontal="center"/>
    </xf>
    <xf numFmtId="0" fontId="21" fillId="0" borderId="41" xfId="0" applyFont="1" applyBorder="1" applyAlignment="1">
      <alignment horizontal="center" vertical="center"/>
    </xf>
    <xf numFmtId="0" fontId="25" fillId="23" borderId="26" xfId="0" applyFont="1" applyFill="1" applyBorder="1" applyAlignment="1">
      <alignment horizontal="center" vertical="center"/>
    </xf>
    <xf numFmtId="0" fontId="21" fillId="0" borderId="62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3" fillId="0" borderId="26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/>
    </xf>
    <xf numFmtId="0" fontId="21" fillId="24" borderId="1" xfId="39" applyFont="1" applyFill="1" applyBorder="1" applyAlignment="1">
      <alignment horizontal="left" vertical="center" wrapText="1"/>
    </xf>
    <xf numFmtId="0" fontId="21" fillId="24" borderId="37" xfId="39" applyFont="1" applyFill="1" applyBorder="1" applyAlignment="1">
      <alignment horizontal="left" vertical="center" wrapText="1"/>
    </xf>
    <xf numFmtId="0" fontId="21" fillId="0" borderId="34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23" fillId="24" borderId="1" xfId="0" applyFont="1" applyFill="1" applyBorder="1" applyAlignment="1">
      <alignment horizontal="center" vertical="center" wrapText="1"/>
    </xf>
    <xf numFmtId="0" fontId="21" fillId="24" borderId="57" xfId="0" applyFont="1" applyFill="1" applyBorder="1" applyAlignment="1">
      <alignment horizontal="center" vertical="center"/>
    </xf>
    <xf numFmtId="0" fontId="23" fillId="24" borderId="37" xfId="0" applyFont="1" applyFill="1" applyBorder="1" applyAlignment="1">
      <alignment horizontal="center" vertical="center" wrapText="1"/>
    </xf>
    <xf numFmtId="0" fontId="21" fillId="24" borderId="54" xfId="0" applyFont="1" applyFill="1" applyBorder="1" applyAlignment="1">
      <alignment horizontal="center" vertical="center"/>
    </xf>
    <xf numFmtId="0" fontId="23" fillId="0" borderId="63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34" xfId="0" applyFont="1" applyFill="1" applyBorder="1" applyAlignment="1">
      <alignment horizontal="center" vertical="center"/>
    </xf>
    <xf numFmtId="0" fontId="23" fillId="0" borderId="64" xfId="0" applyFont="1" applyBorder="1" applyAlignment="1">
      <alignment horizontal="center" vertical="center"/>
    </xf>
    <xf numFmtId="0" fontId="23" fillId="0" borderId="39" xfId="0" applyFont="1" applyBorder="1" applyAlignment="1">
      <alignment horizontal="center" vertical="center"/>
    </xf>
    <xf numFmtId="0" fontId="23" fillId="0" borderId="64" xfId="0" applyFont="1" applyFill="1" applyBorder="1" applyAlignment="1">
      <alignment horizontal="center" vertical="center"/>
    </xf>
    <xf numFmtId="0" fontId="23" fillId="0" borderId="39" xfId="0" applyFont="1" applyFill="1" applyBorder="1" applyAlignment="1">
      <alignment horizontal="center" vertical="center"/>
    </xf>
    <xf numFmtId="0" fontId="21" fillId="0" borderId="33" xfId="0" applyFont="1" applyBorder="1"/>
    <xf numFmtId="0" fontId="21" fillId="0" borderId="1" xfId="39" applyFont="1" applyFill="1" applyBorder="1" applyAlignment="1">
      <alignment horizontal="left" vertical="center" wrapText="1"/>
    </xf>
    <xf numFmtId="0" fontId="21" fillId="24" borderId="32" xfId="0" applyFont="1" applyFill="1" applyBorder="1" applyAlignment="1">
      <alignment horizontal="center" vertical="center"/>
    </xf>
    <xf numFmtId="0" fontId="21" fillId="24" borderId="34" xfId="0" applyFont="1" applyFill="1" applyBorder="1" applyAlignment="1">
      <alignment horizontal="center" vertical="center"/>
    </xf>
    <xf numFmtId="0" fontId="21" fillId="24" borderId="56" xfId="0" applyFont="1" applyFill="1" applyBorder="1" applyAlignment="1">
      <alignment horizontal="center" vertical="center"/>
    </xf>
    <xf numFmtId="0" fontId="21" fillId="0" borderId="29" xfId="0" applyFont="1" applyBorder="1" applyAlignment="1">
      <alignment horizontal="left" vertical="center" wrapText="1"/>
    </xf>
    <xf numFmtId="0" fontId="21" fillId="0" borderId="34" xfId="0" applyFont="1" applyFill="1" applyBorder="1" applyAlignment="1">
      <alignment horizontal="left" vertical="center"/>
    </xf>
    <xf numFmtId="0" fontId="21" fillId="0" borderId="34" xfId="0" applyFont="1" applyFill="1" applyBorder="1" applyAlignment="1">
      <alignment horizontal="left" vertical="center" wrapText="1"/>
    </xf>
    <xf numFmtId="0" fontId="21" fillId="24" borderId="34" xfId="0" applyFont="1" applyFill="1" applyBorder="1" applyAlignment="1">
      <alignment horizontal="left" vertical="center" wrapText="1"/>
    </xf>
    <xf numFmtId="0" fontId="21" fillId="24" borderId="56" xfId="0" applyFont="1" applyFill="1" applyBorder="1" applyAlignment="1">
      <alignment horizontal="left" vertical="center" wrapText="1"/>
    </xf>
    <xf numFmtId="0" fontId="21" fillId="0" borderId="63" xfId="39" applyFont="1" applyBorder="1" applyAlignment="1">
      <alignment horizontal="left" vertical="center" wrapText="1"/>
    </xf>
    <xf numFmtId="0" fontId="21" fillId="0" borderId="27" xfId="0" applyFont="1" applyFill="1" applyBorder="1" applyAlignment="1">
      <alignment horizontal="center" vertical="center"/>
    </xf>
    <xf numFmtId="0" fontId="21" fillId="23" borderId="30" xfId="0" applyFont="1" applyFill="1" applyBorder="1" applyAlignment="1">
      <alignment horizontal="center" vertical="center"/>
    </xf>
    <xf numFmtId="0" fontId="23" fillId="23" borderId="30" xfId="0" applyFont="1" applyFill="1" applyBorder="1" applyAlignment="1">
      <alignment horizontal="center" vertical="center"/>
    </xf>
    <xf numFmtId="0" fontId="23" fillId="23" borderId="31" xfId="0" applyFont="1" applyFill="1" applyBorder="1" applyAlignment="1">
      <alignment horizontal="center" vertical="center"/>
    </xf>
    <xf numFmtId="0" fontId="23" fillId="23" borderId="38" xfId="0" applyFont="1" applyFill="1" applyBorder="1" applyAlignment="1">
      <alignment horizontal="center" vertical="center"/>
    </xf>
    <xf numFmtId="0" fontId="23" fillId="23" borderId="36" xfId="0" applyFont="1" applyFill="1" applyBorder="1" applyAlignment="1">
      <alignment horizontal="center" vertical="center"/>
    </xf>
    <xf numFmtId="0" fontId="23" fillId="23" borderId="15" xfId="0" applyFont="1" applyFill="1" applyBorder="1" applyAlignment="1">
      <alignment horizontal="center" vertical="center"/>
    </xf>
    <xf numFmtId="0" fontId="23" fillId="23" borderId="17" xfId="0" applyFont="1" applyFill="1" applyBorder="1" applyAlignment="1">
      <alignment horizontal="center" vertical="center"/>
    </xf>
    <xf numFmtId="0" fontId="21" fillId="23" borderId="38" xfId="0" applyFont="1" applyFill="1" applyBorder="1" applyAlignment="1">
      <alignment horizontal="centerContinuous" vertical="center"/>
    </xf>
    <xf numFmtId="0" fontId="21" fillId="0" borderId="1" xfId="0" applyFont="1" applyFill="1" applyBorder="1" applyAlignment="1">
      <alignment horizontal="left" vertical="center" wrapText="1"/>
    </xf>
    <xf numFmtId="0" fontId="27" fillId="0" borderId="63" xfId="0" applyFont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24" fillId="0" borderId="37" xfId="0" applyFont="1" applyFill="1" applyBorder="1" applyAlignment="1">
      <alignment horizontal="left" vertical="center" wrapText="1"/>
    </xf>
    <xf numFmtId="0" fontId="23" fillId="25" borderId="30" xfId="0" applyFont="1" applyFill="1" applyBorder="1" applyAlignment="1">
      <alignment horizontal="left" vertical="center"/>
    </xf>
    <xf numFmtId="0" fontId="21" fillId="25" borderId="28" xfId="0" applyFont="1" applyFill="1" applyBorder="1" applyAlignment="1">
      <alignment vertical="center"/>
    </xf>
    <xf numFmtId="0" fontId="21" fillId="25" borderId="65" xfId="0" applyFont="1" applyFill="1" applyBorder="1" applyAlignment="1">
      <alignment vertical="center"/>
    </xf>
    <xf numFmtId="0" fontId="21" fillId="25" borderId="38" xfId="0" applyFont="1" applyFill="1" applyBorder="1" applyAlignment="1">
      <alignment horizontal="left" vertical="center"/>
    </xf>
    <xf numFmtId="0" fontId="21" fillId="25" borderId="33" xfId="0" applyFont="1" applyFill="1" applyBorder="1" applyAlignment="1">
      <alignment vertical="center"/>
    </xf>
    <xf numFmtId="0" fontId="21" fillId="25" borderId="41" xfId="0" applyFont="1" applyFill="1" applyBorder="1" applyAlignment="1">
      <alignment vertical="center"/>
    </xf>
    <xf numFmtId="0" fontId="23" fillId="25" borderId="15" xfId="0" applyFont="1" applyFill="1" applyBorder="1" applyAlignment="1">
      <alignment horizontal="left" vertical="center"/>
    </xf>
    <xf numFmtId="0" fontId="21" fillId="25" borderId="16" xfId="0" applyFont="1" applyFill="1" applyBorder="1" applyAlignment="1">
      <alignment vertical="center"/>
    </xf>
    <xf numFmtId="0" fontId="21" fillId="25" borderId="13" xfId="0" applyFont="1" applyFill="1" applyBorder="1" applyAlignment="1">
      <alignment vertical="center"/>
    </xf>
    <xf numFmtId="0" fontId="21" fillId="23" borderId="57" xfId="0" applyFont="1" applyFill="1" applyBorder="1" applyAlignment="1">
      <alignment horizontal="centerContinuous" vertical="center"/>
    </xf>
    <xf numFmtId="0" fontId="21" fillId="25" borderId="32" xfId="0" applyFont="1" applyFill="1" applyBorder="1" applyAlignment="1">
      <alignment vertical="center"/>
    </xf>
    <xf numFmtId="0" fontId="21" fillId="0" borderId="63" xfId="0" applyFont="1" applyBorder="1" applyAlignment="1">
      <alignment horizontal="centerContinuous" vertical="center"/>
    </xf>
    <xf numFmtId="0" fontId="21" fillId="0" borderId="29" xfId="0" applyFont="1" applyBorder="1" applyAlignment="1">
      <alignment horizontal="centerContinuous"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Continuous" vertical="center"/>
    </xf>
    <xf numFmtId="0" fontId="21" fillId="0" borderId="23" xfId="0" applyFont="1" applyBorder="1" applyAlignment="1">
      <alignment horizontal="centerContinuous" vertical="center"/>
    </xf>
    <xf numFmtId="0" fontId="21" fillId="0" borderId="24" xfId="0" applyFont="1" applyBorder="1" applyAlignment="1">
      <alignment horizontal="centerContinuous" vertical="center"/>
    </xf>
    <xf numFmtId="0" fontId="23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</cellXfs>
  <cellStyles count="44">
    <cellStyle name="_CsoportKod" xfId="1"/>
    <cellStyle name="20% - 1. jelölőszín" xfId="2" builtinId="30" customBuiltin="1"/>
    <cellStyle name="20% - 2. jelölőszín" xfId="3" builtinId="34" customBuiltin="1"/>
    <cellStyle name="20% - 3. jelölőszín" xfId="4" builtinId="38" customBuiltin="1"/>
    <cellStyle name="20% - 4. jelölőszín" xfId="5" builtinId="42" customBuiltin="1"/>
    <cellStyle name="20% - 5. jelölőszín" xfId="6" builtinId="46" customBuiltin="1"/>
    <cellStyle name="20% - 6. jelölőszín" xfId="7" builtinId="50" customBuiltin="1"/>
    <cellStyle name="40% - 1. jelölőszín" xfId="8" builtinId="31" customBuiltin="1"/>
    <cellStyle name="40% - 2. jelölőszín" xfId="9" builtinId="35" customBuiltin="1"/>
    <cellStyle name="40% - 3. jelölőszín" xfId="10" builtinId="39" customBuiltin="1"/>
    <cellStyle name="40% - 4. jelölőszín" xfId="11" builtinId="43" customBuiltin="1"/>
    <cellStyle name="40% - 5. jelölőszín" xfId="12" builtinId="47" customBuiltin="1"/>
    <cellStyle name="40% - 6. jelölőszín" xfId="13" builtinId="51" customBuiltin="1"/>
    <cellStyle name="60% - 1. jelölőszín" xfId="14" builtinId="32" customBuiltin="1"/>
    <cellStyle name="60% - 2. jelölőszín" xfId="15" builtinId="36" customBuiltin="1"/>
    <cellStyle name="60% - 3. jelölőszín" xfId="16" builtinId="40" customBuiltin="1"/>
    <cellStyle name="60% - 4. jelölőszín" xfId="17" builtinId="44" customBuiltin="1"/>
    <cellStyle name="60% - 5. jelölőszín" xfId="18" builtinId="48" customBuiltin="1"/>
    <cellStyle name="60% - 6. jelölőszín" xfId="19" builtinId="52" customBuiltin="1"/>
    <cellStyle name="Bevitel" xfId="20" builtinId="20" customBuiltin="1"/>
    <cellStyle name="Cím" xfId="21" builtinId="15" customBuiltin="1"/>
    <cellStyle name="Címsor 1" xfId="22" builtinId="16" customBuiltin="1"/>
    <cellStyle name="Címsor 2" xfId="23" builtinId="17" customBuiltin="1"/>
    <cellStyle name="Címsor 3" xfId="24" builtinId="18" customBuiltin="1"/>
    <cellStyle name="Címsor 4" xfId="25" builtinId="19" customBuiltin="1"/>
    <cellStyle name="Ellenőrzőcella" xfId="26" builtinId="23" customBuiltin="1"/>
    <cellStyle name="Figyelmeztetés" xfId="27" builtinId="11" customBuiltin="1"/>
    <cellStyle name="Hivatkozott cella" xfId="28" builtinId="24" customBuiltin="1"/>
    <cellStyle name="Jegyzet" xfId="29" builtinId="10" customBuiltin="1"/>
    <cellStyle name="Jelölőszín (1)" xfId="30" builtinId="29" customBuiltin="1"/>
    <cellStyle name="Jelölőszín (2)" xfId="31" builtinId="33" customBuiltin="1"/>
    <cellStyle name="Jelölőszín (3)" xfId="32" builtinId="37" customBuiltin="1"/>
    <cellStyle name="Jelölőszín (4)" xfId="33" builtinId="41" customBuiltin="1"/>
    <cellStyle name="Jelölőszín (5)" xfId="34" builtinId="45" customBuiltin="1"/>
    <cellStyle name="Jelölőszín (6)" xfId="35" builtinId="49" customBuiltin="1"/>
    <cellStyle name="Jó" xfId="36" builtinId="26" customBuiltin="1"/>
    <cellStyle name="Kimenet" xfId="37" builtinId="21" customBuiltin="1"/>
    <cellStyle name="Magyarázó szöveg" xfId="38" builtinId="53" customBuiltin="1"/>
    <cellStyle name="Normál" xfId="0" builtinId="0"/>
    <cellStyle name="Normál 2" xfId="39"/>
    <cellStyle name="Összesen" xfId="40" builtinId="25" customBuiltin="1"/>
    <cellStyle name="Rossz" xfId="41" builtinId="27" customBuiltin="1"/>
    <cellStyle name="Semleges" xfId="42" builtinId="28" customBuiltin="1"/>
    <cellStyle name="Számítás" xfId="43" builtinId="22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6"/>
  <sheetViews>
    <sheetView tabSelected="1" workbookViewId="0"/>
  </sheetViews>
  <sheetFormatPr defaultRowHeight="15"/>
  <cols>
    <col min="1" max="1" width="7.42578125" style="2" customWidth="1"/>
    <col min="2" max="2" width="17.7109375" style="4" customWidth="1"/>
    <col min="3" max="3" width="52.140625" style="3" customWidth="1"/>
    <col min="4" max="5" width="10.7109375" style="2" customWidth="1"/>
    <col min="6" max="6" width="5.5703125" style="4" customWidth="1"/>
    <col min="7" max="7" width="5.140625" style="4" customWidth="1"/>
    <col min="8" max="9" width="3.85546875" style="4" customWidth="1"/>
    <col min="10" max="12" width="5.140625" style="4" customWidth="1"/>
    <col min="13" max="13" width="4.28515625" style="4" customWidth="1"/>
    <col min="14" max="14" width="3.85546875" style="4" customWidth="1"/>
    <col min="15" max="15" width="5.140625" style="4" customWidth="1"/>
    <col min="16" max="16" width="27.140625" style="113" bestFit="1" customWidth="1"/>
    <col min="17" max="16384" width="9.140625" style="83"/>
  </cols>
  <sheetData>
    <row r="1" spans="1:16" ht="15.75" thickBot="1">
      <c r="A1" s="1" t="s">
        <v>0</v>
      </c>
      <c r="B1" s="2"/>
      <c r="D1" s="90" t="s">
        <v>1</v>
      </c>
      <c r="G1" s="2"/>
      <c r="H1" s="2"/>
      <c r="I1" s="2"/>
      <c r="J1" s="2"/>
      <c r="K1" s="2"/>
      <c r="L1" s="2"/>
      <c r="M1" s="2"/>
      <c r="N1" s="2"/>
      <c r="O1" s="2"/>
      <c r="P1" s="109" t="s">
        <v>2</v>
      </c>
    </row>
    <row r="2" spans="1:16" ht="29.25" thickBot="1">
      <c r="A2" s="94"/>
      <c r="B2" s="95" t="s">
        <v>3</v>
      </c>
      <c r="C2" s="114" t="s">
        <v>4</v>
      </c>
      <c r="D2" s="96" t="s">
        <v>5</v>
      </c>
      <c r="E2" s="97" t="s">
        <v>6</v>
      </c>
      <c r="F2" s="98" t="s">
        <v>7</v>
      </c>
      <c r="G2" s="99"/>
      <c r="H2" s="99"/>
      <c r="I2" s="99"/>
      <c r="J2" s="99"/>
      <c r="K2" s="99"/>
      <c r="L2" s="99"/>
      <c r="M2" s="99"/>
      <c r="N2" s="99"/>
      <c r="O2" s="99"/>
      <c r="P2" s="110" t="s">
        <v>8</v>
      </c>
    </row>
    <row r="3" spans="1:16" ht="15.75" thickBot="1">
      <c r="A3" s="91"/>
      <c r="B3" s="92"/>
      <c r="C3" s="93"/>
      <c r="D3" s="168"/>
      <c r="E3" s="169"/>
      <c r="F3" s="172" t="s">
        <v>9</v>
      </c>
      <c r="G3" s="173"/>
      <c r="H3" s="173"/>
      <c r="I3" s="173"/>
      <c r="J3" s="174"/>
      <c r="K3" s="175" t="s">
        <v>10</v>
      </c>
      <c r="L3" s="176"/>
      <c r="M3" s="176"/>
      <c r="N3" s="176"/>
      <c r="O3" s="176"/>
      <c r="P3" s="154"/>
    </row>
    <row r="4" spans="1:16" ht="15.75" thickBot="1">
      <c r="A4" s="5"/>
      <c r="B4" s="6"/>
      <c r="C4" s="7"/>
      <c r="D4" s="5"/>
      <c r="E4" s="8"/>
      <c r="F4" s="170" t="s">
        <v>11</v>
      </c>
      <c r="G4" s="101" t="s">
        <v>12</v>
      </c>
      <c r="H4" s="101" t="s">
        <v>13</v>
      </c>
      <c r="I4" s="102" t="s">
        <v>14</v>
      </c>
      <c r="J4" s="171" t="s">
        <v>15</v>
      </c>
      <c r="K4" s="100" t="s">
        <v>11</v>
      </c>
      <c r="L4" s="101" t="s">
        <v>12</v>
      </c>
      <c r="M4" s="101" t="s">
        <v>13</v>
      </c>
      <c r="N4" s="102" t="s">
        <v>14</v>
      </c>
      <c r="O4" s="103" t="s">
        <v>15</v>
      </c>
      <c r="P4" s="111"/>
    </row>
    <row r="5" spans="1:16" ht="15.75" thickBot="1">
      <c r="A5" s="10" t="s">
        <v>16</v>
      </c>
      <c r="B5" s="11"/>
      <c r="C5" s="12"/>
      <c r="D5" s="13">
        <f t="shared" ref="D5:O5" si="0">SUM(D6:D16)</f>
        <v>180</v>
      </c>
      <c r="E5" s="14">
        <f t="shared" si="0"/>
        <v>46</v>
      </c>
      <c r="F5" s="15">
        <f t="shared" si="0"/>
        <v>36</v>
      </c>
      <c r="G5" s="16">
        <f t="shared" si="0"/>
        <v>24</v>
      </c>
      <c r="H5" s="16">
        <f t="shared" si="0"/>
        <v>28</v>
      </c>
      <c r="I5" s="16">
        <f t="shared" si="0"/>
        <v>0</v>
      </c>
      <c r="J5" s="17">
        <f t="shared" si="0"/>
        <v>24</v>
      </c>
      <c r="K5" s="18">
        <f t="shared" si="0"/>
        <v>40</v>
      </c>
      <c r="L5" s="16">
        <f t="shared" si="0"/>
        <v>8</v>
      </c>
      <c r="M5" s="16">
        <f t="shared" si="0"/>
        <v>12</v>
      </c>
      <c r="N5" s="16">
        <f t="shared" si="0"/>
        <v>0</v>
      </c>
      <c r="O5" s="19">
        <f t="shared" si="0"/>
        <v>22</v>
      </c>
      <c r="P5" s="155"/>
    </row>
    <row r="6" spans="1:16">
      <c r="A6" s="144" t="s">
        <v>9</v>
      </c>
      <c r="B6" s="143" t="s">
        <v>17</v>
      </c>
      <c r="C6" s="138" t="s">
        <v>67</v>
      </c>
      <c r="D6" s="125">
        <f>SUM(F6:H6,K6:M6)</f>
        <v>16</v>
      </c>
      <c r="E6" s="126">
        <f>SUM(J6,O6)</f>
        <v>5</v>
      </c>
      <c r="F6" s="20"/>
      <c r="G6" s="21"/>
      <c r="H6" s="21"/>
      <c r="I6" s="21"/>
      <c r="J6" s="22"/>
      <c r="K6" s="23">
        <v>8</v>
      </c>
      <c r="L6" s="21">
        <v>0</v>
      </c>
      <c r="M6" s="21">
        <v>8</v>
      </c>
      <c r="N6" s="21" t="s">
        <v>19</v>
      </c>
      <c r="O6" s="24">
        <v>5</v>
      </c>
      <c r="P6" s="111"/>
    </row>
    <row r="7" spans="1:16">
      <c r="A7" s="25" t="s">
        <v>10</v>
      </c>
      <c r="B7" s="115" t="s">
        <v>60</v>
      </c>
      <c r="C7" s="139" t="s">
        <v>20</v>
      </c>
      <c r="D7" s="127">
        <f>SUM(F7:H7,K7:M7)</f>
        <v>16</v>
      </c>
      <c r="E7" s="128">
        <f>SUM(J7,O7)</f>
        <v>5</v>
      </c>
      <c r="F7" s="25">
        <v>8</v>
      </c>
      <c r="G7" s="26">
        <v>8</v>
      </c>
      <c r="H7" s="26">
        <v>0</v>
      </c>
      <c r="I7" s="26" t="s">
        <v>19</v>
      </c>
      <c r="J7" s="27">
        <v>5</v>
      </c>
      <c r="K7" s="48"/>
      <c r="L7" s="26"/>
      <c r="M7" s="26"/>
      <c r="N7" s="26"/>
      <c r="O7" s="51"/>
      <c r="P7" s="111"/>
    </row>
    <row r="8" spans="1:16">
      <c r="A8" s="25" t="s">
        <v>21</v>
      </c>
      <c r="B8" s="134" t="s">
        <v>22</v>
      </c>
      <c r="C8" s="140" t="s">
        <v>68</v>
      </c>
      <c r="D8" s="84">
        <v>20</v>
      </c>
      <c r="E8" s="128">
        <f t="shared" ref="E8:E16" si="1">SUM(J8,O8)</f>
        <v>6</v>
      </c>
      <c r="F8" s="119"/>
      <c r="G8" s="120"/>
      <c r="H8" s="120"/>
      <c r="I8" s="120"/>
      <c r="J8" s="118"/>
      <c r="K8" s="119">
        <v>12</v>
      </c>
      <c r="L8" s="120">
        <v>8</v>
      </c>
      <c r="M8" s="120">
        <v>0</v>
      </c>
      <c r="N8" s="120" t="s">
        <v>19</v>
      </c>
      <c r="O8" s="118">
        <v>6</v>
      </c>
      <c r="P8" s="111"/>
    </row>
    <row r="9" spans="1:16">
      <c r="A9" s="25" t="s">
        <v>23</v>
      </c>
      <c r="B9" s="134" t="s">
        <v>61</v>
      </c>
      <c r="C9" s="140" t="s">
        <v>62</v>
      </c>
      <c r="D9" s="84">
        <v>8</v>
      </c>
      <c r="E9" s="128">
        <f t="shared" si="1"/>
        <v>2</v>
      </c>
      <c r="F9" s="48">
        <v>8</v>
      </c>
      <c r="G9" s="26">
        <v>0</v>
      </c>
      <c r="H9" s="26">
        <v>0</v>
      </c>
      <c r="I9" s="26" t="s">
        <v>19</v>
      </c>
      <c r="J9" s="51">
        <v>2</v>
      </c>
      <c r="K9" s="119"/>
      <c r="L9" s="120"/>
      <c r="M9" s="120"/>
      <c r="N9" s="120"/>
      <c r="O9" s="118"/>
      <c r="P9" s="111"/>
    </row>
    <row r="10" spans="1:16">
      <c r="A10" s="25" t="s">
        <v>24</v>
      </c>
      <c r="B10" s="134" t="s">
        <v>25</v>
      </c>
      <c r="C10" s="140" t="s">
        <v>69</v>
      </c>
      <c r="D10" s="84">
        <v>20</v>
      </c>
      <c r="E10" s="128">
        <f t="shared" si="1"/>
        <v>4</v>
      </c>
      <c r="F10" s="25">
        <v>4</v>
      </c>
      <c r="G10" s="26">
        <v>4</v>
      </c>
      <c r="H10" s="26">
        <v>0</v>
      </c>
      <c r="I10" s="26" t="s">
        <v>26</v>
      </c>
      <c r="J10" s="51">
        <v>4</v>
      </c>
      <c r="K10" s="25"/>
      <c r="L10" s="26"/>
      <c r="M10" s="26"/>
      <c r="N10" s="26"/>
      <c r="O10" s="27"/>
      <c r="P10" s="111"/>
    </row>
    <row r="11" spans="1:16" ht="30">
      <c r="A11" s="25" t="s">
        <v>27</v>
      </c>
      <c r="B11" s="134" t="s">
        <v>28</v>
      </c>
      <c r="C11" s="140" t="s">
        <v>70</v>
      </c>
      <c r="D11" s="84">
        <v>12</v>
      </c>
      <c r="E11" s="128">
        <f t="shared" si="1"/>
        <v>4</v>
      </c>
      <c r="F11" s="25">
        <v>4</v>
      </c>
      <c r="G11" s="26">
        <v>0</v>
      </c>
      <c r="H11" s="26">
        <v>4</v>
      </c>
      <c r="I11" s="26" t="s">
        <v>19</v>
      </c>
      <c r="J11" s="51">
        <v>4</v>
      </c>
      <c r="K11" s="25"/>
      <c r="L11" s="26"/>
      <c r="M11" s="26"/>
      <c r="N11" s="26"/>
      <c r="O11" s="27"/>
      <c r="P11" s="153" t="s">
        <v>77</v>
      </c>
    </row>
    <row r="12" spans="1:16">
      <c r="A12" s="25" t="s">
        <v>29</v>
      </c>
      <c r="B12" s="134" t="s">
        <v>63</v>
      </c>
      <c r="C12" s="140" t="s">
        <v>64</v>
      </c>
      <c r="D12" s="121">
        <v>12</v>
      </c>
      <c r="E12" s="128">
        <f t="shared" si="1"/>
        <v>4</v>
      </c>
      <c r="F12" s="135">
        <v>12</v>
      </c>
      <c r="G12" s="30">
        <v>0</v>
      </c>
      <c r="H12" s="30">
        <v>0</v>
      </c>
      <c r="I12" s="30" t="s">
        <v>19</v>
      </c>
      <c r="J12" s="31">
        <v>4</v>
      </c>
      <c r="K12" s="29"/>
      <c r="L12" s="30"/>
      <c r="M12" s="30"/>
      <c r="N12" s="30"/>
      <c r="O12" s="136"/>
      <c r="P12" s="153"/>
    </row>
    <row r="13" spans="1:16">
      <c r="A13" s="25" t="s">
        <v>30</v>
      </c>
      <c r="B13" s="116" t="s">
        <v>45</v>
      </c>
      <c r="C13" s="141" t="s">
        <v>46</v>
      </c>
      <c r="D13" s="121">
        <v>16</v>
      </c>
      <c r="E13" s="128">
        <f t="shared" si="1"/>
        <v>4</v>
      </c>
      <c r="F13" s="29"/>
      <c r="G13" s="30"/>
      <c r="H13" s="30"/>
      <c r="I13" s="30"/>
      <c r="J13" s="31"/>
      <c r="K13" s="122">
        <v>4</v>
      </c>
      <c r="L13" s="30">
        <v>0</v>
      </c>
      <c r="M13" s="30">
        <v>4</v>
      </c>
      <c r="N13" s="30" t="s">
        <v>19</v>
      </c>
      <c r="O13" s="136">
        <v>4</v>
      </c>
      <c r="P13" s="111"/>
    </row>
    <row r="14" spans="1:16" ht="30">
      <c r="A14" s="25" t="s">
        <v>31</v>
      </c>
      <c r="B14" s="116" t="s">
        <v>47</v>
      </c>
      <c r="C14" s="141" t="s">
        <v>48</v>
      </c>
      <c r="D14" s="121">
        <v>8</v>
      </c>
      <c r="E14" s="128">
        <f t="shared" si="1"/>
        <v>3</v>
      </c>
      <c r="F14" s="29"/>
      <c r="G14" s="30"/>
      <c r="H14" s="30"/>
      <c r="I14" s="30"/>
      <c r="J14" s="31"/>
      <c r="K14" s="29">
        <v>8</v>
      </c>
      <c r="L14" s="30">
        <v>0</v>
      </c>
      <c r="M14" s="30">
        <v>0</v>
      </c>
      <c r="N14" s="30" t="s">
        <v>19</v>
      </c>
      <c r="O14" s="31">
        <v>3</v>
      </c>
      <c r="P14" s="153" t="s">
        <v>77</v>
      </c>
    </row>
    <row r="15" spans="1:16">
      <c r="A15" s="25" t="s">
        <v>32</v>
      </c>
      <c r="B15" s="134" t="s">
        <v>65</v>
      </c>
      <c r="C15" s="140" t="s">
        <v>66</v>
      </c>
      <c r="D15" s="121">
        <v>36</v>
      </c>
      <c r="E15" s="128">
        <f t="shared" si="1"/>
        <v>5</v>
      </c>
      <c r="F15" s="29">
        <v>0</v>
      </c>
      <c r="G15" s="30">
        <v>12</v>
      </c>
      <c r="H15" s="30">
        <v>24</v>
      </c>
      <c r="I15" s="30" t="s">
        <v>19</v>
      </c>
      <c r="J15" s="31">
        <v>5</v>
      </c>
      <c r="K15" s="122"/>
      <c r="L15" s="30"/>
      <c r="M15" s="30"/>
      <c r="N15" s="30"/>
      <c r="O15" s="136"/>
      <c r="P15" s="153"/>
    </row>
    <row r="16" spans="1:16" ht="15.75" thickBot="1">
      <c r="A16" s="80" t="s">
        <v>71</v>
      </c>
      <c r="B16" s="117" t="s">
        <v>49</v>
      </c>
      <c r="C16" s="142" t="s">
        <v>50</v>
      </c>
      <c r="D16" s="123">
        <v>16</v>
      </c>
      <c r="E16" s="123">
        <f t="shared" si="1"/>
        <v>4</v>
      </c>
      <c r="F16" s="33"/>
      <c r="G16" s="34"/>
      <c r="H16" s="34"/>
      <c r="I16" s="34"/>
      <c r="J16" s="35"/>
      <c r="K16" s="124">
        <v>8</v>
      </c>
      <c r="L16" s="34">
        <v>0</v>
      </c>
      <c r="M16" s="34">
        <v>0</v>
      </c>
      <c r="N16" s="34" t="s">
        <v>19</v>
      </c>
      <c r="O16" s="137">
        <v>4</v>
      </c>
      <c r="P16" s="153" t="s">
        <v>78</v>
      </c>
    </row>
    <row r="17" spans="1:16" ht="15.75" thickBot="1">
      <c r="A17" s="10" t="s">
        <v>33</v>
      </c>
      <c r="B17" s="11"/>
      <c r="C17" s="12"/>
      <c r="D17" s="13">
        <f t="shared" ref="D17:O17" si="2">SUM(D18:D18)</f>
        <v>28</v>
      </c>
      <c r="E17" s="14">
        <f t="shared" si="2"/>
        <v>3</v>
      </c>
      <c r="F17" s="15">
        <f t="shared" si="2"/>
        <v>0</v>
      </c>
      <c r="G17" s="16">
        <f t="shared" si="2"/>
        <v>8</v>
      </c>
      <c r="H17" s="16">
        <f t="shared" si="2"/>
        <v>20</v>
      </c>
      <c r="I17" s="16">
        <f t="shared" si="2"/>
        <v>0</v>
      </c>
      <c r="J17" s="17">
        <f t="shared" si="2"/>
        <v>3</v>
      </c>
      <c r="K17" s="18">
        <f t="shared" si="2"/>
        <v>0</v>
      </c>
      <c r="L17" s="16">
        <f t="shared" si="2"/>
        <v>0</v>
      </c>
      <c r="M17" s="16">
        <f t="shared" si="2"/>
        <v>0</v>
      </c>
      <c r="N17" s="16">
        <f t="shared" si="2"/>
        <v>0</v>
      </c>
      <c r="O17" s="19">
        <f t="shared" si="2"/>
        <v>0</v>
      </c>
      <c r="P17" s="155"/>
    </row>
    <row r="18" spans="1:16" ht="15.75" thickBot="1">
      <c r="A18" s="36" t="s">
        <v>72</v>
      </c>
      <c r="B18" s="37" t="s">
        <v>34</v>
      </c>
      <c r="C18" s="133" t="s">
        <v>35</v>
      </c>
      <c r="D18" s="129">
        <f>SUM(F18:H18,K18:M18)</f>
        <v>28</v>
      </c>
      <c r="E18" s="130">
        <f>SUM(J18,O18)</f>
        <v>3</v>
      </c>
      <c r="F18" s="36">
        <v>0</v>
      </c>
      <c r="G18" s="39">
        <v>8</v>
      </c>
      <c r="H18" s="39">
        <v>20</v>
      </c>
      <c r="I18" s="39" t="s">
        <v>19</v>
      </c>
      <c r="J18" s="40">
        <v>3</v>
      </c>
      <c r="K18" s="41"/>
      <c r="L18" s="39"/>
      <c r="M18" s="39"/>
      <c r="N18" s="39"/>
      <c r="O18" s="106"/>
      <c r="P18" s="111"/>
    </row>
    <row r="19" spans="1:16" ht="15.75" thickBot="1">
      <c r="A19" s="10" t="s">
        <v>36</v>
      </c>
      <c r="B19" s="11"/>
      <c r="C19" s="12"/>
      <c r="D19" s="13">
        <f t="shared" ref="D19:O19" si="3">SUM(D20:D20)</f>
        <v>16</v>
      </c>
      <c r="E19" s="14">
        <f t="shared" si="3"/>
        <v>3</v>
      </c>
      <c r="F19" s="42">
        <f t="shared" si="3"/>
        <v>8</v>
      </c>
      <c r="G19" s="43">
        <f t="shared" si="3"/>
        <v>8</v>
      </c>
      <c r="H19" s="43">
        <f t="shared" si="3"/>
        <v>0</v>
      </c>
      <c r="I19" s="43">
        <f t="shared" si="3"/>
        <v>0</v>
      </c>
      <c r="J19" s="44">
        <f t="shared" si="3"/>
        <v>3</v>
      </c>
      <c r="K19" s="45">
        <f t="shared" si="3"/>
        <v>0</v>
      </c>
      <c r="L19" s="43">
        <f t="shared" si="3"/>
        <v>0</v>
      </c>
      <c r="M19" s="43">
        <f t="shared" si="3"/>
        <v>0</v>
      </c>
      <c r="N19" s="43">
        <f t="shared" si="3"/>
        <v>0</v>
      </c>
      <c r="O19" s="107">
        <f t="shared" si="3"/>
        <v>0</v>
      </c>
      <c r="P19" s="155"/>
    </row>
    <row r="20" spans="1:16" ht="15.75" thickBot="1">
      <c r="A20" s="46" t="s">
        <v>73</v>
      </c>
      <c r="B20" s="37" t="s">
        <v>37</v>
      </c>
      <c r="C20" s="133" t="s">
        <v>38</v>
      </c>
      <c r="D20" s="129">
        <f>SUM(F20:H20,K20:M20)</f>
        <v>16</v>
      </c>
      <c r="E20" s="130">
        <f>SUM(J20,O20)</f>
        <v>3</v>
      </c>
      <c r="F20" s="36">
        <v>8</v>
      </c>
      <c r="G20" s="39">
        <v>8</v>
      </c>
      <c r="H20" s="39">
        <v>0</v>
      </c>
      <c r="I20" s="39" t="s">
        <v>26</v>
      </c>
      <c r="J20" s="40">
        <v>3</v>
      </c>
      <c r="K20" s="41"/>
      <c r="L20" s="26"/>
      <c r="M20" s="26"/>
      <c r="N20" s="26"/>
      <c r="O20" s="104"/>
      <c r="P20" s="111"/>
    </row>
    <row r="21" spans="1:16" ht="15.75" thickBot="1">
      <c r="A21" s="10" t="s">
        <v>39</v>
      </c>
      <c r="B21" s="11"/>
      <c r="C21" s="12"/>
      <c r="D21" s="13">
        <f t="shared" ref="D21:O21" si="4">SUM(D22:D23)</f>
        <v>5</v>
      </c>
      <c r="E21" s="14">
        <f t="shared" si="4"/>
        <v>8</v>
      </c>
      <c r="F21" s="47">
        <f t="shared" si="4"/>
        <v>0</v>
      </c>
      <c r="G21" s="19">
        <f t="shared" si="4"/>
        <v>0</v>
      </c>
      <c r="H21" s="19">
        <f t="shared" si="4"/>
        <v>0</v>
      </c>
      <c r="I21" s="19">
        <f t="shared" si="4"/>
        <v>0</v>
      </c>
      <c r="J21" s="17">
        <f t="shared" si="4"/>
        <v>0</v>
      </c>
      <c r="K21" s="14">
        <f t="shared" si="4"/>
        <v>0</v>
      </c>
      <c r="L21" s="19">
        <f t="shared" si="4"/>
        <v>5</v>
      </c>
      <c r="M21" s="19">
        <f t="shared" si="4"/>
        <v>0</v>
      </c>
      <c r="N21" s="19">
        <f t="shared" si="4"/>
        <v>0</v>
      </c>
      <c r="O21" s="19">
        <f t="shared" si="4"/>
        <v>8</v>
      </c>
      <c r="P21" s="155"/>
    </row>
    <row r="22" spans="1:16">
      <c r="A22" s="48" t="s">
        <v>74</v>
      </c>
      <c r="B22" s="49" t="s">
        <v>40</v>
      </c>
      <c r="C22" s="50" t="s">
        <v>41</v>
      </c>
      <c r="D22" s="131">
        <f>SUM(F22:H22,K22:M22)</f>
        <v>5</v>
      </c>
      <c r="E22" s="132">
        <f>SUM(J22,O22)</f>
        <v>2</v>
      </c>
      <c r="F22" s="48"/>
      <c r="G22" s="26"/>
      <c r="H22" s="26"/>
      <c r="I22" s="26"/>
      <c r="J22" s="51"/>
      <c r="K22" s="28">
        <v>0</v>
      </c>
      <c r="L22" s="26">
        <v>5</v>
      </c>
      <c r="M22" s="26">
        <v>0</v>
      </c>
      <c r="N22" s="26" t="s">
        <v>19</v>
      </c>
      <c r="O22" s="104">
        <v>2</v>
      </c>
      <c r="P22" s="111"/>
    </row>
    <row r="23" spans="1:16" ht="15.75" thickBot="1">
      <c r="A23" s="52" t="s">
        <v>75</v>
      </c>
      <c r="B23" s="49" t="s">
        <v>42</v>
      </c>
      <c r="C23" s="50" t="s">
        <v>43</v>
      </c>
      <c r="D23" s="131">
        <f>SUM(F23:H23,K23:M23)</f>
        <v>0</v>
      </c>
      <c r="E23" s="132">
        <f>SUM(J23,O23)</f>
        <v>6</v>
      </c>
      <c r="F23" s="48"/>
      <c r="G23" s="26"/>
      <c r="H23" s="26"/>
      <c r="I23" s="26"/>
      <c r="J23" s="51"/>
      <c r="K23" s="28">
        <v>0</v>
      </c>
      <c r="L23" s="26">
        <v>0</v>
      </c>
      <c r="M23" s="26">
        <v>0</v>
      </c>
      <c r="N23" s="26" t="s">
        <v>19</v>
      </c>
      <c r="O23" s="104">
        <v>6</v>
      </c>
      <c r="P23" s="111"/>
    </row>
    <row r="24" spans="1:16" ht="15.75" thickBot="1">
      <c r="A24" s="10" t="s">
        <v>44</v>
      </c>
      <c r="B24" s="11"/>
      <c r="C24" s="12"/>
      <c r="D24" s="13">
        <f t="shared" ref="D24:O24" si="5">SUM(D25:D25)</f>
        <v>0</v>
      </c>
      <c r="E24" s="14">
        <f t="shared" si="5"/>
        <v>0</v>
      </c>
      <c r="F24" s="47">
        <f t="shared" si="5"/>
        <v>0</v>
      </c>
      <c r="G24" s="16">
        <f t="shared" si="5"/>
        <v>0</v>
      </c>
      <c r="H24" s="16">
        <f t="shared" si="5"/>
        <v>0</v>
      </c>
      <c r="I24" s="16">
        <f t="shared" si="5"/>
        <v>0</v>
      </c>
      <c r="J24" s="17">
        <f t="shared" si="5"/>
        <v>0</v>
      </c>
      <c r="K24" s="18">
        <f t="shared" si="5"/>
        <v>0</v>
      </c>
      <c r="L24" s="16">
        <f t="shared" si="5"/>
        <v>0</v>
      </c>
      <c r="M24" s="16">
        <f t="shared" si="5"/>
        <v>0</v>
      </c>
      <c r="N24" s="16">
        <f t="shared" si="5"/>
        <v>0</v>
      </c>
      <c r="O24" s="19">
        <f t="shared" si="5"/>
        <v>0</v>
      </c>
      <c r="P24" s="155"/>
    </row>
    <row r="25" spans="1:16" ht="15.75" thickBot="1">
      <c r="A25" s="36"/>
      <c r="B25" s="32"/>
      <c r="C25" s="85"/>
      <c r="D25" s="86"/>
      <c r="E25" s="86"/>
      <c r="F25" s="33"/>
      <c r="G25" s="34"/>
      <c r="H25" s="34"/>
      <c r="I25" s="34"/>
      <c r="J25" s="35"/>
      <c r="K25" s="87"/>
      <c r="L25" s="88"/>
      <c r="M25" s="88"/>
      <c r="N25" s="88"/>
      <c r="O25" s="105"/>
      <c r="P25" s="111"/>
    </row>
    <row r="26" spans="1:16" ht="15.75" thickBot="1">
      <c r="A26" s="10" t="s">
        <v>51</v>
      </c>
      <c r="B26" s="11"/>
      <c r="C26" s="12"/>
      <c r="D26" s="15"/>
      <c r="E26" s="19"/>
      <c r="F26" s="15"/>
      <c r="G26" s="16"/>
      <c r="H26" s="16"/>
      <c r="I26" s="16"/>
      <c r="J26" s="17"/>
      <c r="K26" s="18"/>
      <c r="L26" s="16"/>
      <c r="M26" s="16"/>
      <c r="N26" s="16"/>
      <c r="O26" s="19"/>
      <c r="P26" s="156"/>
    </row>
    <row r="27" spans="1:16" ht="15.75" thickBot="1">
      <c r="A27" s="53"/>
      <c r="B27" s="54"/>
      <c r="C27" s="55"/>
      <c r="D27" s="52"/>
      <c r="E27" s="56"/>
      <c r="F27" s="57"/>
      <c r="G27" s="58"/>
      <c r="H27" s="58"/>
      <c r="I27" s="58"/>
      <c r="J27" s="59"/>
      <c r="K27" s="60"/>
      <c r="L27" s="58"/>
      <c r="M27" s="58"/>
      <c r="N27" s="58"/>
      <c r="O27" s="108"/>
      <c r="P27" s="112"/>
    </row>
    <row r="28" spans="1:16">
      <c r="A28" s="157" t="s">
        <v>52</v>
      </c>
      <c r="B28" s="158"/>
      <c r="C28" s="159"/>
      <c r="D28" s="146">
        <f>SUM(F28:H28,K28:M28)</f>
        <v>183</v>
      </c>
      <c r="E28" s="147"/>
      <c r="F28" s="62">
        <f>J5+J17+J19+J21+J24+J26</f>
        <v>30</v>
      </c>
      <c r="G28" s="61">
        <f>G5+G17+G19+G21+G24+G26</f>
        <v>40</v>
      </c>
      <c r="H28" s="63">
        <f>H5+H17+H19+H21+H24+H26</f>
        <v>48</v>
      </c>
      <c r="I28" s="61"/>
      <c r="J28" s="64"/>
      <c r="K28" s="145">
        <f>K5+K17+K19+K21+K24+K26</f>
        <v>40</v>
      </c>
      <c r="L28" s="63">
        <f>L5+L17+L19+L21+L24+L26</f>
        <v>13</v>
      </c>
      <c r="M28" s="63">
        <f>M5+M17+M19+M21+M24+M26</f>
        <v>12</v>
      </c>
      <c r="N28" s="61"/>
      <c r="O28" s="64"/>
    </row>
    <row r="29" spans="1:16">
      <c r="A29" s="160" t="s">
        <v>53</v>
      </c>
      <c r="B29" s="161"/>
      <c r="C29" s="162"/>
      <c r="D29" s="148"/>
      <c r="E29" s="149"/>
      <c r="F29" s="167"/>
      <c r="G29" s="166">
        <f>SUM(F28:H28)</f>
        <v>118</v>
      </c>
      <c r="H29" s="89"/>
      <c r="I29" s="65"/>
      <c r="J29" s="66"/>
      <c r="K29" s="152">
        <f>SUM(K28:M28)</f>
        <v>65</v>
      </c>
      <c r="L29" s="67"/>
      <c r="M29" s="67"/>
      <c r="N29" s="65"/>
      <c r="O29" s="66"/>
    </row>
    <row r="30" spans="1:16" ht="15.75" thickBot="1">
      <c r="A30" s="163" t="s">
        <v>54</v>
      </c>
      <c r="B30" s="164"/>
      <c r="C30" s="165"/>
      <c r="D30" s="150"/>
      <c r="E30" s="151">
        <f>SUM(J30,O30)</f>
        <v>60</v>
      </c>
      <c r="F30" s="70"/>
      <c r="G30" s="69"/>
      <c r="H30" s="69"/>
      <c r="I30" s="69"/>
      <c r="J30" s="71">
        <f>J5+J17+J19+J21+J24+J26</f>
        <v>30</v>
      </c>
      <c r="K30" s="70"/>
      <c r="L30" s="69"/>
      <c r="M30" s="69"/>
      <c r="N30" s="69"/>
      <c r="O30" s="71">
        <f>O5+O17+O19+O21+O24+O26</f>
        <v>30</v>
      </c>
    </row>
    <row r="31" spans="1:16">
      <c r="A31" s="68"/>
      <c r="B31" s="72"/>
      <c r="C31" s="73" t="s">
        <v>55</v>
      </c>
      <c r="D31" s="38"/>
      <c r="E31" s="38"/>
      <c r="F31" s="74"/>
      <c r="G31" s="38"/>
      <c r="H31" s="38"/>
      <c r="I31" s="75">
        <f>COUNTIF(I6:I27,"v")</f>
        <v>2</v>
      </c>
      <c r="J31" s="76"/>
      <c r="K31" s="74"/>
      <c r="L31" s="38"/>
      <c r="M31" s="38"/>
      <c r="N31" s="77">
        <f>COUNTIF(N6:N27,"v")</f>
        <v>0</v>
      </c>
      <c r="O31" s="76"/>
    </row>
    <row r="32" spans="1:16" ht="15.75" thickBot="1">
      <c r="A32" s="68"/>
      <c r="B32" s="72"/>
      <c r="C32" s="78" t="s">
        <v>56</v>
      </c>
      <c r="D32" s="79"/>
      <c r="E32" s="79"/>
      <c r="F32" s="80"/>
      <c r="G32" s="79"/>
      <c r="H32" s="79"/>
      <c r="I32" s="9">
        <f>COUNTIF(I6:I27,"é")</f>
        <v>6</v>
      </c>
      <c r="J32" s="81"/>
      <c r="K32" s="80"/>
      <c r="L32" s="79"/>
      <c r="M32" s="79"/>
      <c r="N32" s="9">
        <f>COUNTIF(N6:N27,"é")</f>
        <v>7</v>
      </c>
      <c r="O32" s="81"/>
    </row>
    <row r="33" spans="2:2">
      <c r="B33" s="3"/>
    </row>
    <row r="34" spans="2:2">
      <c r="B34" s="82" t="s">
        <v>57</v>
      </c>
    </row>
    <row r="35" spans="2:2">
      <c r="B35" s="83" t="s">
        <v>58</v>
      </c>
    </row>
    <row r="36" spans="2:2">
      <c r="B36" s="82" t="s">
        <v>38</v>
      </c>
    </row>
    <row r="37" spans="2:2">
      <c r="B37" s="82" t="s">
        <v>35</v>
      </c>
    </row>
    <row r="38" spans="2:2">
      <c r="B38" s="82" t="s">
        <v>59</v>
      </c>
    </row>
    <row r="39" spans="2:2">
      <c r="B39" s="82" t="s">
        <v>18</v>
      </c>
    </row>
    <row r="40" spans="2:2">
      <c r="B40" s="3" t="s">
        <v>76</v>
      </c>
    </row>
    <row r="42" spans="2:2">
      <c r="B42" s="3"/>
    </row>
    <row r="43" spans="2:2">
      <c r="B43" s="3"/>
    </row>
    <row r="44" spans="2:2">
      <c r="B44" s="3"/>
    </row>
    <row r="45" spans="2:2">
      <c r="B45" s="3"/>
    </row>
    <row r="46" spans="2:2">
      <c r="B46" s="3"/>
    </row>
  </sheetData>
  <mergeCells count="1">
    <mergeCell ref="K3:O3"/>
  </mergeCells>
  <phoneticPr fontId="22" type="noConversion"/>
  <pageMargins left="0.7" right="0.7" top="0.75" bottom="0.75" header="0.3" footer="0.3"/>
  <pageSetup paperSize="9" orientation="portrait" r:id="rId1"/>
  <headerFooter alignWithMargins="0"/>
  <ignoredErrors>
    <ignoredError sqref="D7 D20" formulaRange="1"/>
    <ignoredError sqref="E17:E18 D21:E21 D19:E19" formula="1"/>
    <ignoredError sqref="D18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Polgári és biztonságvédelmi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Peter</cp:lastModifiedBy>
  <cp:lastPrinted>2016-10-13T07:47:54Z</cp:lastPrinted>
  <dcterms:created xsi:type="dcterms:W3CDTF">2008-05-03T23:04:50Z</dcterms:created>
  <dcterms:modified xsi:type="dcterms:W3CDTF">2017-01-15T17:14:50Z</dcterms:modified>
</cp:coreProperties>
</file>