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11640"/>
  </bookViews>
  <sheets>
    <sheet name="polgári-biztonságv" sheetId="6" r:id="rId1"/>
  </sheets>
  <calcPr calcId="125725"/>
</workbook>
</file>

<file path=xl/calcChain.xml><?xml version="1.0" encoding="utf-8"?>
<calcChain xmlns="http://schemas.openxmlformats.org/spreadsheetml/2006/main">
  <c r="F82" i="6"/>
  <c r="G82"/>
  <c r="F29" l="1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22"/>
  <c r="G22"/>
  <c r="F23"/>
  <c r="G23"/>
  <c r="F24"/>
  <c r="G24"/>
  <c r="F25"/>
  <c r="G25"/>
  <c r="F26"/>
  <c r="G26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G9"/>
  <c r="F9"/>
  <c r="G21"/>
  <c r="F21"/>
  <c r="G28"/>
  <c r="F28"/>
  <c r="F46"/>
  <c r="G46"/>
  <c r="F47"/>
  <c r="G47"/>
  <c r="G45"/>
  <c r="F45"/>
  <c r="F50"/>
  <c r="G50"/>
  <c r="F51"/>
  <c r="G51"/>
  <c r="F52"/>
  <c r="G52"/>
  <c r="F53"/>
  <c r="G53"/>
  <c r="F54"/>
  <c r="G54"/>
  <c r="F55"/>
  <c r="G55"/>
  <c r="F56"/>
  <c r="G56"/>
  <c r="G49"/>
  <c r="F49"/>
  <c r="F59"/>
  <c r="G59"/>
  <c r="F60"/>
  <c r="G60"/>
  <c r="F61"/>
  <c r="G61"/>
  <c r="G58"/>
  <c r="F58"/>
  <c r="F64"/>
  <c r="G64"/>
  <c r="G63"/>
  <c r="F63"/>
  <c r="F67"/>
  <c r="F65" s="1"/>
  <c r="G67"/>
  <c r="G65" s="1"/>
  <c r="G66"/>
  <c r="F66"/>
  <c r="F70"/>
  <c r="BC91"/>
  <c r="BB91"/>
  <c r="BA91"/>
  <c r="AX91"/>
  <c r="AV92" s="1"/>
  <c r="AW91"/>
  <c r="AV91"/>
  <c r="AS91"/>
  <c r="AR91"/>
  <c r="AQ91"/>
  <c r="AN91"/>
  <c r="AM91"/>
  <c r="AL91"/>
  <c r="AI91"/>
  <c r="AH91"/>
  <c r="AG91"/>
  <c r="AD91"/>
  <c r="AB92" s="1"/>
  <c r="AC91"/>
  <c r="AB91"/>
  <c r="Y91"/>
  <c r="X91"/>
  <c r="W91"/>
  <c r="T91"/>
  <c r="S91"/>
  <c r="R91"/>
  <c r="O91"/>
  <c r="N91"/>
  <c r="M91"/>
  <c r="BE93"/>
  <c r="AZ93"/>
  <c r="AU93"/>
  <c r="AP93"/>
  <c r="AK93"/>
  <c r="AF93"/>
  <c r="AA93"/>
  <c r="V93"/>
  <c r="Q93"/>
  <c r="L93"/>
  <c r="J91"/>
  <c r="I91"/>
  <c r="H91"/>
  <c r="BE85"/>
  <c r="BD85"/>
  <c r="BC85"/>
  <c r="BB85"/>
  <c r="BA85"/>
  <c r="AZ85"/>
  <c r="AY85"/>
  <c r="AY96" s="1"/>
  <c r="AX85"/>
  <c r="AW85"/>
  <c r="AV85"/>
  <c r="AU85"/>
  <c r="AT85"/>
  <c r="AT97" s="1"/>
  <c r="AS85"/>
  <c r="AR85"/>
  <c r="AQ85"/>
  <c r="AP85"/>
  <c r="AO85"/>
  <c r="AN85"/>
  <c r="AM85"/>
  <c r="AL85"/>
  <c r="AK85"/>
  <c r="AJ85"/>
  <c r="AI85"/>
  <c r="AH85"/>
  <c r="AG85"/>
  <c r="AF85"/>
  <c r="AE85"/>
  <c r="AE95" s="1"/>
  <c r="AD85"/>
  <c r="AC85"/>
  <c r="AB85"/>
  <c r="AA85"/>
  <c r="Z85"/>
  <c r="Z95" s="1"/>
  <c r="Y85"/>
  <c r="X85"/>
  <c r="W85"/>
  <c r="V85"/>
  <c r="U85"/>
  <c r="T85"/>
  <c r="S85"/>
  <c r="R85"/>
  <c r="Q85"/>
  <c r="P85"/>
  <c r="O85"/>
  <c r="N85"/>
  <c r="M85"/>
  <c r="L85"/>
  <c r="J85"/>
  <c r="I85"/>
  <c r="H85"/>
  <c r="BE68"/>
  <c r="BC68"/>
  <c r="BB68"/>
  <c r="BA68"/>
  <c r="AZ68"/>
  <c r="AX68"/>
  <c r="AW68"/>
  <c r="AV68"/>
  <c r="AU68"/>
  <c r="AS68"/>
  <c r="AR68"/>
  <c r="AQ68"/>
  <c r="AP68"/>
  <c r="AN68"/>
  <c r="AM68"/>
  <c r="AL68"/>
  <c r="AK68"/>
  <c r="AI68"/>
  <c r="AH68"/>
  <c r="AG68"/>
  <c r="AF68"/>
  <c r="AD68"/>
  <c r="AC68"/>
  <c r="AB68"/>
  <c r="AA68"/>
  <c r="Y68"/>
  <c r="X68"/>
  <c r="W68"/>
  <c r="V68"/>
  <c r="T68"/>
  <c r="S68"/>
  <c r="R68"/>
  <c r="Q68"/>
  <c r="O68"/>
  <c r="N68"/>
  <c r="M68"/>
  <c r="L68"/>
  <c r="J68"/>
  <c r="I68"/>
  <c r="H68"/>
  <c r="BE6"/>
  <c r="BC6"/>
  <c r="BB6"/>
  <c r="BA6"/>
  <c r="AZ6"/>
  <c r="AX6"/>
  <c r="AW6"/>
  <c r="AV6"/>
  <c r="AU6"/>
  <c r="AS6"/>
  <c r="AR6"/>
  <c r="AQ6"/>
  <c r="AP6"/>
  <c r="AN6"/>
  <c r="AM6"/>
  <c r="AL6"/>
  <c r="AK6"/>
  <c r="AI6"/>
  <c r="AH6"/>
  <c r="AG6"/>
  <c r="AF6"/>
  <c r="AD6"/>
  <c r="AC6"/>
  <c r="AB6"/>
  <c r="AA6"/>
  <c r="Y6"/>
  <c r="X6"/>
  <c r="W6"/>
  <c r="V6"/>
  <c r="T6"/>
  <c r="S6"/>
  <c r="R6"/>
  <c r="Q6"/>
  <c r="O6"/>
  <c r="N6"/>
  <c r="M6"/>
  <c r="L6"/>
  <c r="J6"/>
  <c r="I6"/>
  <c r="H6"/>
  <c r="G78"/>
  <c r="F78"/>
  <c r="F77"/>
  <c r="BD97"/>
  <c r="AY97"/>
  <c r="BD96"/>
  <c r="BD95"/>
  <c r="AY95"/>
  <c r="BD94"/>
  <c r="G90"/>
  <c r="F90"/>
  <c r="G89"/>
  <c r="F89"/>
  <c r="G88"/>
  <c r="F88"/>
  <c r="F86"/>
  <c r="F87"/>
  <c r="G87"/>
  <c r="G86"/>
  <c r="G85" s="1"/>
  <c r="AO97"/>
  <c r="AJ96"/>
  <c r="U97"/>
  <c r="U96"/>
  <c r="P94"/>
  <c r="K85"/>
  <c r="K96" s="1"/>
  <c r="K97"/>
  <c r="G83"/>
  <c r="F83"/>
  <c r="G81"/>
  <c r="G80"/>
  <c r="F81"/>
  <c r="F80"/>
  <c r="F84"/>
  <c r="F71"/>
  <c r="F72"/>
  <c r="F73"/>
  <c r="F74"/>
  <c r="F75"/>
  <c r="F76"/>
  <c r="G74"/>
  <c r="G73"/>
  <c r="G71"/>
  <c r="G62"/>
  <c r="AJ97"/>
  <c r="U95"/>
  <c r="U94"/>
  <c r="AO95"/>
  <c r="AO96"/>
  <c r="K94"/>
  <c r="K95"/>
  <c r="AJ94"/>
  <c r="AJ95"/>
  <c r="P97"/>
  <c r="AO94"/>
  <c r="P96"/>
  <c r="P95"/>
  <c r="Z97" l="1"/>
  <c r="G79"/>
  <c r="G68" s="1"/>
  <c r="Z96"/>
  <c r="G69"/>
  <c r="Z94"/>
  <c r="AT94"/>
  <c r="H92"/>
  <c r="M92"/>
  <c r="R92"/>
  <c r="W92"/>
  <c r="AL92"/>
  <c r="AQ92"/>
  <c r="BA92"/>
  <c r="F62"/>
  <c r="F7"/>
  <c r="G7"/>
  <c r="AT96"/>
  <c r="AT95"/>
  <c r="F69"/>
  <c r="F79"/>
  <c r="F85"/>
  <c r="G6"/>
  <c r="AG92"/>
  <c r="F91"/>
  <c r="F6"/>
  <c r="AE96"/>
  <c r="AE94"/>
  <c r="AE97"/>
  <c r="AY94"/>
  <c r="F68" l="1"/>
  <c r="G93"/>
</calcChain>
</file>

<file path=xl/sharedStrings.xml><?xml version="1.0" encoding="utf-8"?>
<sst xmlns="http://schemas.openxmlformats.org/spreadsheetml/2006/main" count="377" uniqueCount="236">
  <si>
    <t>Sorsz.</t>
  </si>
  <si>
    <t>Kód</t>
  </si>
  <si>
    <t>Tantárgyak</t>
  </si>
  <si>
    <t>Össz-
óra</t>
  </si>
  <si>
    <t>Kredit</t>
  </si>
  <si>
    <t>ea</t>
  </si>
  <si>
    <t>tgy</t>
  </si>
  <si>
    <t>lab</t>
  </si>
  <si>
    <t>köv</t>
  </si>
  <si>
    <t>kr</t>
  </si>
  <si>
    <t>v</t>
  </si>
  <si>
    <t>Szakmódszertan I.</t>
  </si>
  <si>
    <t>Szakmódszertan II.</t>
  </si>
  <si>
    <t>Szakmódszertan III.</t>
  </si>
  <si>
    <t>Szakmódszertani iskolai gyakorlat</t>
  </si>
  <si>
    <t>Összes tantervi óra:</t>
  </si>
  <si>
    <t>Félévenkénti óraszám - összesen:</t>
  </si>
  <si>
    <t>Összes kreditpont:</t>
  </si>
  <si>
    <t>Vizsga - összesen:</t>
  </si>
  <si>
    <t>Szigorlat - összesen:</t>
  </si>
  <si>
    <t>Tanulásmódszertan</t>
  </si>
  <si>
    <t>Elő-tanulmányok</t>
  </si>
  <si>
    <t>1. (őszi) félév</t>
  </si>
  <si>
    <t>3. (őszi) félév</t>
  </si>
  <si>
    <t>4. (tavaszi) félév</t>
  </si>
  <si>
    <t>Óbudai Egyetem</t>
  </si>
  <si>
    <t>5. (őszi) félév</t>
  </si>
  <si>
    <t>é</t>
  </si>
  <si>
    <t>Szakképzés-pedagógia</t>
  </si>
  <si>
    <t>TMPK</t>
  </si>
  <si>
    <t>Évközi jegy - összesen:</t>
  </si>
  <si>
    <t>Félévi óraszám (ea - tgy - lab), számonkérés illetve követelmény módja (v, sz, é), kreditpont</t>
  </si>
  <si>
    <t>TMP</t>
  </si>
  <si>
    <t>10. (tavaszi) félév</t>
  </si>
  <si>
    <t>9. (őszi) félév</t>
  </si>
  <si>
    <t>8. (tavaszi) félév</t>
  </si>
  <si>
    <t>7. (őszi) félév</t>
  </si>
  <si>
    <t>6. (tavaszi) félév</t>
  </si>
  <si>
    <t>2. (tavaszi)</t>
  </si>
  <si>
    <t>a) Természettudományi alapismeretek</t>
  </si>
  <si>
    <t>b) Gazd. és humán ismeretek</t>
  </si>
  <si>
    <t>c) Szakmai törzsanyag</t>
  </si>
  <si>
    <t>d) Kiegészítő tárgyak</t>
  </si>
  <si>
    <t>Elfogadás - összesen:</t>
  </si>
  <si>
    <t>1. Alapképzési szak kkk-ja szerinti szakmai ismeretek</t>
  </si>
  <si>
    <t>B) Tanári felkészítés</t>
  </si>
  <si>
    <t>1. Pedagógiai, pszichológiai elméleti és gyakorlati ismeretek</t>
  </si>
  <si>
    <t>2. Szakmódszertani ismeretek</t>
  </si>
  <si>
    <t>e) Differenciált szakmai ismeretek</t>
  </si>
  <si>
    <t>Szabadon vál. ped. ismeretek I.</t>
  </si>
  <si>
    <t>Szabadon vál. ped. ismeretek II.</t>
  </si>
  <si>
    <t>2. A szakképzés kerettantervei szerinti szakterületi ism.</t>
  </si>
  <si>
    <t>Szab. vál. szakterületi ism. I.</t>
  </si>
  <si>
    <t>Szab. vál. szakterületi ism. II.</t>
  </si>
  <si>
    <t>Szab. vál. szakterületi ism. III.</t>
  </si>
  <si>
    <t>Szab. vál. szakterületi ism. IV.</t>
  </si>
  <si>
    <t>A) Tanárszak szerinti szakterületi tudás</t>
  </si>
  <si>
    <t>f) Szabadon választható szakterületi ismeretek</t>
  </si>
  <si>
    <t>3. Szakdolgozat</t>
  </si>
  <si>
    <t>C) Összefüggő egyéni iskolai gyakorlat</t>
  </si>
  <si>
    <t>Felzárkóztatás és tehetséggondozás</t>
  </si>
  <si>
    <t>Prezentációs technikák</t>
  </si>
  <si>
    <t>Projektmenedzsment</t>
  </si>
  <si>
    <t>TMPPS12ENK</t>
  </si>
  <si>
    <t>Pszichológia</t>
  </si>
  <si>
    <t>TMPSF11ENK</t>
  </si>
  <si>
    <t>Személyiségfejlesztés</t>
  </si>
  <si>
    <t>TMPNT12ENK</t>
  </si>
  <si>
    <t>Neveléstan</t>
  </si>
  <si>
    <t>TMPDI12ENK</t>
  </si>
  <si>
    <t>Didaktika és oktatásszervezés</t>
  </si>
  <si>
    <t>TMPPT11ENK</t>
  </si>
  <si>
    <t>Közösségi pedagógiai gyakorlat és tanári kommunikáció</t>
  </si>
  <si>
    <t>TMPOE11ENK</t>
  </si>
  <si>
    <t>Oktatástechnológia és elektronikus tanulás</t>
  </si>
  <si>
    <t>TMPKM12ENK</t>
  </si>
  <si>
    <t>Kutatásmódszertan és minőségbiztosítás</t>
  </si>
  <si>
    <t>TMPSG11ENK</t>
  </si>
  <si>
    <t>Felnőttek szakképzése és gazdaság</t>
  </si>
  <si>
    <t>TMPSN11ENK</t>
  </si>
  <si>
    <t>Speciális nevelési területek és nemzetiségi pedagógia</t>
  </si>
  <si>
    <t>TMPSM12ENK</t>
  </si>
  <si>
    <t>TMPSM44ENK</t>
  </si>
  <si>
    <t>TMPSP11ENK</t>
  </si>
  <si>
    <t>TMPSI11ENK</t>
  </si>
  <si>
    <t>Összefüggő iskolai gyakorlat I.</t>
  </si>
  <si>
    <t>Pedagógiai szeminárium I.</t>
  </si>
  <si>
    <t>Összefüggő iskolai gyakorlat II.</t>
  </si>
  <si>
    <t>Pedagógiai szeminárium II.</t>
  </si>
  <si>
    <t>Portfólió</t>
  </si>
  <si>
    <t>TMPSD11ENK</t>
  </si>
  <si>
    <t>TMPFP11ENK</t>
  </si>
  <si>
    <t>TMPTM11ENK</t>
  </si>
  <si>
    <t>TMPST12ENK</t>
  </si>
  <si>
    <t>Oktatás- és szakképzéstörténet</t>
  </si>
  <si>
    <t>Szabadon választható pedagógiai ismeretek I-II:</t>
  </si>
  <si>
    <t>Szabadon választható szakterületi ismeretek I-IV:</t>
  </si>
  <si>
    <t>Mérnöktanár (MEd) szak polgári- és biztonságvédelmi szakirány nappali tagozat BSc had- és biztonságtechnikai képzésre építve</t>
  </si>
  <si>
    <t>Polgári és biztonságvéd. szakmacsoportos ismeretek</t>
  </si>
  <si>
    <t>TMPSM66ENK</t>
  </si>
  <si>
    <t>Matematika I</t>
  </si>
  <si>
    <t>Matematika II</t>
  </si>
  <si>
    <t>Mérnöki fizika</t>
  </si>
  <si>
    <t>Kémia</t>
  </si>
  <si>
    <t>BGBME11NNE</t>
  </si>
  <si>
    <t>Makroökonómia</t>
  </si>
  <si>
    <t>Mikroökonómia</t>
  </si>
  <si>
    <t>Minőségbiztosítás</t>
  </si>
  <si>
    <t>Elektrotechnika</t>
  </si>
  <si>
    <t>GTSTESTNEV</t>
  </si>
  <si>
    <t>******KTNC</t>
  </si>
  <si>
    <t>Kritérium tárgy (angol vagy német nyelven)</t>
  </si>
  <si>
    <t>Szakdolgozat II.</t>
  </si>
  <si>
    <t>Szakdolgozat I.</t>
  </si>
  <si>
    <t xml:space="preserve">BGRMA1BNNE </t>
  </si>
  <si>
    <t>BGRMA2BNNE</t>
  </si>
  <si>
    <t>BGBFI13NNE</t>
  </si>
  <si>
    <t>BGBKM12NNE</t>
  </si>
  <si>
    <t>Mechanika</t>
  </si>
  <si>
    <t>BGRIA1BNNE</t>
  </si>
  <si>
    <t>Informatika  I.</t>
  </si>
  <si>
    <t>BGRIA2BNNE</t>
  </si>
  <si>
    <t>Informatika  II.</t>
  </si>
  <si>
    <t>BGRIALBNNE</t>
  </si>
  <si>
    <t>Informatika labor</t>
  </si>
  <si>
    <t>BGBET12NNE</t>
  </si>
  <si>
    <t>GGTKG15NNE</t>
  </si>
  <si>
    <t>GGTKG26NNE</t>
  </si>
  <si>
    <t>Vállalkozásgazdaságtan I.</t>
  </si>
  <si>
    <t>Vállalkozásgazdaságtan II.</t>
  </si>
  <si>
    <t>BGBBT11NNE</t>
  </si>
  <si>
    <t>BGBKO13NNE</t>
  </si>
  <si>
    <t>Környezetvédelem</t>
  </si>
  <si>
    <t>BAGMB14NNE</t>
  </si>
  <si>
    <t>BGBMU15NNE</t>
  </si>
  <si>
    <t xml:space="preserve">Munkavédelem, ergonómia I. </t>
  </si>
  <si>
    <t>BGBMU26NNE</t>
  </si>
  <si>
    <t xml:space="preserve">Munkavédelem, ergonómia II. </t>
  </si>
  <si>
    <t>BGBLO15NNE</t>
  </si>
  <si>
    <t>Logisztika</t>
  </si>
  <si>
    <t>BGBIR14NNE</t>
  </si>
  <si>
    <t>Infokumminikációs rendszerek</t>
  </si>
  <si>
    <t>BGBAI13NNE</t>
  </si>
  <si>
    <t>Adat és információvédelem</t>
  </si>
  <si>
    <t>BGBMU11NNE</t>
  </si>
  <si>
    <t>Műszaki kommunikáció</t>
  </si>
  <si>
    <t>BGBVI17NNE</t>
  </si>
  <si>
    <t>BGBMA13NNE</t>
  </si>
  <si>
    <t>BAGAI11NNE</t>
  </si>
  <si>
    <t>Anyagismeret</t>
  </si>
  <si>
    <t>BGBST12NNE</t>
  </si>
  <si>
    <t>Szerkezettan</t>
  </si>
  <si>
    <t>BGNBKE14NNE</t>
  </si>
  <si>
    <t>Kockázatelemzés</t>
  </si>
  <si>
    <t>BGBEP13NNE</t>
  </si>
  <si>
    <t>Építészet, épületgépészet</t>
  </si>
  <si>
    <t>BGBDT14NNE</t>
  </si>
  <si>
    <t>BGBDT25NNE</t>
  </si>
  <si>
    <t>Digitális technika II</t>
  </si>
  <si>
    <t>KMASR13JNM</t>
  </si>
  <si>
    <t>A személy- és vagyonvédelem rendszertana</t>
  </si>
  <si>
    <t>KMAST13JNM</t>
  </si>
  <si>
    <t xml:space="preserve">Személy- és vagyonvédelmi rendszerek tervezése I. </t>
  </si>
  <si>
    <t>KHTMU13JNM</t>
  </si>
  <si>
    <t>Mérési és üzemeltetési gyakorlat</t>
  </si>
  <si>
    <t>KMASG13JNM</t>
  </si>
  <si>
    <t>Szakmai gyakorlat I.</t>
  </si>
  <si>
    <t>KMASG24JNM</t>
  </si>
  <si>
    <t>Szakmai gyakorlat II.</t>
  </si>
  <si>
    <t>KMAST24JNM</t>
  </si>
  <si>
    <t xml:space="preserve">Személy- és vagyonvédelmi rendszerek tervezése II. </t>
  </si>
  <si>
    <t>BGBTS12NNM</t>
  </si>
  <si>
    <t>Tűzvédelem szervezése</t>
  </si>
  <si>
    <t>BGBKS12NNM</t>
  </si>
  <si>
    <t>Katasztrófaelhárítási scenáriók</t>
  </si>
  <si>
    <t>Matematika I-II.</t>
  </si>
  <si>
    <t>Informatika I-II.</t>
  </si>
  <si>
    <t>e</t>
  </si>
  <si>
    <t>Testnevelés</t>
  </si>
  <si>
    <t>KMAAN21JNE</t>
  </si>
  <si>
    <t>Analóg áramkörök, érzékelők I.</t>
  </si>
  <si>
    <t>KHTAN22JNE</t>
  </si>
  <si>
    <t>Analóg áramkörök, érzékelők II.</t>
  </si>
  <si>
    <t>Analóg áramkörök I.</t>
  </si>
  <si>
    <t>GSVVG1G2NE</t>
  </si>
  <si>
    <t>GSVVG2G3NE</t>
  </si>
  <si>
    <t>Elektrotechnika - e-learning</t>
  </si>
  <si>
    <t>Biztonságtechnika-történet - e-learning</t>
  </si>
  <si>
    <t>Vezetői ismeretek - e-learning</t>
  </si>
  <si>
    <t>Mérnöki alapismeretek és mérések - e-learning</t>
  </si>
  <si>
    <t>Digitális technika I  - e-learning</t>
  </si>
  <si>
    <t>TMPSD12ENK</t>
  </si>
  <si>
    <t>BGBMA15NNE</t>
  </si>
  <si>
    <t>Menedzsment alapjai - e-learning</t>
  </si>
  <si>
    <t>TMPPM11ENK</t>
  </si>
  <si>
    <t>TMPVK11ENK</t>
  </si>
  <si>
    <t>Vállalati képzések tervezése és szervezése</t>
  </si>
  <si>
    <t>TMPOG33ENK</t>
  </si>
  <si>
    <t>TMPPS33ENK</t>
  </si>
  <si>
    <t>TMPOG44ENK</t>
  </si>
  <si>
    <t>TMPPS44ENK</t>
  </si>
  <si>
    <t>TMPPF44ENK</t>
  </si>
  <si>
    <t>Szakmódszertan I-III.</t>
  </si>
  <si>
    <t>A komplex pedagógiai-pszichológiai záróvizsga tárgyai:</t>
  </si>
  <si>
    <t>BGBBE12NNM</t>
  </si>
  <si>
    <t>A biztonságtechnika elektronikája</t>
  </si>
  <si>
    <t>TMPPS11ENK</t>
  </si>
  <si>
    <t>Új Kód</t>
  </si>
  <si>
    <t>TMXPS11ONE</t>
  </si>
  <si>
    <t>TMDSD11ONE</t>
  </si>
  <si>
    <t>TMDSD12ONE</t>
  </si>
  <si>
    <t>TMXPS12ONE</t>
  </si>
  <si>
    <t>TMXSF11ONE</t>
  </si>
  <si>
    <t>TMXNT12ONE</t>
  </si>
  <si>
    <t>TMXDI12ONE</t>
  </si>
  <si>
    <t>TMXPT11ONE</t>
  </si>
  <si>
    <t>TMXOE11ONE</t>
  </si>
  <si>
    <t>TMXKM11ONE</t>
  </si>
  <si>
    <t>TMXSM12ONE</t>
  </si>
  <si>
    <t>TMXSM66ONE</t>
  </si>
  <si>
    <t>TMXSM44ONE</t>
  </si>
  <si>
    <t>TMXSP11ONE</t>
  </si>
  <si>
    <t>TMXSI11ONE</t>
  </si>
  <si>
    <t>TMXOG33ONE</t>
  </si>
  <si>
    <t>TMXPS33ONE</t>
  </si>
  <si>
    <t>TMXOG44ONE</t>
  </si>
  <si>
    <t>TMXPS44ONE</t>
  </si>
  <si>
    <t>TMXPF44ONE</t>
  </si>
  <si>
    <t>TMVFP11ONE</t>
  </si>
  <si>
    <t>TMVTM11ONE</t>
  </si>
  <si>
    <t>TMVST12ONE</t>
  </si>
  <si>
    <t>TMVSG11ONE</t>
  </si>
  <si>
    <t>TMVSN11ONE</t>
  </si>
  <si>
    <t>TMVPM11ONE</t>
  </si>
  <si>
    <t>TMVPT11ONE</t>
  </si>
  <si>
    <t>TMVVK11ONE</t>
  </si>
</sst>
</file>

<file path=xl/styles.xml><?xml version="1.0" encoding="utf-8"?>
<styleSheet xmlns="http://schemas.openxmlformats.org/spreadsheetml/2006/main">
  <numFmts count="1">
    <numFmt numFmtId="164" formatCode="0;\-0;;@"/>
  </numFmts>
  <fonts count="1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color indexed="9"/>
      <name val="Arial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4" fillId="0" borderId="1" applyNumberFormat="0" applyBorder="0">
      <alignment horizontal="right" vertical="center"/>
    </xf>
    <xf numFmtId="0" fontId="7" fillId="0" borderId="0"/>
  </cellStyleXfs>
  <cellXfs count="366">
    <xf numFmtId="0" fontId="0" fillId="0" borderId="0" xfId="0"/>
    <xf numFmtId="0" fontId="3" fillId="0" borderId="0" xfId="0" applyFont="1" applyFill="1" applyBorder="1"/>
    <xf numFmtId="0" fontId="3" fillId="0" borderId="0" xfId="0" applyFont="1" applyFill="1"/>
    <xf numFmtId="0" fontId="9" fillId="0" borderId="14" xfId="0" applyFont="1" applyFill="1" applyBorder="1" applyAlignment="1">
      <alignment horizontal="left"/>
    </xf>
    <xf numFmtId="0" fontId="9" fillId="0" borderId="14" xfId="0" applyFont="1" applyFill="1" applyBorder="1" applyAlignment="1"/>
    <xf numFmtId="0" fontId="10" fillId="0" borderId="14" xfId="0" applyFont="1" applyBorder="1" applyAlignment="1"/>
    <xf numFmtId="0" fontId="10" fillId="0" borderId="0" xfId="0" applyFont="1" applyBorder="1" applyAlignme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3" fillId="0" borderId="0" xfId="0" applyFont="1"/>
    <xf numFmtId="0" fontId="3" fillId="3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" fillId="0" borderId="2" xfId="0" applyFont="1" applyBorder="1"/>
    <xf numFmtId="0" fontId="11" fillId="0" borderId="0" xfId="0" applyFont="1"/>
    <xf numFmtId="0" fontId="11" fillId="0" borderId="9" xfId="0" applyFont="1" applyFill="1" applyBorder="1" applyAlignment="1">
      <alignment horizontal="center" vertical="top"/>
    </xf>
    <xf numFmtId="0" fontId="11" fillId="0" borderId="15" xfId="0" applyFont="1" applyFill="1" applyBorder="1" applyAlignment="1">
      <alignment horizontal="center" vertical="top"/>
    </xf>
    <xf numFmtId="0" fontId="11" fillId="0" borderId="16" xfId="0" applyFont="1" applyFill="1" applyBorder="1" applyAlignment="1">
      <alignment horizontal="center" vertical="top"/>
    </xf>
    <xf numFmtId="0" fontId="11" fillId="0" borderId="17" xfId="0" applyFont="1" applyFill="1" applyBorder="1" applyAlignment="1">
      <alignment horizontal="center" vertical="top"/>
    </xf>
    <xf numFmtId="0" fontId="11" fillId="0" borderId="10" xfId="0" applyFont="1" applyFill="1" applyBorder="1" applyAlignment="1">
      <alignment horizontal="center" vertical="top"/>
    </xf>
    <xf numFmtId="0" fontId="12" fillId="4" borderId="45" xfId="0" applyFont="1" applyFill="1" applyBorder="1" applyAlignment="1">
      <alignment horizontal="left"/>
    </xf>
    <xf numFmtId="0" fontId="11" fillId="4" borderId="13" xfId="0" applyFont="1" applyFill="1" applyBorder="1" applyAlignment="1">
      <alignment horizontal="left" vertical="center"/>
    </xf>
    <xf numFmtId="0" fontId="12" fillId="4" borderId="46" xfId="0" applyFont="1" applyFill="1" applyBorder="1" applyAlignment="1">
      <alignment vertical="center" wrapText="1"/>
    </xf>
    <xf numFmtId="0" fontId="12" fillId="4" borderId="73" xfId="0" applyFont="1" applyFill="1" applyBorder="1" applyAlignment="1">
      <alignment horizontal="center" vertical="center"/>
    </xf>
    <xf numFmtId="0" fontId="12" fillId="4" borderId="48" xfId="0" applyFont="1" applyFill="1" applyBorder="1" applyAlignment="1">
      <alignment horizontal="center" vertical="center"/>
    </xf>
    <xf numFmtId="0" fontId="12" fillId="4" borderId="74" xfId="0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 vertical="center"/>
    </xf>
    <xf numFmtId="0" fontId="12" fillId="4" borderId="75" xfId="0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/>
    </xf>
    <xf numFmtId="0" fontId="12" fillId="2" borderId="18" xfId="0" applyFont="1" applyFill="1" applyBorder="1" applyAlignment="1">
      <alignment horizontal="left"/>
    </xf>
    <xf numFmtId="0" fontId="11" fillId="2" borderId="20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20" xfId="0" applyFont="1" applyFill="1" applyBorder="1" applyAlignment="1">
      <alignment horizontal="center" vertical="top" wrapText="1"/>
    </xf>
    <xf numFmtId="0" fontId="12" fillId="2" borderId="11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left" vertical="center" wrapText="1"/>
    </xf>
    <xf numFmtId="0" fontId="11" fillId="3" borderId="19" xfId="0" applyFont="1" applyFill="1" applyBorder="1" applyAlignment="1">
      <alignment horizontal="center"/>
    </xf>
    <xf numFmtId="0" fontId="11" fillId="0" borderId="13" xfId="2" applyFont="1" applyFill="1" applyBorder="1" applyAlignment="1">
      <alignment vertical="top" wrapText="1"/>
    </xf>
    <xf numFmtId="0" fontId="11" fillId="0" borderId="1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11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1" fillId="0" borderId="19" xfId="0" applyFont="1" applyFill="1" applyBorder="1" applyAlignment="1">
      <alignment horizontal="center" wrapText="1"/>
    </xf>
    <xf numFmtId="0" fontId="12" fillId="3" borderId="7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top" wrapText="1"/>
    </xf>
    <xf numFmtId="0" fontId="12" fillId="3" borderId="3" xfId="0" applyFont="1" applyFill="1" applyBorder="1" applyAlignment="1">
      <alignment horizontal="center" vertical="top" wrapText="1"/>
    </xf>
    <xf numFmtId="0" fontId="12" fillId="3" borderId="19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0" fontId="11" fillId="3" borderId="7" xfId="0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center"/>
    </xf>
    <xf numFmtId="0" fontId="11" fillId="0" borderId="1" xfId="2" applyFont="1" applyFill="1" applyBorder="1" applyAlignment="1">
      <alignment wrapText="1"/>
    </xf>
    <xf numFmtId="0" fontId="12" fillId="0" borderId="7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19" xfId="0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1" fillId="0" borderId="0" xfId="0" applyFont="1" applyFill="1"/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12" xfId="2" applyFont="1" applyFill="1" applyBorder="1" applyAlignment="1">
      <alignment wrapText="1"/>
    </xf>
    <xf numFmtId="0" fontId="11" fillId="0" borderId="12" xfId="0" applyFont="1" applyFill="1" applyBorder="1" applyAlignment="1">
      <alignment vertical="top" wrapText="1"/>
    </xf>
    <xf numFmtId="0" fontId="12" fillId="2" borderId="50" xfId="0" applyFont="1" applyFill="1" applyBorder="1" applyAlignment="1">
      <alignment horizontal="center" vertical="center"/>
    </xf>
    <xf numFmtId="0" fontId="12" fillId="2" borderId="75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19" xfId="0" applyFont="1" applyFill="1" applyBorder="1" applyAlignment="1">
      <alignment horizontal="center" vertical="top" wrapText="1"/>
    </xf>
    <xf numFmtId="0" fontId="11" fillId="0" borderId="18" xfId="0" applyFont="1" applyFill="1" applyBorder="1" applyAlignment="1">
      <alignment horizontal="center"/>
    </xf>
    <xf numFmtId="0" fontId="11" fillId="0" borderId="13" xfId="2" applyFont="1" applyFill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vertical="top" wrapText="1"/>
    </xf>
    <xf numFmtId="0" fontId="11" fillId="0" borderId="18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3" borderId="18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left" vertical="center"/>
    </xf>
    <xf numFmtId="0" fontId="12" fillId="3" borderId="1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2" fillId="0" borderId="1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vertical="center"/>
    </xf>
    <xf numFmtId="0" fontId="11" fillId="0" borderId="12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center" vertical="center"/>
    </xf>
    <xf numFmtId="0" fontId="11" fillId="0" borderId="13" xfId="2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2" fillId="3" borderId="8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" xfId="2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57" xfId="0" applyFont="1" applyBorder="1" applyAlignment="1">
      <alignment horizontal="center"/>
    </xf>
    <xf numFmtId="0" fontId="11" fillId="0" borderId="58" xfId="0" applyFont="1" applyBorder="1" applyAlignment="1">
      <alignment horizontal="center"/>
    </xf>
    <xf numFmtId="0" fontId="11" fillId="0" borderId="59" xfId="0" applyFont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" xfId="2" applyFont="1" applyBorder="1" applyAlignment="1">
      <alignment wrapText="1"/>
    </xf>
    <xf numFmtId="0" fontId="11" fillId="0" borderId="12" xfId="2" applyFont="1" applyBorder="1" applyAlignment="1">
      <alignment wrapText="1"/>
    </xf>
    <xf numFmtId="0" fontId="11" fillId="0" borderId="12" xfId="0" applyFont="1" applyBorder="1" applyAlignment="1">
      <alignment vertical="top" wrapText="1"/>
    </xf>
    <xf numFmtId="0" fontId="12" fillId="2" borderId="18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2" borderId="20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 vertical="center"/>
    </xf>
    <xf numFmtId="0" fontId="13" fillId="0" borderId="13" xfId="2" applyFont="1" applyBorder="1" applyAlignment="1">
      <alignment wrapText="1"/>
    </xf>
    <xf numFmtId="0" fontId="11" fillId="0" borderId="8" xfId="0" applyFont="1" applyFill="1" applyBorder="1" applyAlignment="1">
      <alignment vertical="center" wrapText="1"/>
    </xf>
    <xf numFmtId="0" fontId="11" fillId="0" borderId="60" xfId="0" applyFont="1" applyFill="1" applyBorder="1" applyAlignment="1">
      <alignment horizontal="left" vertical="center"/>
    </xf>
    <xf numFmtId="0" fontId="12" fillId="4" borderId="18" xfId="0" applyFont="1" applyFill="1" applyBorder="1" applyAlignment="1">
      <alignment horizontal="left"/>
    </xf>
    <xf numFmtId="0" fontId="11" fillId="4" borderId="20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vertical="center" wrapText="1"/>
    </xf>
    <xf numFmtId="164" fontId="12" fillId="4" borderId="2" xfId="0" applyNumberFormat="1" applyFont="1" applyFill="1" applyBorder="1" applyAlignment="1">
      <alignment horizontal="center" vertical="center"/>
    </xf>
    <xf numFmtId="164" fontId="12" fillId="4" borderId="11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center" vertical="top" wrapText="1"/>
    </xf>
    <xf numFmtId="164" fontId="12" fillId="2" borderId="11" xfId="0" applyNumberFormat="1" applyFont="1" applyFill="1" applyBorder="1" applyAlignment="1">
      <alignment horizontal="center" vertical="top" wrapText="1"/>
    </xf>
    <xf numFmtId="164" fontId="12" fillId="2" borderId="7" xfId="0" applyNumberFormat="1" applyFont="1" applyFill="1" applyBorder="1" applyAlignment="1">
      <alignment horizontal="center" vertical="top" wrapText="1"/>
    </xf>
    <xf numFmtId="164" fontId="12" fillId="2" borderId="3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13" fillId="0" borderId="1" xfId="0" applyFont="1" applyBorder="1"/>
    <xf numFmtId="9" fontId="11" fillId="0" borderId="7" xfId="0" applyNumberFormat="1" applyFont="1" applyFill="1" applyBorder="1" applyAlignment="1">
      <alignment horizontal="left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 wrapText="1"/>
    </xf>
    <xf numFmtId="164" fontId="12" fillId="2" borderId="8" xfId="0" applyNumberFormat="1" applyFont="1" applyFill="1" applyBorder="1" applyAlignment="1">
      <alignment horizontal="center" vertical="top" wrapText="1"/>
    </xf>
    <xf numFmtId="164" fontId="12" fillId="2" borderId="18" xfId="0" applyNumberFormat="1" applyFont="1" applyFill="1" applyBorder="1" applyAlignment="1">
      <alignment horizontal="center" vertical="top" wrapText="1"/>
    </xf>
    <xf numFmtId="164" fontId="12" fillId="4" borderId="2" xfId="0" applyNumberFormat="1" applyFont="1" applyFill="1" applyBorder="1" applyAlignment="1">
      <alignment horizontal="center" vertical="top" wrapText="1"/>
    </xf>
    <xf numFmtId="164" fontId="12" fillId="4" borderId="11" xfId="0" applyNumberFormat="1" applyFont="1" applyFill="1" applyBorder="1" applyAlignment="1">
      <alignment horizontal="center" vertical="top" wrapText="1"/>
    </xf>
    <xf numFmtId="1" fontId="12" fillId="4" borderId="7" xfId="0" applyNumberFormat="1" applyFont="1" applyFill="1" applyBorder="1" applyAlignment="1">
      <alignment horizontal="center" vertical="top" wrapText="1"/>
    </xf>
    <xf numFmtId="1" fontId="12" fillId="4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center" vertical="top" wrapText="1"/>
    </xf>
    <xf numFmtId="1" fontId="12" fillId="4" borderId="11" xfId="0" applyNumberFormat="1" applyFont="1" applyFill="1" applyBorder="1" applyAlignment="1">
      <alignment horizontal="center" vertical="top" wrapText="1"/>
    </xf>
    <xf numFmtId="0" fontId="11" fillId="0" borderId="48" xfId="0" applyFont="1" applyFill="1" applyBorder="1" applyAlignment="1">
      <alignment horizontal="left" vertical="center"/>
    </xf>
    <xf numFmtId="164" fontId="12" fillId="0" borderId="22" xfId="0" applyNumberFormat="1" applyFont="1" applyFill="1" applyBorder="1" applyAlignment="1">
      <alignment horizontal="center" vertical="top" wrapText="1"/>
    </xf>
    <xf numFmtId="164" fontId="12" fillId="0" borderId="23" xfId="0" applyNumberFormat="1" applyFont="1" applyFill="1" applyBorder="1" applyAlignment="1">
      <alignment horizontal="center" vertical="top" wrapText="1"/>
    </xf>
    <xf numFmtId="164" fontId="12" fillId="0" borderId="24" xfId="0" applyNumberFormat="1" applyFont="1" applyFill="1" applyBorder="1" applyAlignment="1">
      <alignment horizontal="center" vertical="top" wrapText="1"/>
    </xf>
    <xf numFmtId="164" fontId="12" fillId="0" borderId="25" xfId="0" applyNumberFormat="1" applyFont="1" applyFill="1" applyBorder="1" applyAlignment="1">
      <alignment horizontal="center" vertical="top" wrapText="1"/>
    </xf>
    <xf numFmtId="1" fontId="12" fillId="0" borderId="23" xfId="0" applyNumberFormat="1" applyFont="1" applyFill="1" applyBorder="1" applyAlignment="1">
      <alignment horizontal="center" vertical="top" wrapText="1"/>
    </xf>
    <xf numFmtId="0" fontId="12" fillId="0" borderId="23" xfId="0" applyNumberFormat="1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left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1" fontId="12" fillId="0" borderId="24" xfId="0" applyNumberFormat="1" applyFont="1" applyFill="1" applyBorder="1" applyAlignment="1">
      <alignment horizontal="center" vertical="top" wrapText="1"/>
    </xf>
    <xf numFmtId="1" fontId="12" fillId="0" borderId="22" xfId="0" applyNumberFormat="1" applyFont="1" applyFill="1" applyBorder="1" applyAlignment="1">
      <alignment horizontal="center" vertical="top" wrapText="1"/>
    </xf>
    <xf numFmtId="1" fontId="12" fillId="0" borderId="25" xfId="0" applyNumberFormat="1" applyFont="1" applyFill="1" applyBorder="1" applyAlignment="1">
      <alignment horizontal="center" vertical="top" wrapText="1"/>
    </xf>
    <xf numFmtId="0" fontId="11" fillId="0" borderId="77" xfId="0" applyFont="1" applyFill="1" applyBorder="1" applyAlignment="1">
      <alignment horizontal="center"/>
    </xf>
    <xf numFmtId="0" fontId="11" fillId="0" borderId="78" xfId="0" applyFont="1" applyFill="1" applyBorder="1" applyAlignment="1">
      <alignment horizontal="left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top" wrapText="1"/>
    </xf>
    <xf numFmtId="0" fontId="12" fillId="0" borderId="26" xfId="0" applyFont="1" applyFill="1" applyBorder="1" applyAlignment="1">
      <alignment horizontal="center" vertical="top" wrapText="1"/>
    </xf>
    <xf numFmtId="0" fontId="12" fillId="0" borderId="30" xfId="0" applyFont="1" applyFill="1" applyBorder="1" applyAlignment="1">
      <alignment horizontal="center" vertical="top" wrapText="1"/>
    </xf>
    <xf numFmtId="0" fontId="12" fillId="0" borderId="36" xfId="0" applyFont="1" applyFill="1" applyBorder="1" applyAlignment="1">
      <alignment horizontal="center" vertical="top" wrapText="1"/>
    </xf>
    <xf numFmtId="0" fontId="12" fillId="0" borderId="31" xfId="0" applyFont="1" applyFill="1" applyBorder="1" applyAlignment="1">
      <alignment horizontal="center" vertical="top" wrapText="1"/>
    </xf>
    <xf numFmtId="0" fontId="12" fillId="0" borderId="37" xfId="0" applyFont="1" applyFill="1" applyBorder="1" applyAlignment="1">
      <alignment horizontal="center" vertical="top" wrapText="1"/>
    </xf>
    <xf numFmtId="0" fontId="12" fillId="0" borderId="29" xfId="0" applyFont="1" applyFill="1" applyBorder="1" applyAlignment="1">
      <alignment horizontal="left" vertical="center" wrapText="1"/>
    </xf>
    <xf numFmtId="164" fontId="12" fillId="2" borderId="50" xfId="0" applyNumberFormat="1" applyFont="1" applyFill="1" applyBorder="1" applyAlignment="1">
      <alignment horizontal="center" vertical="top" wrapText="1"/>
    </xf>
    <xf numFmtId="0" fontId="11" fillId="2" borderId="38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/>
    </xf>
    <xf numFmtId="0" fontId="11" fillId="2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164" fontId="12" fillId="2" borderId="17" xfId="0" applyNumberFormat="1" applyFont="1" applyFill="1" applyBorder="1" applyAlignment="1">
      <alignment horizontal="center" vertical="top" wrapText="1"/>
    </xf>
    <xf numFmtId="164" fontId="12" fillId="2" borderId="9" xfId="0" applyNumberFormat="1" applyFont="1" applyFill="1" applyBorder="1" applyAlignment="1">
      <alignment horizontal="center" vertical="top" wrapText="1"/>
    </xf>
    <xf numFmtId="164" fontId="12" fillId="2" borderId="15" xfId="0" applyNumberFormat="1" applyFont="1" applyFill="1" applyBorder="1" applyAlignment="1">
      <alignment horizontal="center" vertical="top" wrapText="1"/>
    </xf>
    <xf numFmtId="0" fontId="11" fillId="2" borderId="9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21" xfId="0" applyFont="1" applyBorder="1" applyAlignment="1">
      <alignment horizontal="left" vertical="center"/>
    </xf>
    <xf numFmtId="0" fontId="11" fillId="0" borderId="45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/>
    </xf>
    <xf numFmtId="0" fontId="11" fillId="0" borderId="1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52" xfId="0" applyFont="1" applyFill="1" applyBorder="1" applyAlignment="1">
      <alignment horizontal="left"/>
    </xf>
    <xf numFmtId="0" fontId="11" fillId="0" borderId="53" xfId="0" applyFont="1" applyBorder="1" applyAlignment="1">
      <alignment horizontal="right"/>
    </xf>
    <xf numFmtId="0" fontId="11" fillId="0" borderId="14" xfId="0" applyFont="1" applyBorder="1" applyAlignment="1">
      <alignment horizontal="right"/>
    </xf>
    <xf numFmtId="0" fontId="11" fillId="0" borderId="15" xfId="0" applyFont="1" applyBorder="1" applyAlignment="1">
      <alignment horizontal="center"/>
    </xf>
    <xf numFmtId="0" fontId="11" fillId="0" borderId="5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54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Alignment="1"/>
    <xf numFmtId="0" fontId="11" fillId="0" borderId="45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55" xfId="0" applyFont="1" applyFill="1" applyBorder="1" applyAlignment="1">
      <alignment horizontal="center"/>
    </xf>
    <xf numFmtId="0" fontId="11" fillId="0" borderId="56" xfId="0" applyFont="1" applyBorder="1" applyAlignment="1">
      <alignment horizontal="center"/>
    </xf>
    <xf numFmtId="0" fontId="11" fillId="0" borderId="55" xfId="0" applyFont="1" applyBorder="1" applyAlignment="1">
      <alignment horizontal="center"/>
    </xf>
    <xf numFmtId="0" fontId="11" fillId="0" borderId="47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 applyFill="1" applyBorder="1" applyAlignment="1"/>
    <xf numFmtId="0" fontId="11" fillId="0" borderId="0" xfId="0" applyFont="1" applyBorder="1" applyAlignment="1"/>
    <xf numFmtId="0" fontId="11" fillId="0" borderId="53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/>
    </xf>
    <xf numFmtId="0" fontId="13" fillId="0" borderId="13" xfId="0" applyFont="1" applyBorder="1"/>
    <xf numFmtId="0" fontId="11" fillId="0" borderId="5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top"/>
    </xf>
    <xf numFmtId="0" fontId="11" fillId="0" borderId="9" xfId="0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4" borderId="46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3" fillId="0" borderId="48" xfId="2" applyFont="1" applyBorder="1" applyAlignment="1">
      <alignment wrapText="1"/>
    </xf>
    <xf numFmtId="0" fontId="11" fillId="0" borderId="20" xfId="0" applyFont="1" applyBorder="1" applyAlignment="1">
      <alignment horizontal="left" vertical="center"/>
    </xf>
    <xf numFmtId="0" fontId="11" fillId="0" borderId="24" xfId="0" applyFont="1" applyFill="1" applyBorder="1" applyAlignment="1">
      <alignment horizontal="left" vertical="center"/>
    </xf>
    <xf numFmtId="0" fontId="11" fillId="0" borderId="65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52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10" fontId="11" fillId="0" borderId="52" xfId="0" applyNumberFormat="1" applyFont="1" applyFill="1" applyBorder="1" applyAlignment="1">
      <alignment horizontal="right"/>
    </xf>
    <xf numFmtId="0" fontId="11" fillId="0" borderId="54" xfId="0" applyFont="1" applyBorder="1" applyAlignment="1">
      <alignment horizontal="right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/>
    <xf numFmtId="0" fontId="12" fillId="2" borderId="18" xfId="0" applyFont="1" applyFill="1" applyBorder="1" applyAlignment="1">
      <alignment horizontal="left"/>
    </xf>
    <xf numFmtId="0" fontId="12" fillId="2" borderId="24" xfId="0" applyFont="1" applyFill="1" applyBorder="1" applyAlignment="1">
      <alignment horizontal="left"/>
    </xf>
    <xf numFmtId="0" fontId="12" fillId="2" borderId="23" xfId="0" applyFont="1" applyFill="1" applyBorder="1" applyAlignment="1">
      <alignment horizontal="left"/>
    </xf>
    <xf numFmtId="0" fontId="11" fillId="2" borderId="18" xfId="0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2" borderId="49" xfId="0" applyFont="1" applyFill="1" applyBorder="1" applyAlignment="1">
      <alignment horizontal="left" vertical="center"/>
    </xf>
    <xf numFmtId="0" fontId="12" fillId="0" borderId="21" xfId="0" applyFont="1" applyBorder="1" applyAlignment="1">
      <alignment vertical="center"/>
    </xf>
    <xf numFmtId="0" fontId="12" fillId="0" borderId="48" xfId="0" applyFont="1" applyBorder="1" applyAlignment="1">
      <alignment vertical="center"/>
    </xf>
    <xf numFmtId="0" fontId="12" fillId="2" borderId="70" xfId="0" applyFont="1" applyFill="1" applyBorder="1" applyAlignment="1">
      <alignment horizontal="left" vertical="center"/>
    </xf>
    <xf numFmtId="0" fontId="12" fillId="0" borderId="24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2" fillId="2" borderId="53" xfId="0" applyFont="1" applyFill="1" applyBorder="1" applyAlignment="1">
      <alignment horizontal="left" vertical="center"/>
    </xf>
    <xf numFmtId="0" fontId="12" fillId="0" borderId="71" xfId="0" applyFont="1" applyBorder="1" applyAlignment="1">
      <alignment vertical="center"/>
    </xf>
    <xf numFmtId="0" fontId="12" fillId="0" borderId="72" xfId="0" applyFont="1" applyBorder="1" applyAlignment="1">
      <alignment vertical="center"/>
    </xf>
    <xf numFmtId="164" fontId="11" fillId="2" borderId="18" xfId="0" applyNumberFormat="1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left"/>
    </xf>
    <xf numFmtId="0" fontId="11" fillId="4" borderId="20" xfId="0" applyFont="1" applyFill="1" applyBorder="1" applyAlignment="1"/>
    <xf numFmtId="0" fontId="11" fillId="4" borderId="8" xfId="0" applyFont="1" applyFill="1" applyBorder="1" applyAlignment="1"/>
    <xf numFmtId="0" fontId="12" fillId="0" borderId="65" xfId="0" applyFont="1" applyFill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12" fillId="0" borderId="52" xfId="0" applyFont="1" applyBorder="1" applyAlignment="1">
      <alignment horizontal="center" vertical="center"/>
    </xf>
    <xf numFmtId="0" fontId="12" fillId="0" borderId="62" xfId="0" applyFont="1" applyFill="1" applyBorder="1" applyAlignment="1">
      <alignment horizontal="center" vertical="center"/>
    </xf>
    <xf numFmtId="0" fontId="12" fillId="0" borderId="63" xfId="0" applyFont="1" applyFill="1" applyBorder="1" applyAlignment="1">
      <alignment horizontal="center" vertical="center"/>
    </xf>
    <xf numFmtId="0" fontId="12" fillId="0" borderId="64" xfId="0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76" xfId="0" applyFont="1" applyFill="1" applyBorder="1" applyAlignment="1">
      <alignment horizontal="left"/>
    </xf>
    <xf numFmtId="0" fontId="12" fillId="0" borderId="6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1" fillId="2" borderId="26" xfId="0" applyFont="1" applyFill="1" applyBorder="1" applyAlignment="1"/>
    <xf numFmtId="0" fontId="11" fillId="2" borderId="28" xfId="0" applyFont="1" applyFill="1" applyBorder="1" applyAlignment="1"/>
    <xf numFmtId="0" fontId="11" fillId="2" borderId="27" xfId="0" applyFont="1" applyFill="1" applyBorder="1" applyAlignment="1"/>
    <xf numFmtId="0" fontId="12" fillId="0" borderId="62" xfId="0" applyFont="1" applyFill="1" applyBorder="1" applyAlignment="1">
      <alignment horizontal="center" vertical="center" wrapText="1"/>
    </xf>
    <xf numFmtId="0" fontId="12" fillId="0" borderId="63" xfId="0" applyFont="1" applyFill="1" applyBorder="1" applyAlignment="1">
      <alignment horizontal="center" vertical="center" wrapText="1"/>
    </xf>
    <xf numFmtId="0" fontId="12" fillId="0" borderId="64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65" xfId="0" applyFont="1" applyFill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66" xfId="0" applyFont="1" applyFill="1" applyBorder="1" applyAlignment="1">
      <alignment horizontal="center" vertical="center" wrapText="1"/>
    </xf>
    <xf numFmtId="0" fontId="11" fillId="0" borderId="67" xfId="0" applyFont="1" applyBorder="1" applyAlignment="1">
      <alignment horizontal="center" vertical="center" wrapText="1"/>
    </xf>
    <xf numFmtId="0" fontId="11" fillId="0" borderId="68" xfId="0" applyFont="1" applyBorder="1" applyAlignment="1">
      <alignment horizontal="center" vertical="center" wrapText="1"/>
    </xf>
    <xf numFmtId="0" fontId="11" fillId="0" borderId="63" xfId="0" applyFont="1" applyBorder="1" applyAlignment="1">
      <alignment horizontal="center" vertical="center" wrapText="1"/>
    </xf>
    <xf numFmtId="0" fontId="11" fillId="0" borderId="64" xfId="0" applyFont="1" applyBorder="1" applyAlignment="1">
      <alignment horizontal="center" vertical="center" wrapText="1"/>
    </xf>
  </cellXfs>
  <cellStyles count="3">
    <cellStyle name="_CsoportKod" xfId="1"/>
    <cellStyle name="Normál" xfId="0" builtinId="0"/>
    <cellStyle name="Normá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119"/>
  <sheetViews>
    <sheetView tabSelected="1" zoomScale="85" zoomScaleNormal="80" workbookViewId="0">
      <pane xSplit="7" ySplit="8" topLeftCell="H78" activePane="bottomRight" state="frozen"/>
      <selection pane="topRight" activeCell="G1" sqref="G1"/>
      <selection pane="bottomLeft" activeCell="A9" sqref="A9"/>
      <selection pane="bottomRight" activeCell="D107" sqref="D107"/>
    </sheetView>
  </sheetViews>
  <sheetFormatPr defaultRowHeight="12.75"/>
  <cols>
    <col min="1" max="1" width="2" style="2" customWidth="1"/>
    <col min="2" max="2" width="6.140625" style="2" customWidth="1"/>
    <col min="3" max="3" width="17.140625" style="13" bestFit="1" customWidth="1"/>
    <col min="4" max="4" width="17.140625" style="13" customWidth="1"/>
    <col min="5" max="5" width="35.7109375" style="2" customWidth="1"/>
    <col min="6" max="6" width="6" style="2" customWidth="1"/>
    <col min="7" max="7" width="7" style="2" bestFit="1" customWidth="1"/>
    <col min="8" max="32" width="7" style="2" customWidth="1"/>
    <col min="33" max="35" width="6.85546875" style="7" bestFit="1" customWidth="1"/>
    <col min="36" max="36" width="4.85546875" style="7" bestFit="1" customWidth="1"/>
    <col min="37" max="40" width="6.85546875" style="7" bestFit="1" customWidth="1"/>
    <col min="41" max="41" width="4.85546875" style="7" bestFit="1" customWidth="1"/>
    <col min="42" max="45" width="6.85546875" style="7" bestFit="1" customWidth="1"/>
    <col min="46" max="46" width="4.85546875" style="7" bestFit="1" customWidth="1"/>
    <col min="47" max="50" width="6.85546875" style="7" bestFit="1" customWidth="1"/>
    <col min="51" max="51" width="4.7109375" style="7" bestFit="1" customWidth="1"/>
    <col min="52" max="55" width="6" style="7" bestFit="1" customWidth="1"/>
    <col min="56" max="56" width="4.7109375" style="7" bestFit="1" customWidth="1"/>
    <col min="57" max="57" width="6" style="7" bestFit="1" customWidth="1"/>
    <col min="58" max="58" width="30.7109375" style="14" customWidth="1"/>
    <col min="59" max="16384" width="9.140625" style="9"/>
  </cols>
  <sheetData>
    <row r="1" spans="1:60" ht="19.5" thickBot="1">
      <c r="B1" s="3" t="s">
        <v>25</v>
      </c>
      <c r="C1" s="4"/>
      <c r="D1" s="4"/>
      <c r="E1" s="5"/>
      <c r="F1" s="5"/>
      <c r="G1" s="5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BF1" s="8" t="s">
        <v>97</v>
      </c>
    </row>
    <row r="2" spans="1:60" ht="15">
      <c r="B2" s="325" t="s">
        <v>0</v>
      </c>
      <c r="C2" s="328" t="s">
        <v>1</v>
      </c>
      <c r="D2" s="328" t="s">
        <v>207</v>
      </c>
      <c r="E2" s="334" t="s">
        <v>2</v>
      </c>
      <c r="F2" s="361" t="s">
        <v>3</v>
      </c>
      <c r="G2" s="343" t="s">
        <v>4</v>
      </c>
      <c r="H2" s="348" t="s">
        <v>31</v>
      </c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349"/>
      <c r="AF2" s="349"/>
      <c r="AG2" s="349"/>
      <c r="AH2" s="349"/>
      <c r="AI2" s="349"/>
      <c r="AJ2" s="349"/>
      <c r="AK2" s="349"/>
      <c r="AL2" s="349"/>
      <c r="AM2" s="349"/>
      <c r="AN2" s="349"/>
      <c r="AO2" s="349"/>
      <c r="AP2" s="349"/>
      <c r="AQ2" s="349"/>
      <c r="AR2" s="349"/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50"/>
      <c r="BF2" s="343" t="s">
        <v>21</v>
      </c>
      <c r="BG2" s="20"/>
      <c r="BH2" s="20"/>
    </row>
    <row r="3" spans="1:60" ht="15">
      <c r="B3" s="326"/>
      <c r="C3" s="329"/>
      <c r="D3" s="329"/>
      <c r="E3" s="335"/>
      <c r="F3" s="362"/>
      <c r="G3" s="364"/>
      <c r="H3" s="351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  <c r="AB3" s="352"/>
      <c r="AC3" s="352"/>
      <c r="AD3" s="352"/>
      <c r="AE3" s="352"/>
      <c r="AF3" s="352"/>
      <c r="AG3" s="352"/>
      <c r="AH3" s="352"/>
      <c r="AI3" s="352"/>
      <c r="AJ3" s="352"/>
      <c r="AK3" s="352"/>
      <c r="AL3" s="352"/>
      <c r="AM3" s="352"/>
      <c r="AN3" s="352"/>
      <c r="AO3" s="352"/>
      <c r="AP3" s="352"/>
      <c r="AQ3" s="352"/>
      <c r="AR3" s="352"/>
      <c r="AS3" s="352"/>
      <c r="AT3" s="352"/>
      <c r="AU3" s="352"/>
      <c r="AV3" s="352"/>
      <c r="AW3" s="352"/>
      <c r="AX3" s="352"/>
      <c r="AY3" s="352"/>
      <c r="AZ3" s="352"/>
      <c r="BA3" s="352"/>
      <c r="BB3" s="352"/>
      <c r="BC3" s="352"/>
      <c r="BD3" s="352"/>
      <c r="BE3" s="353"/>
      <c r="BF3" s="344"/>
      <c r="BG3" s="20"/>
      <c r="BH3" s="20"/>
    </row>
    <row r="4" spans="1:60" ht="15">
      <c r="A4" s="1"/>
      <c r="B4" s="326"/>
      <c r="C4" s="329"/>
      <c r="D4" s="329"/>
      <c r="E4" s="335"/>
      <c r="F4" s="362"/>
      <c r="G4" s="364"/>
      <c r="H4" s="346" t="s">
        <v>22</v>
      </c>
      <c r="I4" s="347"/>
      <c r="J4" s="347"/>
      <c r="K4" s="347"/>
      <c r="L4" s="347"/>
      <c r="M4" s="346" t="s">
        <v>38</v>
      </c>
      <c r="N4" s="347"/>
      <c r="O4" s="347"/>
      <c r="P4" s="347"/>
      <c r="Q4" s="357"/>
      <c r="R4" s="346" t="s">
        <v>23</v>
      </c>
      <c r="S4" s="347"/>
      <c r="T4" s="347"/>
      <c r="U4" s="347"/>
      <c r="V4" s="357"/>
      <c r="W4" s="346" t="s">
        <v>24</v>
      </c>
      <c r="X4" s="347"/>
      <c r="Y4" s="347"/>
      <c r="Z4" s="347"/>
      <c r="AA4" s="357"/>
      <c r="AB4" s="346" t="s">
        <v>26</v>
      </c>
      <c r="AC4" s="347"/>
      <c r="AD4" s="347"/>
      <c r="AE4" s="347"/>
      <c r="AF4" s="357"/>
      <c r="AG4" s="358" t="s">
        <v>37</v>
      </c>
      <c r="AH4" s="359"/>
      <c r="AI4" s="359"/>
      <c r="AJ4" s="359"/>
      <c r="AK4" s="360"/>
      <c r="AL4" s="354" t="s">
        <v>36</v>
      </c>
      <c r="AM4" s="355"/>
      <c r="AN4" s="355"/>
      <c r="AO4" s="355"/>
      <c r="AP4" s="356"/>
      <c r="AQ4" s="354" t="s">
        <v>35</v>
      </c>
      <c r="AR4" s="355"/>
      <c r="AS4" s="355"/>
      <c r="AT4" s="355"/>
      <c r="AU4" s="356"/>
      <c r="AV4" s="354" t="s">
        <v>34</v>
      </c>
      <c r="AW4" s="355"/>
      <c r="AX4" s="355"/>
      <c r="AY4" s="355"/>
      <c r="AZ4" s="356"/>
      <c r="BA4" s="354" t="s">
        <v>33</v>
      </c>
      <c r="BB4" s="355"/>
      <c r="BC4" s="355"/>
      <c r="BD4" s="355"/>
      <c r="BE4" s="356"/>
      <c r="BF4" s="344"/>
      <c r="BG4" s="20"/>
      <c r="BH4" s="20"/>
    </row>
    <row r="5" spans="1:60" ht="15.75" thickBot="1">
      <c r="A5" s="1"/>
      <c r="B5" s="327"/>
      <c r="C5" s="330"/>
      <c r="D5" s="330"/>
      <c r="E5" s="336"/>
      <c r="F5" s="363"/>
      <c r="G5" s="365"/>
      <c r="H5" s="21" t="s">
        <v>5</v>
      </c>
      <c r="I5" s="22" t="s">
        <v>6</v>
      </c>
      <c r="J5" s="22" t="s">
        <v>7</v>
      </c>
      <c r="K5" s="22" t="s">
        <v>8</v>
      </c>
      <c r="L5" s="23" t="s">
        <v>9</v>
      </c>
      <c r="M5" s="21" t="s">
        <v>5</v>
      </c>
      <c r="N5" s="22" t="s">
        <v>6</v>
      </c>
      <c r="O5" s="22" t="s">
        <v>7</v>
      </c>
      <c r="P5" s="22" t="s">
        <v>8</v>
      </c>
      <c r="Q5" s="23" t="s">
        <v>9</v>
      </c>
      <c r="R5" s="21" t="s">
        <v>5</v>
      </c>
      <c r="S5" s="22" t="s">
        <v>6</v>
      </c>
      <c r="T5" s="22" t="s">
        <v>7</v>
      </c>
      <c r="U5" s="22" t="s">
        <v>8</v>
      </c>
      <c r="V5" s="23" t="s">
        <v>9</v>
      </c>
      <c r="W5" s="21" t="s">
        <v>5</v>
      </c>
      <c r="X5" s="22" t="s">
        <v>6</v>
      </c>
      <c r="Y5" s="22" t="s">
        <v>7</v>
      </c>
      <c r="Z5" s="22" t="s">
        <v>8</v>
      </c>
      <c r="AA5" s="23" t="s">
        <v>9</v>
      </c>
      <c r="AB5" s="21" t="s">
        <v>5</v>
      </c>
      <c r="AC5" s="22" t="s">
        <v>6</v>
      </c>
      <c r="AD5" s="22" t="s">
        <v>7</v>
      </c>
      <c r="AE5" s="22" t="s">
        <v>8</v>
      </c>
      <c r="AF5" s="23" t="s">
        <v>9</v>
      </c>
      <c r="AG5" s="21" t="s">
        <v>5</v>
      </c>
      <c r="AH5" s="22" t="s">
        <v>6</v>
      </c>
      <c r="AI5" s="22" t="s">
        <v>7</v>
      </c>
      <c r="AJ5" s="22" t="s">
        <v>8</v>
      </c>
      <c r="AK5" s="23" t="s">
        <v>9</v>
      </c>
      <c r="AL5" s="21" t="s">
        <v>5</v>
      </c>
      <c r="AM5" s="22" t="s">
        <v>6</v>
      </c>
      <c r="AN5" s="22" t="s">
        <v>7</v>
      </c>
      <c r="AO5" s="22" t="s">
        <v>8</v>
      </c>
      <c r="AP5" s="24" t="s">
        <v>9</v>
      </c>
      <c r="AQ5" s="21" t="s">
        <v>5</v>
      </c>
      <c r="AR5" s="22" t="s">
        <v>6</v>
      </c>
      <c r="AS5" s="22" t="s">
        <v>7</v>
      </c>
      <c r="AT5" s="22" t="s">
        <v>8</v>
      </c>
      <c r="AU5" s="24" t="s">
        <v>9</v>
      </c>
      <c r="AV5" s="25" t="s">
        <v>5</v>
      </c>
      <c r="AW5" s="22" t="s">
        <v>6</v>
      </c>
      <c r="AX5" s="22" t="s">
        <v>7</v>
      </c>
      <c r="AY5" s="22" t="s">
        <v>8</v>
      </c>
      <c r="AZ5" s="23" t="s">
        <v>9</v>
      </c>
      <c r="BA5" s="21" t="s">
        <v>5</v>
      </c>
      <c r="BB5" s="22" t="s">
        <v>6</v>
      </c>
      <c r="BC5" s="22" t="s">
        <v>7</v>
      </c>
      <c r="BD5" s="22" t="s">
        <v>8</v>
      </c>
      <c r="BE5" s="24" t="s">
        <v>9</v>
      </c>
      <c r="BF5" s="345"/>
      <c r="BG5" s="20"/>
      <c r="BH5" s="20"/>
    </row>
    <row r="6" spans="1:60" ht="15">
      <c r="A6" s="1"/>
      <c r="B6" s="26" t="s">
        <v>56</v>
      </c>
      <c r="C6" s="27"/>
      <c r="D6" s="291"/>
      <c r="E6" s="28"/>
      <c r="F6" s="29">
        <f>F7+F62+F65</f>
        <v>154</v>
      </c>
      <c r="G6" s="30">
        <f>G7+G62+G65</f>
        <v>200</v>
      </c>
      <c r="H6" s="31">
        <f>SUM(H9:H67)</f>
        <v>12</v>
      </c>
      <c r="I6" s="32">
        <f>SUM(I9:I67)</f>
        <v>10</v>
      </c>
      <c r="J6" s="32">
        <f>SUM(J9:J67)</f>
        <v>3</v>
      </c>
      <c r="K6" s="32"/>
      <c r="L6" s="33">
        <f>SUM(L9:L67)</f>
        <v>31</v>
      </c>
      <c r="M6" s="31">
        <f>SUM(M9:M67)</f>
        <v>8</v>
      </c>
      <c r="N6" s="32">
        <f>SUM(N9:N67)</f>
        <v>8</v>
      </c>
      <c r="O6" s="32">
        <f>SUM(O9:O67)</f>
        <v>6</v>
      </c>
      <c r="P6" s="32"/>
      <c r="Q6" s="33">
        <f>SUM(Q9:Q67)</f>
        <v>30</v>
      </c>
      <c r="R6" s="31">
        <f>SUM(R9:R67)</f>
        <v>11</v>
      </c>
      <c r="S6" s="32">
        <f>SUM(S9:S67)</f>
        <v>3</v>
      </c>
      <c r="T6" s="32">
        <f>SUM(T9:T67)</f>
        <v>1</v>
      </c>
      <c r="U6" s="32"/>
      <c r="V6" s="33">
        <f>SUM(V9:V67)</f>
        <v>23</v>
      </c>
      <c r="W6" s="31">
        <f>SUM(W9:W67)</f>
        <v>11</v>
      </c>
      <c r="X6" s="32">
        <f>SUM(X9:X67)</f>
        <v>7</v>
      </c>
      <c r="Y6" s="32">
        <f>SUM(Y9:Y67)</f>
        <v>2</v>
      </c>
      <c r="Z6" s="32"/>
      <c r="AA6" s="33">
        <f>SUM(AA9:AA67)</f>
        <v>28</v>
      </c>
      <c r="AB6" s="31">
        <f>SUM(AB9:AB67)</f>
        <v>8</v>
      </c>
      <c r="AC6" s="32">
        <f>SUM(AC9:AC67)</f>
        <v>6</v>
      </c>
      <c r="AD6" s="32">
        <f>SUM(AD9:AD67)</f>
        <v>4</v>
      </c>
      <c r="AE6" s="32"/>
      <c r="AF6" s="33">
        <f>SUM(AF9:AF67)</f>
        <v>24</v>
      </c>
      <c r="AG6" s="31">
        <f>SUM(AG9:AG67)</f>
        <v>7</v>
      </c>
      <c r="AH6" s="32">
        <f>SUM(AH9:AH67)</f>
        <v>4</v>
      </c>
      <c r="AI6" s="32">
        <f>SUM(AI9:AI67)</f>
        <v>2</v>
      </c>
      <c r="AJ6" s="32"/>
      <c r="AK6" s="33">
        <f>SUM(AK9:AK67)</f>
        <v>14</v>
      </c>
      <c r="AL6" s="31">
        <f>SUM(AL9:AL67)</f>
        <v>4</v>
      </c>
      <c r="AM6" s="32">
        <f>SUM(AM9:AM67)</f>
        <v>5</v>
      </c>
      <c r="AN6" s="32">
        <f>SUM(AN9:AN67)</f>
        <v>5</v>
      </c>
      <c r="AO6" s="32"/>
      <c r="AP6" s="33">
        <f>SUM(AP9:AP67)</f>
        <v>17</v>
      </c>
      <c r="AQ6" s="31">
        <f>SUM(AQ9:AQ67)</f>
        <v>10</v>
      </c>
      <c r="AR6" s="32">
        <f>SUM(AR9:AR67)</f>
        <v>10</v>
      </c>
      <c r="AS6" s="32">
        <f>SUM(AS9:AS67)</f>
        <v>0</v>
      </c>
      <c r="AT6" s="32"/>
      <c r="AU6" s="33">
        <f>SUM(AU9:AU67)</f>
        <v>19</v>
      </c>
      <c r="AV6" s="31">
        <f>SUM(AV9:AV67)</f>
        <v>0</v>
      </c>
      <c r="AW6" s="32">
        <f>SUM(AW9:AW67)</f>
        <v>0</v>
      </c>
      <c r="AX6" s="32">
        <f>SUM(AX9:AX67)</f>
        <v>6</v>
      </c>
      <c r="AY6" s="32"/>
      <c r="AZ6" s="33">
        <f>SUM(AZ9:AZ67)</f>
        <v>10</v>
      </c>
      <c r="BA6" s="31">
        <f>SUM(BA9:BA67)</f>
        <v>0</v>
      </c>
      <c r="BB6" s="32">
        <f>SUM(BB9:BB67)</f>
        <v>0</v>
      </c>
      <c r="BC6" s="32">
        <f>SUM(BC9:BC67)</f>
        <v>1</v>
      </c>
      <c r="BD6" s="32"/>
      <c r="BE6" s="33">
        <f>SUM(BE9:BE67)</f>
        <v>4</v>
      </c>
      <c r="BF6" s="34"/>
      <c r="BG6" s="20"/>
      <c r="BH6" s="20"/>
    </row>
    <row r="7" spans="1:60" ht="15">
      <c r="A7" s="1"/>
      <c r="B7" s="35" t="s">
        <v>44</v>
      </c>
      <c r="C7" s="36"/>
      <c r="D7" s="36"/>
      <c r="E7" s="37"/>
      <c r="F7" s="38">
        <f>SUM(F8:F61)</f>
        <v>143</v>
      </c>
      <c r="G7" s="39">
        <f>SUM(G8:G61)</f>
        <v>182</v>
      </c>
      <c r="H7" s="40"/>
      <c r="I7" s="41"/>
      <c r="J7" s="41"/>
      <c r="K7" s="41"/>
      <c r="L7" s="42"/>
      <c r="M7" s="40"/>
      <c r="N7" s="41"/>
      <c r="O7" s="41"/>
      <c r="P7" s="41"/>
      <c r="Q7" s="39"/>
      <c r="R7" s="40"/>
      <c r="S7" s="41"/>
      <c r="T7" s="41"/>
      <c r="U7" s="41"/>
      <c r="V7" s="43"/>
      <c r="W7" s="40"/>
      <c r="X7" s="41"/>
      <c r="Y7" s="41"/>
      <c r="Z7" s="41"/>
      <c r="AA7" s="42"/>
      <c r="AB7" s="38"/>
      <c r="AC7" s="41"/>
      <c r="AD7" s="41"/>
      <c r="AE7" s="41"/>
      <c r="AF7" s="42"/>
      <c r="AG7" s="44"/>
      <c r="AH7" s="45"/>
      <c r="AI7" s="45"/>
      <c r="AJ7" s="45"/>
      <c r="AK7" s="46"/>
      <c r="AL7" s="44"/>
      <c r="AM7" s="45"/>
      <c r="AN7" s="45"/>
      <c r="AO7" s="45"/>
      <c r="AP7" s="46"/>
      <c r="AQ7" s="44"/>
      <c r="AR7" s="45"/>
      <c r="AS7" s="45"/>
      <c r="AT7" s="45"/>
      <c r="AU7" s="47"/>
      <c r="AV7" s="46"/>
      <c r="AW7" s="45"/>
      <c r="AX7" s="45"/>
      <c r="AY7" s="45"/>
      <c r="AZ7" s="46"/>
      <c r="BA7" s="44"/>
      <c r="BB7" s="45"/>
      <c r="BC7" s="45"/>
      <c r="BD7" s="45"/>
      <c r="BE7" s="46"/>
      <c r="BF7" s="48"/>
      <c r="BG7" s="20"/>
      <c r="BH7" s="20"/>
    </row>
    <row r="8" spans="1:60" ht="15.75" thickBot="1">
      <c r="A8" s="1"/>
      <c r="B8" s="339" t="s">
        <v>39</v>
      </c>
      <c r="C8" s="340"/>
      <c r="D8" s="341"/>
      <c r="E8" s="342"/>
      <c r="F8" s="38"/>
      <c r="G8" s="42"/>
      <c r="H8" s="38"/>
      <c r="I8" s="41"/>
      <c r="J8" s="41"/>
      <c r="K8" s="41"/>
      <c r="L8" s="42"/>
      <c r="M8" s="40"/>
      <c r="N8" s="41"/>
      <c r="O8" s="41"/>
      <c r="P8" s="41"/>
      <c r="Q8" s="39"/>
      <c r="R8" s="40"/>
      <c r="S8" s="41"/>
      <c r="T8" s="41"/>
      <c r="U8" s="41"/>
      <c r="V8" s="43"/>
      <c r="W8" s="40"/>
      <c r="X8" s="41"/>
      <c r="Y8" s="41"/>
      <c r="Z8" s="41"/>
      <c r="AA8" s="42"/>
      <c r="AB8" s="38"/>
      <c r="AC8" s="41"/>
      <c r="AD8" s="41"/>
      <c r="AE8" s="41"/>
      <c r="AF8" s="42"/>
      <c r="AG8" s="44"/>
      <c r="AH8" s="45"/>
      <c r="AI8" s="45"/>
      <c r="AJ8" s="45"/>
      <c r="AK8" s="46"/>
      <c r="AL8" s="44"/>
      <c r="AM8" s="45"/>
      <c r="AN8" s="45"/>
      <c r="AO8" s="45"/>
      <c r="AP8" s="46"/>
      <c r="AQ8" s="44"/>
      <c r="AR8" s="45"/>
      <c r="AS8" s="45"/>
      <c r="AT8" s="45"/>
      <c r="AU8" s="47"/>
      <c r="AV8" s="46"/>
      <c r="AW8" s="45"/>
      <c r="AX8" s="45"/>
      <c r="AY8" s="45"/>
      <c r="AZ8" s="46"/>
      <c r="BA8" s="44"/>
      <c r="BB8" s="45"/>
      <c r="BC8" s="45"/>
      <c r="BD8" s="45"/>
      <c r="BE8" s="46"/>
      <c r="BF8" s="48"/>
      <c r="BG8" s="20"/>
      <c r="BH8" s="20"/>
    </row>
    <row r="9" spans="1:60" ht="15">
      <c r="A9" s="1"/>
      <c r="B9" s="49">
        <v>1</v>
      </c>
      <c r="C9" s="50" t="s">
        <v>114</v>
      </c>
      <c r="D9" s="50"/>
      <c r="E9" s="51" t="s">
        <v>100</v>
      </c>
      <c r="F9" s="52">
        <f>SUM(H9:J9,M9:O9,R9:T9,W9:Y9,AB9:AD9,AG9:AI9,AL9:AN9,AQ9:AS9,AV9:AX9,BA9:BC9)</f>
        <v>6</v>
      </c>
      <c r="G9" s="53">
        <f>SUM(L9,Q9,V9,AA9,AF9,AK9,AP9,AU9,AZ9,BE9)</f>
        <v>6</v>
      </c>
      <c r="H9" s="54">
        <v>3</v>
      </c>
      <c r="I9" s="55">
        <v>3</v>
      </c>
      <c r="J9" s="55">
        <v>0</v>
      </c>
      <c r="K9" s="55" t="s">
        <v>27</v>
      </c>
      <c r="L9" s="56">
        <v>6</v>
      </c>
      <c r="M9" s="57"/>
      <c r="N9" s="55"/>
      <c r="O9" s="55"/>
      <c r="P9" s="55"/>
      <c r="Q9" s="56"/>
      <c r="R9" s="57"/>
      <c r="S9" s="55"/>
      <c r="T9" s="55"/>
      <c r="U9" s="55"/>
      <c r="V9" s="58"/>
      <c r="W9" s="59"/>
      <c r="X9" s="60"/>
      <c r="Y9" s="60"/>
      <c r="Z9" s="60"/>
      <c r="AA9" s="61"/>
      <c r="AB9" s="62"/>
      <c r="AC9" s="60"/>
      <c r="AD9" s="60"/>
      <c r="AE9" s="60"/>
      <c r="AF9" s="61"/>
      <c r="AG9" s="63"/>
      <c r="AH9" s="64"/>
      <c r="AI9" s="64"/>
      <c r="AJ9" s="64"/>
      <c r="AK9" s="65"/>
      <c r="AL9" s="63"/>
      <c r="AM9" s="64"/>
      <c r="AN9" s="64"/>
      <c r="AO9" s="64"/>
      <c r="AP9" s="66"/>
      <c r="AQ9" s="63"/>
      <c r="AR9" s="64"/>
      <c r="AS9" s="64"/>
      <c r="AT9" s="64"/>
      <c r="AU9" s="66"/>
      <c r="AV9" s="67"/>
      <c r="AW9" s="64"/>
      <c r="AX9" s="64"/>
      <c r="AY9" s="64"/>
      <c r="AZ9" s="65"/>
      <c r="BA9" s="63"/>
      <c r="BB9" s="64"/>
      <c r="BC9" s="64"/>
      <c r="BD9" s="64"/>
      <c r="BE9" s="66"/>
      <c r="BF9" s="68"/>
      <c r="BG9" s="20"/>
      <c r="BH9" s="20"/>
    </row>
    <row r="10" spans="1:60" ht="18" customHeight="1">
      <c r="A10" s="1"/>
      <c r="B10" s="49">
        <v>2</v>
      </c>
      <c r="C10" s="69" t="s">
        <v>115</v>
      </c>
      <c r="D10" s="69"/>
      <c r="E10" s="70" t="s">
        <v>101</v>
      </c>
      <c r="F10" s="52">
        <f t="shared" ref="F10:F19" si="0">SUM(H10:J10,M10:O10,R10:T10,W10:Y10,AB10:AD10,AG10:AI10,AL10:AN10,AQ10:AS10,AV10:AX10,BA10:BC10)</f>
        <v>6</v>
      </c>
      <c r="G10" s="53">
        <f t="shared" ref="G10:G19" si="1">SUM(L10,Q10,V10,AA10,AF10,AK10,AP10,AU10,AZ10,BE10)</f>
        <v>6</v>
      </c>
      <c r="H10" s="54"/>
      <c r="I10" s="55"/>
      <c r="J10" s="55"/>
      <c r="K10" s="55"/>
      <c r="L10" s="56"/>
      <c r="M10" s="57">
        <v>3</v>
      </c>
      <c r="N10" s="55">
        <v>3</v>
      </c>
      <c r="O10" s="55">
        <v>0</v>
      </c>
      <c r="P10" s="55" t="s">
        <v>10</v>
      </c>
      <c r="Q10" s="56">
        <v>6</v>
      </c>
      <c r="R10" s="57"/>
      <c r="S10" s="55"/>
      <c r="T10" s="55"/>
      <c r="U10" s="55"/>
      <c r="V10" s="58"/>
      <c r="W10" s="59"/>
      <c r="X10" s="60"/>
      <c r="Y10" s="60"/>
      <c r="Z10" s="60"/>
      <c r="AA10" s="61"/>
      <c r="AB10" s="62"/>
      <c r="AC10" s="60"/>
      <c r="AD10" s="60"/>
      <c r="AE10" s="60"/>
      <c r="AF10" s="61"/>
      <c r="AG10" s="63"/>
      <c r="AH10" s="64"/>
      <c r="AI10" s="64"/>
      <c r="AJ10" s="64"/>
      <c r="AK10" s="65"/>
      <c r="AL10" s="63"/>
      <c r="AM10" s="64"/>
      <c r="AN10" s="64"/>
      <c r="AO10" s="64"/>
      <c r="AP10" s="66"/>
      <c r="AQ10" s="63"/>
      <c r="AR10" s="64"/>
      <c r="AS10" s="64"/>
      <c r="AT10" s="64"/>
      <c r="AU10" s="66"/>
      <c r="AV10" s="67"/>
      <c r="AW10" s="64"/>
      <c r="AX10" s="64"/>
      <c r="AY10" s="64"/>
      <c r="AZ10" s="65"/>
      <c r="BA10" s="63"/>
      <c r="BB10" s="64"/>
      <c r="BC10" s="64"/>
      <c r="BD10" s="64"/>
      <c r="BE10" s="66"/>
      <c r="BF10" s="71" t="s">
        <v>100</v>
      </c>
      <c r="BG10" s="20"/>
      <c r="BH10" s="20"/>
    </row>
    <row r="11" spans="1:60" ht="15">
      <c r="A11" s="1"/>
      <c r="B11" s="49">
        <v>3</v>
      </c>
      <c r="C11" s="69" t="s">
        <v>116</v>
      </c>
      <c r="D11" s="69"/>
      <c r="E11" s="70" t="s">
        <v>102</v>
      </c>
      <c r="F11" s="52">
        <f t="shared" si="0"/>
        <v>3</v>
      </c>
      <c r="G11" s="53">
        <f t="shared" si="1"/>
        <v>4</v>
      </c>
      <c r="H11" s="54"/>
      <c r="I11" s="55"/>
      <c r="J11" s="55"/>
      <c r="K11" s="55"/>
      <c r="L11" s="56"/>
      <c r="M11" s="57"/>
      <c r="N11" s="55"/>
      <c r="O11" s="55"/>
      <c r="P11" s="55"/>
      <c r="Q11" s="56"/>
      <c r="R11" s="57">
        <v>2</v>
      </c>
      <c r="S11" s="55">
        <v>1</v>
      </c>
      <c r="T11" s="55">
        <v>0</v>
      </c>
      <c r="U11" s="55" t="s">
        <v>10</v>
      </c>
      <c r="V11" s="58">
        <v>4</v>
      </c>
      <c r="W11" s="59"/>
      <c r="X11" s="60"/>
      <c r="Y11" s="60"/>
      <c r="Z11" s="60"/>
      <c r="AA11" s="61"/>
      <c r="AB11" s="62"/>
      <c r="AC11" s="60"/>
      <c r="AD11" s="60"/>
      <c r="AE11" s="60"/>
      <c r="AF11" s="61"/>
      <c r="AG11" s="63"/>
      <c r="AH11" s="64"/>
      <c r="AI11" s="64"/>
      <c r="AJ11" s="64"/>
      <c r="AK11" s="65"/>
      <c r="AL11" s="63"/>
      <c r="AM11" s="64"/>
      <c r="AN11" s="64"/>
      <c r="AO11" s="64"/>
      <c r="AP11" s="66"/>
      <c r="AQ11" s="63"/>
      <c r="AR11" s="64"/>
      <c r="AS11" s="64"/>
      <c r="AT11" s="64"/>
      <c r="AU11" s="66"/>
      <c r="AV11" s="67"/>
      <c r="AW11" s="64"/>
      <c r="AX11" s="64"/>
      <c r="AY11" s="64"/>
      <c r="AZ11" s="65"/>
      <c r="BA11" s="63"/>
      <c r="BB11" s="64"/>
      <c r="BC11" s="64"/>
      <c r="BD11" s="64"/>
      <c r="BE11" s="66"/>
      <c r="BF11" s="71" t="s">
        <v>100</v>
      </c>
      <c r="BG11" s="20"/>
      <c r="BH11" s="20"/>
    </row>
    <row r="12" spans="1:60" s="2" customFormat="1" ht="15">
      <c r="A12" s="1"/>
      <c r="B12" s="72">
        <v>4</v>
      </c>
      <c r="C12" s="73" t="s">
        <v>117</v>
      </c>
      <c r="D12" s="73"/>
      <c r="E12" s="70" t="s">
        <v>103</v>
      </c>
      <c r="F12" s="52">
        <f t="shared" si="0"/>
        <v>3</v>
      </c>
      <c r="G12" s="53">
        <f t="shared" si="1"/>
        <v>4</v>
      </c>
      <c r="H12" s="54"/>
      <c r="I12" s="55"/>
      <c r="J12" s="55"/>
      <c r="K12" s="55"/>
      <c r="L12" s="56"/>
      <c r="M12" s="57">
        <v>2</v>
      </c>
      <c r="N12" s="55">
        <v>0</v>
      </c>
      <c r="O12" s="55">
        <v>1</v>
      </c>
      <c r="P12" s="55" t="s">
        <v>27</v>
      </c>
      <c r="Q12" s="56">
        <v>4</v>
      </c>
      <c r="R12" s="57"/>
      <c r="S12" s="55"/>
      <c r="T12" s="55"/>
      <c r="U12" s="55"/>
      <c r="V12" s="58"/>
      <c r="W12" s="74"/>
      <c r="X12" s="52"/>
      <c r="Y12" s="52"/>
      <c r="Z12" s="52"/>
      <c r="AA12" s="53"/>
      <c r="AB12" s="75"/>
      <c r="AC12" s="52"/>
      <c r="AD12" s="52"/>
      <c r="AE12" s="52"/>
      <c r="AF12" s="53"/>
      <c r="AG12" s="76"/>
      <c r="AH12" s="77"/>
      <c r="AI12" s="77"/>
      <c r="AJ12" s="77"/>
      <c r="AK12" s="78"/>
      <c r="AL12" s="76"/>
      <c r="AM12" s="77"/>
      <c r="AN12" s="77"/>
      <c r="AO12" s="77"/>
      <c r="AP12" s="79"/>
      <c r="AQ12" s="76"/>
      <c r="AR12" s="77"/>
      <c r="AS12" s="77"/>
      <c r="AT12" s="77"/>
      <c r="AU12" s="79"/>
      <c r="AV12" s="80"/>
      <c r="AW12" s="77"/>
      <c r="AX12" s="77"/>
      <c r="AY12" s="77"/>
      <c r="AZ12" s="78"/>
      <c r="BA12" s="76"/>
      <c r="BB12" s="77"/>
      <c r="BC12" s="77"/>
      <c r="BD12" s="77"/>
      <c r="BE12" s="79"/>
      <c r="BF12" s="71"/>
      <c r="BG12" s="81"/>
      <c r="BH12" s="81"/>
    </row>
    <row r="13" spans="1:60" s="2" customFormat="1" ht="15">
      <c r="A13" s="1"/>
      <c r="B13" s="72">
        <v>5</v>
      </c>
      <c r="C13" s="73" t="s">
        <v>104</v>
      </c>
      <c r="D13" s="73"/>
      <c r="E13" s="70" t="s">
        <v>118</v>
      </c>
      <c r="F13" s="52">
        <f t="shared" si="0"/>
        <v>4</v>
      </c>
      <c r="G13" s="53">
        <f t="shared" si="1"/>
        <v>5</v>
      </c>
      <c r="H13" s="54">
        <v>2</v>
      </c>
      <c r="I13" s="55">
        <v>2</v>
      </c>
      <c r="J13" s="55">
        <v>0</v>
      </c>
      <c r="K13" s="55" t="s">
        <v>27</v>
      </c>
      <c r="L13" s="56">
        <v>5</v>
      </c>
      <c r="M13" s="57"/>
      <c r="N13" s="55"/>
      <c r="O13" s="55"/>
      <c r="P13" s="55"/>
      <c r="Q13" s="56"/>
      <c r="R13" s="57"/>
      <c r="S13" s="55"/>
      <c r="T13" s="55"/>
      <c r="U13" s="55"/>
      <c r="V13" s="58"/>
      <c r="W13" s="74"/>
      <c r="X13" s="52"/>
      <c r="Y13" s="52"/>
      <c r="Z13" s="52"/>
      <c r="AA13" s="53"/>
      <c r="AB13" s="75"/>
      <c r="AC13" s="52"/>
      <c r="AD13" s="52"/>
      <c r="AE13" s="52"/>
      <c r="AF13" s="53"/>
      <c r="AG13" s="76"/>
      <c r="AH13" s="77"/>
      <c r="AI13" s="77"/>
      <c r="AJ13" s="77"/>
      <c r="AK13" s="78"/>
      <c r="AL13" s="76"/>
      <c r="AM13" s="77"/>
      <c r="AN13" s="77"/>
      <c r="AO13" s="77"/>
      <c r="AP13" s="79"/>
      <c r="AQ13" s="76"/>
      <c r="AR13" s="77"/>
      <c r="AS13" s="77"/>
      <c r="AT13" s="77"/>
      <c r="AU13" s="79"/>
      <c r="AV13" s="80"/>
      <c r="AW13" s="77"/>
      <c r="AX13" s="77"/>
      <c r="AY13" s="77"/>
      <c r="AZ13" s="78"/>
      <c r="BA13" s="76"/>
      <c r="BB13" s="77"/>
      <c r="BC13" s="77"/>
      <c r="BD13" s="77"/>
      <c r="BE13" s="79"/>
      <c r="BF13" s="71"/>
      <c r="BG13" s="81"/>
      <c r="BH13" s="81"/>
    </row>
    <row r="14" spans="1:60" s="2" customFormat="1" ht="15">
      <c r="A14" s="1"/>
      <c r="B14" s="72">
        <v>6</v>
      </c>
      <c r="C14" s="73" t="s">
        <v>119</v>
      </c>
      <c r="D14" s="73"/>
      <c r="E14" s="70" t="s">
        <v>120</v>
      </c>
      <c r="F14" s="52">
        <f t="shared" si="0"/>
        <v>2</v>
      </c>
      <c r="G14" s="53">
        <f t="shared" si="1"/>
        <v>4</v>
      </c>
      <c r="H14" s="54">
        <v>1</v>
      </c>
      <c r="I14" s="55">
        <v>1</v>
      </c>
      <c r="J14" s="55">
        <v>0</v>
      </c>
      <c r="K14" s="55" t="s">
        <v>27</v>
      </c>
      <c r="L14" s="56">
        <v>4</v>
      </c>
      <c r="M14" s="57"/>
      <c r="N14" s="55"/>
      <c r="O14" s="55"/>
      <c r="P14" s="55"/>
      <c r="Q14" s="56"/>
      <c r="R14" s="57"/>
      <c r="S14" s="55"/>
      <c r="T14" s="55"/>
      <c r="U14" s="55"/>
      <c r="V14" s="58"/>
      <c r="W14" s="74"/>
      <c r="X14" s="52"/>
      <c r="Y14" s="52"/>
      <c r="Z14" s="52"/>
      <c r="AA14" s="53"/>
      <c r="AB14" s="75"/>
      <c r="AC14" s="52"/>
      <c r="AD14" s="52"/>
      <c r="AE14" s="52"/>
      <c r="AF14" s="53"/>
      <c r="AG14" s="76"/>
      <c r="AH14" s="77"/>
      <c r="AI14" s="77"/>
      <c r="AJ14" s="77"/>
      <c r="AK14" s="78"/>
      <c r="AL14" s="76"/>
      <c r="AM14" s="77"/>
      <c r="AN14" s="77"/>
      <c r="AO14" s="77"/>
      <c r="AP14" s="79"/>
      <c r="AQ14" s="76"/>
      <c r="AR14" s="77"/>
      <c r="AS14" s="77"/>
      <c r="AT14" s="77"/>
      <c r="AU14" s="79"/>
      <c r="AV14" s="80"/>
      <c r="AW14" s="77"/>
      <c r="AX14" s="77"/>
      <c r="AY14" s="77"/>
      <c r="AZ14" s="78"/>
      <c r="BA14" s="76"/>
      <c r="BB14" s="77"/>
      <c r="BC14" s="77"/>
      <c r="BD14" s="77"/>
      <c r="BE14" s="79"/>
      <c r="BF14" s="71"/>
      <c r="BG14" s="81"/>
      <c r="BH14" s="81"/>
    </row>
    <row r="15" spans="1:60" s="2" customFormat="1" ht="15">
      <c r="A15" s="1"/>
      <c r="B15" s="72">
        <v>7</v>
      </c>
      <c r="C15" s="73" t="s">
        <v>121</v>
      </c>
      <c r="D15" s="73"/>
      <c r="E15" s="70" t="s">
        <v>122</v>
      </c>
      <c r="F15" s="52">
        <f t="shared" si="0"/>
        <v>2</v>
      </c>
      <c r="G15" s="53">
        <f t="shared" si="1"/>
        <v>4</v>
      </c>
      <c r="H15" s="54"/>
      <c r="I15" s="55"/>
      <c r="J15" s="55"/>
      <c r="K15" s="55"/>
      <c r="L15" s="56"/>
      <c r="M15" s="57">
        <v>1</v>
      </c>
      <c r="N15" s="55">
        <v>1</v>
      </c>
      <c r="O15" s="55">
        <v>0</v>
      </c>
      <c r="P15" s="55" t="s">
        <v>10</v>
      </c>
      <c r="Q15" s="56">
        <v>4</v>
      </c>
      <c r="R15" s="57"/>
      <c r="S15" s="55"/>
      <c r="T15" s="55"/>
      <c r="U15" s="55"/>
      <c r="V15" s="58"/>
      <c r="W15" s="74"/>
      <c r="X15" s="52"/>
      <c r="Y15" s="52"/>
      <c r="Z15" s="52"/>
      <c r="AA15" s="53"/>
      <c r="AB15" s="75"/>
      <c r="AC15" s="52"/>
      <c r="AD15" s="52"/>
      <c r="AE15" s="52"/>
      <c r="AF15" s="53"/>
      <c r="AG15" s="76"/>
      <c r="AH15" s="77"/>
      <c r="AI15" s="77"/>
      <c r="AJ15" s="77"/>
      <c r="AK15" s="78"/>
      <c r="AL15" s="76"/>
      <c r="AM15" s="77"/>
      <c r="AN15" s="77"/>
      <c r="AO15" s="77"/>
      <c r="AP15" s="79"/>
      <c r="AQ15" s="76"/>
      <c r="AR15" s="77"/>
      <c r="AS15" s="77"/>
      <c r="AT15" s="77"/>
      <c r="AU15" s="79"/>
      <c r="AV15" s="80"/>
      <c r="AW15" s="77"/>
      <c r="AX15" s="77"/>
      <c r="AY15" s="77"/>
      <c r="AZ15" s="78"/>
      <c r="BA15" s="76"/>
      <c r="BB15" s="77"/>
      <c r="BC15" s="77"/>
      <c r="BD15" s="77"/>
      <c r="BE15" s="79"/>
      <c r="BF15" s="71" t="s">
        <v>120</v>
      </c>
      <c r="BG15" s="81"/>
      <c r="BH15" s="81"/>
    </row>
    <row r="16" spans="1:60" s="2" customFormat="1" ht="15">
      <c r="A16" s="1"/>
      <c r="B16" s="72">
        <v>8</v>
      </c>
      <c r="C16" s="73" t="s">
        <v>123</v>
      </c>
      <c r="D16" s="73"/>
      <c r="E16" s="70" t="s">
        <v>124</v>
      </c>
      <c r="F16" s="52">
        <f t="shared" si="0"/>
        <v>2</v>
      </c>
      <c r="G16" s="53">
        <f t="shared" si="1"/>
        <v>4</v>
      </c>
      <c r="H16" s="54"/>
      <c r="I16" s="55"/>
      <c r="J16" s="55"/>
      <c r="K16" s="55"/>
      <c r="L16" s="56"/>
      <c r="M16" s="57">
        <v>0</v>
      </c>
      <c r="N16" s="55">
        <v>0</v>
      </c>
      <c r="O16" s="55">
        <v>2</v>
      </c>
      <c r="P16" s="55" t="s">
        <v>27</v>
      </c>
      <c r="Q16" s="56">
        <v>4</v>
      </c>
      <c r="R16" s="57"/>
      <c r="S16" s="55"/>
      <c r="T16" s="55"/>
      <c r="U16" s="55"/>
      <c r="V16" s="58"/>
      <c r="W16" s="74"/>
      <c r="X16" s="52"/>
      <c r="Y16" s="52"/>
      <c r="Z16" s="52"/>
      <c r="AA16" s="53"/>
      <c r="AB16" s="75"/>
      <c r="AC16" s="52"/>
      <c r="AD16" s="52"/>
      <c r="AE16" s="52"/>
      <c r="AF16" s="53"/>
      <c r="AG16" s="76"/>
      <c r="AH16" s="77"/>
      <c r="AI16" s="77"/>
      <c r="AJ16" s="77"/>
      <c r="AK16" s="78"/>
      <c r="AL16" s="76"/>
      <c r="AM16" s="77"/>
      <c r="AN16" s="77"/>
      <c r="AO16" s="77"/>
      <c r="AP16" s="79"/>
      <c r="AQ16" s="76"/>
      <c r="AR16" s="77"/>
      <c r="AS16" s="77"/>
      <c r="AT16" s="77"/>
      <c r="AU16" s="79"/>
      <c r="AV16" s="80"/>
      <c r="AW16" s="77"/>
      <c r="AX16" s="77"/>
      <c r="AY16" s="77"/>
      <c r="AZ16" s="78"/>
      <c r="BA16" s="76"/>
      <c r="BB16" s="77"/>
      <c r="BC16" s="77"/>
      <c r="BD16" s="77"/>
      <c r="BE16" s="79"/>
      <c r="BF16" s="71"/>
      <c r="BG16" s="81"/>
      <c r="BH16" s="81"/>
    </row>
    <row r="17" spans="1:60" s="2" customFormat="1" ht="15">
      <c r="A17" s="1"/>
      <c r="B17" s="72">
        <v>9</v>
      </c>
      <c r="C17" s="73" t="s">
        <v>125</v>
      </c>
      <c r="D17" s="73"/>
      <c r="E17" s="70" t="s">
        <v>186</v>
      </c>
      <c r="F17" s="52">
        <f t="shared" si="0"/>
        <v>5</v>
      </c>
      <c r="G17" s="53">
        <f t="shared" si="1"/>
        <v>6</v>
      </c>
      <c r="H17" s="54"/>
      <c r="I17" s="55"/>
      <c r="J17" s="55"/>
      <c r="K17" s="55"/>
      <c r="L17" s="56"/>
      <c r="M17" s="57">
        <v>0</v>
      </c>
      <c r="N17" s="55">
        <v>3</v>
      </c>
      <c r="O17" s="55">
        <v>2</v>
      </c>
      <c r="P17" s="55" t="s">
        <v>27</v>
      </c>
      <c r="Q17" s="56">
        <v>6</v>
      </c>
      <c r="R17" s="57"/>
      <c r="S17" s="55"/>
      <c r="T17" s="55"/>
      <c r="U17" s="55"/>
      <c r="V17" s="58"/>
      <c r="W17" s="74"/>
      <c r="X17" s="52"/>
      <c r="Y17" s="52"/>
      <c r="Z17" s="52"/>
      <c r="AA17" s="53"/>
      <c r="AB17" s="75"/>
      <c r="AC17" s="52"/>
      <c r="AD17" s="52"/>
      <c r="AE17" s="52"/>
      <c r="AF17" s="53"/>
      <c r="AG17" s="76"/>
      <c r="AH17" s="77"/>
      <c r="AI17" s="77"/>
      <c r="AJ17" s="77"/>
      <c r="AK17" s="78"/>
      <c r="AL17" s="76"/>
      <c r="AM17" s="77"/>
      <c r="AN17" s="77"/>
      <c r="AO17" s="77"/>
      <c r="AP17" s="79"/>
      <c r="AQ17" s="76"/>
      <c r="AR17" s="77"/>
      <c r="AS17" s="77"/>
      <c r="AT17" s="77"/>
      <c r="AU17" s="79"/>
      <c r="AV17" s="80"/>
      <c r="AW17" s="77"/>
      <c r="AX17" s="77"/>
      <c r="AY17" s="77"/>
      <c r="AZ17" s="78"/>
      <c r="BA17" s="76"/>
      <c r="BB17" s="77"/>
      <c r="BC17" s="77"/>
      <c r="BD17" s="77"/>
      <c r="BE17" s="79"/>
      <c r="BF17" s="71"/>
      <c r="BG17" s="81"/>
      <c r="BH17" s="81"/>
    </row>
    <row r="18" spans="1:60" s="2" customFormat="1" ht="15">
      <c r="A18" s="1"/>
      <c r="B18" s="72">
        <v>10</v>
      </c>
      <c r="C18" s="73" t="s">
        <v>179</v>
      </c>
      <c r="D18" s="73"/>
      <c r="E18" s="70" t="s">
        <v>180</v>
      </c>
      <c r="F18" s="52">
        <f t="shared" si="0"/>
        <v>2</v>
      </c>
      <c r="G18" s="53">
        <f t="shared" si="1"/>
        <v>4</v>
      </c>
      <c r="H18" s="82"/>
      <c r="I18" s="83"/>
      <c r="J18" s="83"/>
      <c r="K18" s="83"/>
      <c r="L18" s="84"/>
      <c r="M18" s="85"/>
      <c r="N18" s="83"/>
      <c r="O18" s="83"/>
      <c r="P18" s="83"/>
      <c r="Q18" s="84"/>
      <c r="R18" s="85">
        <v>1</v>
      </c>
      <c r="S18" s="83">
        <v>0</v>
      </c>
      <c r="T18" s="83">
        <v>1</v>
      </c>
      <c r="U18" s="83" t="s">
        <v>27</v>
      </c>
      <c r="V18" s="72">
        <v>4</v>
      </c>
      <c r="W18" s="85"/>
      <c r="X18" s="83"/>
      <c r="Y18" s="83"/>
      <c r="Z18" s="83"/>
      <c r="AA18" s="84"/>
      <c r="AB18" s="75"/>
      <c r="AC18" s="52"/>
      <c r="AD18" s="52"/>
      <c r="AE18" s="52"/>
      <c r="AF18" s="53"/>
      <c r="AG18" s="76"/>
      <c r="AH18" s="77"/>
      <c r="AI18" s="77"/>
      <c r="AJ18" s="77"/>
      <c r="AK18" s="78"/>
      <c r="AL18" s="76"/>
      <c r="AM18" s="77"/>
      <c r="AN18" s="77"/>
      <c r="AO18" s="77"/>
      <c r="AP18" s="79"/>
      <c r="AQ18" s="76"/>
      <c r="AR18" s="77"/>
      <c r="AS18" s="77"/>
      <c r="AT18" s="77"/>
      <c r="AU18" s="79"/>
      <c r="AV18" s="80"/>
      <c r="AW18" s="77"/>
      <c r="AX18" s="77"/>
      <c r="AY18" s="77"/>
      <c r="AZ18" s="78"/>
      <c r="BA18" s="76"/>
      <c r="BB18" s="77"/>
      <c r="BC18" s="77"/>
      <c r="BD18" s="77"/>
      <c r="BE18" s="79"/>
      <c r="BF18" s="71" t="s">
        <v>108</v>
      </c>
      <c r="BG18" s="81"/>
      <c r="BH18" s="81"/>
    </row>
    <row r="19" spans="1:60" s="2" customFormat="1" ht="15.75" thickBot="1">
      <c r="A19" s="1"/>
      <c r="B19" s="72">
        <v>11</v>
      </c>
      <c r="C19" s="86" t="s">
        <v>181</v>
      </c>
      <c r="D19" s="86"/>
      <c r="E19" s="87" t="s">
        <v>182</v>
      </c>
      <c r="F19" s="52">
        <f t="shared" si="0"/>
        <v>2</v>
      </c>
      <c r="G19" s="53">
        <f t="shared" si="1"/>
        <v>4</v>
      </c>
      <c r="H19" s="82"/>
      <c r="I19" s="83"/>
      <c r="J19" s="83"/>
      <c r="K19" s="83"/>
      <c r="L19" s="84"/>
      <c r="M19" s="85"/>
      <c r="N19" s="83"/>
      <c r="O19" s="83"/>
      <c r="P19" s="83"/>
      <c r="Q19" s="84"/>
      <c r="R19" s="85"/>
      <c r="S19" s="83"/>
      <c r="T19" s="83"/>
      <c r="U19" s="83"/>
      <c r="V19" s="72"/>
      <c r="W19" s="85">
        <v>1</v>
      </c>
      <c r="X19" s="83">
        <v>0</v>
      </c>
      <c r="Y19" s="83">
        <v>1</v>
      </c>
      <c r="Z19" s="83" t="s">
        <v>10</v>
      </c>
      <c r="AA19" s="84">
        <v>4</v>
      </c>
      <c r="AB19" s="75"/>
      <c r="AC19" s="52"/>
      <c r="AD19" s="52"/>
      <c r="AE19" s="52"/>
      <c r="AF19" s="53"/>
      <c r="AG19" s="76"/>
      <c r="AH19" s="77"/>
      <c r="AI19" s="77"/>
      <c r="AJ19" s="77"/>
      <c r="AK19" s="79"/>
      <c r="AL19" s="80"/>
      <c r="AM19" s="77"/>
      <c r="AN19" s="77"/>
      <c r="AO19" s="77"/>
      <c r="AP19" s="79"/>
      <c r="AQ19" s="76"/>
      <c r="AR19" s="77"/>
      <c r="AS19" s="77"/>
      <c r="AT19" s="77"/>
      <c r="AU19" s="79"/>
      <c r="AV19" s="80"/>
      <c r="AW19" s="77"/>
      <c r="AX19" s="77"/>
      <c r="AY19" s="77"/>
      <c r="AZ19" s="78"/>
      <c r="BA19" s="76"/>
      <c r="BB19" s="77"/>
      <c r="BC19" s="77"/>
      <c r="BD19" s="77"/>
      <c r="BE19" s="79"/>
      <c r="BF19" s="71" t="s">
        <v>183</v>
      </c>
      <c r="BG19" s="81"/>
      <c r="BH19" s="81"/>
    </row>
    <row r="20" spans="1:60" s="2" customFormat="1" ht="15.75" thickBot="1">
      <c r="A20" s="1"/>
      <c r="B20" s="331" t="s">
        <v>40</v>
      </c>
      <c r="C20" s="332"/>
      <c r="D20" s="332"/>
      <c r="E20" s="333"/>
      <c r="F20" s="88"/>
      <c r="G20" s="89"/>
      <c r="H20" s="40"/>
      <c r="I20" s="41"/>
      <c r="J20" s="41"/>
      <c r="K20" s="41"/>
      <c r="L20" s="42"/>
      <c r="M20" s="40"/>
      <c r="N20" s="41"/>
      <c r="O20" s="41"/>
      <c r="P20" s="41"/>
      <c r="Q20" s="42"/>
      <c r="R20" s="40"/>
      <c r="S20" s="41"/>
      <c r="T20" s="41"/>
      <c r="U20" s="41"/>
      <c r="V20" s="43"/>
      <c r="W20" s="40"/>
      <c r="X20" s="41"/>
      <c r="Y20" s="41"/>
      <c r="Z20" s="41"/>
      <c r="AA20" s="42"/>
      <c r="AB20" s="38"/>
      <c r="AC20" s="41"/>
      <c r="AD20" s="41"/>
      <c r="AE20" s="41"/>
      <c r="AF20" s="42"/>
      <c r="AG20" s="90"/>
      <c r="AH20" s="45"/>
      <c r="AI20" s="45"/>
      <c r="AJ20" s="45"/>
      <c r="AK20" s="47"/>
      <c r="AL20" s="91"/>
      <c r="AM20" s="45"/>
      <c r="AN20" s="45"/>
      <c r="AO20" s="45"/>
      <c r="AP20" s="47"/>
      <c r="AQ20" s="90"/>
      <c r="AR20" s="45"/>
      <c r="AS20" s="45"/>
      <c r="AT20" s="45"/>
      <c r="AU20" s="47"/>
      <c r="AV20" s="91"/>
      <c r="AW20" s="45"/>
      <c r="AX20" s="45"/>
      <c r="AY20" s="45"/>
      <c r="AZ20" s="92"/>
      <c r="BA20" s="90"/>
      <c r="BB20" s="45"/>
      <c r="BC20" s="45"/>
      <c r="BD20" s="45"/>
      <c r="BE20" s="47"/>
      <c r="BF20" s="71"/>
      <c r="BG20" s="81"/>
      <c r="BH20" s="81"/>
    </row>
    <row r="21" spans="1:60" s="2" customFormat="1" ht="15">
      <c r="A21" s="1"/>
      <c r="B21" s="93">
        <v>12</v>
      </c>
      <c r="C21" s="94" t="s">
        <v>126</v>
      </c>
      <c r="D21" s="94"/>
      <c r="E21" s="51" t="s">
        <v>105</v>
      </c>
      <c r="F21" s="52">
        <f>SUM(H21:J21,M21:O21,R21:T21,W21:Y21,AB21:AD21,AG21:AI21,AL21:AN21,AQ21:AS21,AV21:AX21,BA21:BC21)</f>
        <v>2</v>
      </c>
      <c r="G21" s="53">
        <f>SUM(L21,Q21,V21,AA21,AF21,AK21,AP21,AU21,AZ21,BE21)</f>
        <v>2</v>
      </c>
      <c r="H21" s="85">
        <v>2</v>
      </c>
      <c r="I21" s="83">
        <v>0</v>
      </c>
      <c r="J21" s="83">
        <v>0</v>
      </c>
      <c r="K21" s="83" t="s">
        <v>27</v>
      </c>
      <c r="L21" s="84">
        <v>2</v>
      </c>
      <c r="M21" s="85"/>
      <c r="N21" s="83"/>
      <c r="O21" s="83"/>
      <c r="P21" s="83"/>
      <c r="Q21" s="84"/>
      <c r="R21" s="85"/>
      <c r="S21" s="83"/>
      <c r="T21" s="83"/>
      <c r="U21" s="83"/>
      <c r="V21" s="72"/>
      <c r="W21" s="85"/>
      <c r="X21" s="83"/>
      <c r="Y21" s="83"/>
      <c r="Z21" s="83"/>
      <c r="AA21" s="84"/>
      <c r="AB21" s="82"/>
      <c r="AC21" s="83"/>
      <c r="AD21" s="83"/>
      <c r="AE21" s="83"/>
      <c r="AF21" s="84"/>
      <c r="AG21" s="76"/>
      <c r="AH21" s="77"/>
      <c r="AI21" s="77"/>
      <c r="AJ21" s="77"/>
      <c r="AK21" s="79"/>
      <c r="AL21" s="80"/>
      <c r="AM21" s="77"/>
      <c r="AN21" s="77"/>
      <c r="AO21" s="77"/>
      <c r="AP21" s="79"/>
      <c r="AQ21" s="76"/>
      <c r="AR21" s="77"/>
      <c r="AS21" s="77"/>
      <c r="AT21" s="77"/>
      <c r="AU21" s="79"/>
      <c r="AV21" s="80"/>
      <c r="AW21" s="77"/>
      <c r="AX21" s="77"/>
      <c r="AY21" s="77"/>
      <c r="AZ21" s="78"/>
      <c r="BA21" s="76"/>
      <c r="BB21" s="77"/>
      <c r="BC21" s="77"/>
      <c r="BD21" s="77"/>
      <c r="BE21" s="79"/>
      <c r="BF21" s="71"/>
      <c r="BG21" s="81"/>
      <c r="BH21" s="81"/>
    </row>
    <row r="22" spans="1:60" s="2" customFormat="1" ht="15">
      <c r="A22" s="1"/>
      <c r="B22" s="93">
        <v>13</v>
      </c>
      <c r="C22" s="73" t="s">
        <v>127</v>
      </c>
      <c r="D22" s="73"/>
      <c r="E22" s="70" t="s">
        <v>106</v>
      </c>
      <c r="F22" s="52">
        <f t="shared" ref="F22:F26" si="2">SUM(H22:J22,M22:O22,R22:T22,W22:Y22,AB22:AD22,AG22:AI22,AL22:AN22,AQ22:AS22,AV22:AX22,BA22:BC22)</f>
        <v>2</v>
      </c>
      <c r="G22" s="53">
        <f t="shared" ref="G22:G26" si="3">SUM(L22,Q22,V22,AA22,AF22,AK22,AP22,AU22,AZ22,BE22)</f>
        <v>2</v>
      </c>
      <c r="H22" s="85"/>
      <c r="I22" s="83"/>
      <c r="J22" s="83"/>
      <c r="K22" s="83"/>
      <c r="L22" s="84"/>
      <c r="M22" s="85">
        <v>1</v>
      </c>
      <c r="N22" s="83">
        <v>1</v>
      </c>
      <c r="O22" s="83">
        <v>0</v>
      </c>
      <c r="P22" s="83" t="s">
        <v>27</v>
      </c>
      <c r="Q22" s="84">
        <v>2</v>
      </c>
      <c r="R22" s="85"/>
      <c r="S22" s="83"/>
      <c r="T22" s="83"/>
      <c r="U22" s="83"/>
      <c r="V22" s="72"/>
      <c r="W22" s="85"/>
      <c r="X22" s="83"/>
      <c r="Y22" s="83"/>
      <c r="Z22" s="83"/>
      <c r="AA22" s="84"/>
      <c r="AB22" s="82"/>
      <c r="AC22" s="83"/>
      <c r="AD22" s="83"/>
      <c r="AE22" s="83"/>
      <c r="AF22" s="84"/>
      <c r="AG22" s="76"/>
      <c r="AH22" s="77"/>
      <c r="AI22" s="77"/>
      <c r="AJ22" s="77"/>
      <c r="AK22" s="79"/>
      <c r="AL22" s="80"/>
      <c r="AM22" s="77"/>
      <c r="AN22" s="77"/>
      <c r="AO22" s="77"/>
      <c r="AP22" s="79"/>
      <c r="AQ22" s="76"/>
      <c r="AR22" s="77"/>
      <c r="AS22" s="77"/>
      <c r="AT22" s="77"/>
      <c r="AU22" s="79"/>
      <c r="AV22" s="80"/>
      <c r="AW22" s="77"/>
      <c r="AX22" s="77"/>
      <c r="AY22" s="77"/>
      <c r="AZ22" s="78"/>
      <c r="BA22" s="76"/>
      <c r="BB22" s="77"/>
      <c r="BC22" s="77"/>
      <c r="BD22" s="77"/>
      <c r="BE22" s="79"/>
      <c r="BF22" s="71" t="s">
        <v>105</v>
      </c>
      <c r="BG22" s="81"/>
      <c r="BH22" s="81"/>
    </row>
    <row r="23" spans="1:60" s="2" customFormat="1" ht="15">
      <c r="A23" s="1"/>
      <c r="B23" s="93">
        <v>14</v>
      </c>
      <c r="C23" s="73" t="s">
        <v>184</v>
      </c>
      <c r="D23" s="73"/>
      <c r="E23" s="70" t="s">
        <v>128</v>
      </c>
      <c r="F23" s="52">
        <f t="shared" si="2"/>
        <v>2</v>
      </c>
      <c r="G23" s="53">
        <f t="shared" si="3"/>
        <v>2</v>
      </c>
      <c r="H23" s="85"/>
      <c r="I23" s="83"/>
      <c r="J23" s="83"/>
      <c r="K23" s="83"/>
      <c r="L23" s="84"/>
      <c r="M23" s="85"/>
      <c r="N23" s="83"/>
      <c r="O23" s="83"/>
      <c r="P23" s="83"/>
      <c r="Q23" s="84"/>
      <c r="R23" s="85">
        <v>2</v>
      </c>
      <c r="S23" s="83">
        <v>0</v>
      </c>
      <c r="T23" s="83">
        <v>0</v>
      </c>
      <c r="U23" s="83" t="s">
        <v>27</v>
      </c>
      <c r="V23" s="72">
        <v>2</v>
      </c>
      <c r="W23" s="85"/>
      <c r="X23" s="83"/>
      <c r="Y23" s="83"/>
      <c r="Z23" s="83"/>
      <c r="AA23" s="84"/>
      <c r="AB23" s="82"/>
      <c r="AC23" s="83"/>
      <c r="AD23" s="83"/>
      <c r="AE23" s="83"/>
      <c r="AF23" s="84"/>
      <c r="AG23" s="76"/>
      <c r="AH23" s="77"/>
      <c r="AI23" s="77"/>
      <c r="AJ23" s="77"/>
      <c r="AK23" s="79"/>
      <c r="AL23" s="80"/>
      <c r="AM23" s="77"/>
      <c r="AN23" s="77"/>
      <c r="AO23" s="77"/>
      <c r="AP23" s="79"/>
      <c r="AQ23" s="76"/>
      <c r="AR23" s="77"/>
      <c r="AS23" s="77"/>
      <c r="AT23" s="77"/>
      <c r="AU23" s="79"/>
      <c r="AV23" s="80"/>
      <c r="AW23" s="77"/>
      <c r="AX23" s="77"/>
      <c r="AY23" s="77"/>
      <c r="AZ23" s="78"/>
      <c r="BA23" s="76"/>
      <c r="BB23" s="77"/>
      <c r="BC23" s="77"/>
      <c r="BD23" s="77"/>
      <c r="BE23" s="79"/>
      <c r="BF23" s="71"/>
      <c r="BG23" s="81"/>
      <c r="BH23" s="81"/>
    </row>
    <row r="24" spans="1:60" s="2" customFormat="1" ht="15">
      <c r="A24" s="1"/>
      <c r="B24" s="93">
        <v>15</v>
      </c>
      <c r="C24" s="73" t="s">
        <v>185</v>
      </c>
      <c r="D24" s="73"/>
      <c r="E24" s="70" t="s">
        <v>129</v>
      </c>
      <c r="F24" s="52">
        <f t="shared" si="2"/>
        <v>2</v>
      </c>
      <c r="G24" s="53">
        <f t="shared" si="3"/>
        <v>2</v>
      </c>
      <c r="H24" s="85"/>
      <c r="I24" s="83"/>
      <c r="J24" s="83"/>
      <c r="K24" s="83"/>
      <c r="L24" s="84"/>
      <c r="M24" s="85"/>
      <c r="N24" s="83"/>
      <c r="O24" s="83"/>
      <c r="P24" s="83"/>
      <c r="Q24" s="84"/>
      <c r="R24" s="85"/>
      <c r="S24" s="83"/>
      <c r="T24" s="83"/>
      <c r="U24" s="83"/>
      <c r="V24" s="72"/>
      <c r="W24" s="85">
        <v>1</v>
      </c>
      <c r="X24" s="83">
        <v>1</v>
      </c>
      <c r="Y24" s="83">
        <v>0</v>
      </c>
      <c r="Z24" s="83" t="s">
        <v>27</v>
      </c>
      <c r="AA24" s="84">
        <v>2</v>
      </c>
      <c r="AB24" s="82"/>
      <c r="AC24" s="83"/>
      <c r="AD24" s="83"/>
      <c r="AE24" s="83"/>
      <c r="AF24" s="84"/>
      <c r="AG24" s="76"/>
      <c r="AH24" s="77"/>
      <c r="AI24" s="77"/>
      <c r="AJ24" s="77"/>
      <c r="AK24" s="79"/>
      <c r="AL24" s="80"/>
      <c r="AM24" s="77"/>
      <c r="AN24" s="77"/>
      <c r="AO24" s="77"/>
      <c r="AP24" s="79"/>
      <c r="AQ24" s="76"/>
      <c r="AR24" s="77"/>
      <c r="AS24" s="77"/>
      <c r="AT24" s="77"/>
      <c r="AU24" s="79"/>
      <c r="AV24" s="80"/>
      <c r="AW24" s="77"/>
      <c r="AX24" s="77"/>
      <c r="AY24" s="77"/>
      <c r="AZ24" s="78"/>
      <c r="BA24" s="76"/>
      <c r="BB24" s="77"/>
      <c r="BC24" s="77"/>
      <c r="BD24" s="77"/>
      <c r="BE24" s="79"/>
      <c r="BF24" s="71" t="s">
        <v>128</v>
      </c>
      <c r="BG24" s="81"/>
      <c r="BH24" s="81"/>
    </row>
    <row r="25" spans="1:60" s="2" customFormat="1" ht="15">
      <c r="A25" s="1"/>
      <c r="B25" s="93">
        <v>16</v>
      </c>
      <c r="C25" s="95" t="s">
        <v>192</v>
      </c>
      <c r="D25" s="95"/>
      <c r="E25" s="70" t="s">
        <v>193</v>
      </c>
      <c r="F25" s="52">
        <f t="shared" si="2"/>
        <v>2</v>
      </c>
      <c r="G25" s="53">
        <f t="shared" si="3"/>
        <v>3</v>
      </c>
      <c r="H25" s="85"/>
      <c r="I25" s="83"/>
      <c r="J25" s="83"/>
      <c r="K25" s="83"/>
      <c r="L25" s="84"/>
      <c r="M25" s="85"/>
      <c r="N25" s="83"/>
      <c r="O25" s="83"/>
      <c r="P25" s="83"/>
      <c r="Q25" s="84"/>
      <c r="R25" s="85"/>
      <c r="S25" s="83"/>
      <c r="T25" s="83"/>
      <c r="U25" s="83"/>
      <c r="V25" s="72"/>
      <c r="W25" s="85"/>
      <c r="X25" s="83"/>
      <c r="Y25" s="83"/>
      <c r="Z25" s="83"/>
      <c r="AA25" s="84"/>
      <c r="AB25" s="82">
        <v>1</v>
      </c>
      <c r="AC25" s="83">
        <v>1</v>
      </c>
      <c r="AD25" s="83">
        <v>0</v>
      </c>
      <c r="AE25" s="83" t="s">
        <v>27</v>
      </c>
      <c r="AF25" s="84">
        <v>3</v>
      </c>
      <c r="AG25" s="76"/>
      <c r="AH25" s="77"/>
      <c r="AI25" s="77"/>
      <c r="AJ25" s="77"/>
      <c r="AK25" s="79"/>
      <c r="AL25" s="80"/>
      <c r="AM25" s="77"/>
      <c r="AN25" s="77"/>
      <c r="AO25" s="77"/>
      <c r="AP25" s="79"/>
      <c r="AQ25" s="76"/>
      <c r="AR25" s="77"/>
      <c r="AS25" s="77"/>
      <c r="AT25" s="77"/>
      <c r="AU25" s="79"/>
      <c r="AV25" s="80"/>
      <c r="AW25" s="77"/>
      <c r="AX25" s="77"/>
      <c r="AY25" s="77"/>
      <c r="AZ25" s="78"/>
      <c r="BA25" s="76"/>
      <c r="BB25" s="77"/>
      <c r="BC25" s="77"/>
      <c r="BD25" s="77"/>
      <c r="BE25" s="79"/>
      <c r="BF25" s="71"/>
      <c r="BG25" s="81"/>
      <c r="BH25" s="81"/>
    </row>
    <row r="26" spans="1:60" s="2" customFormat="1" ht="13.5" customHeight="1">
      <c r="A26" s="1"/>
      <c r="B26" s="93">
        <v>17</v>
      </c>
      <c r="C26" s="73" t="s">
        <v>130</v>
      </c>
      <c r="D26" s="73"/>
      <c r="E26" s="70" t="s">
        <v>187</v>
      </c>
      <c r="F26" s="52">
        <f t="shared" si="2"/>
        <v>1</v>
      </c>
      <c r="G26" s="53">
        <f t="shared" si="3"/>
        <v>2</v>
      </c>
      <c r="H26" s="85">
        <v>0</v>
      </c>
      <c r="I26" s="83">
        <v>1</v>
      </c>
      <c r="J26" s="83">
        <v>0</v>
      </c>
      <c r="K26" s="83" t="s">
        <v>27</v>
      </c>
      <c r="L26" s="84">
        <v>2</v>
      </c>
      <c r="M26" s="85"/>
      <c r="N26" s="83"/>
      <c r="O26" s="83"/>
      <c r="P26" s="83"/>
      <c r="Q26" s="84"/>
      <c r="R26" s="85"/>
      <c r="S26" s="83"/>
      <c r="T26" s="83"/>
      <c r="U26" s="83"/>
      <c r="V26" s="72"/>
      <c r="W26" s="85"/>
      <c r="X26" s="83"/>
      <c r="Y26" s="83"/>
      <c r="Z26" s="83"/>
      <c r="AA26" s="84"/>
      <c r="AB26" s="82"/>
      <c r="AC26" s="83"/>
      <c r="AD26" s="83"/>
      <c r="AE26" s="83"/>
      <c r="AF26" s="84"/>
      <c r="AG26" s="76"/>
      <c r="AH26" s="77"/>
      <c r="AI26" s="77"/>
      <c r="AJ26" s="77"/>
      <c r="AK26" s="79"/>
      <c r="AL26" s="80"/>
      <c r="AM26" s="77"/>
      <c r="AN26" s="77"/>
      <c r="AO26" s="77"/>
      <c r="AP26" s="79"/>
      <c r="AQ26" s="76"/>
      <c r="AR26" s="77"/>
      <c r="AS26" s="77"/>
      <c r="AT26" s="77"/>
      <c r="AU26" s="79"/>
      <c r="AV26" s="80"/>
      <c r="AW26" s="77"/>
      <c r="AX26" s="77"/>
      <c r="AY26" s="77"/>
      <c r="AZ26" s="78"/>
      <c r="BA26" s="76"/>
      <c r="BB26" s="77"/>
      <c r="BC26" s="77"/>
      <c r="BD26" s="77"/>
      <c r="BE26" s="79"/>
      <c r="BF26" s="71"/>
      <c r="BG26" s="81"/>
      <c r="BH26" s="81"/>
    </row>
    <row r="27" spans="1:60" s="2" customFormat="1" ht="15.75" thickBot="1">
      <c r="A27" s="1"/>
      <c r="B27" s="304" t="s">
        <v>41</v>
      </c>
      <c r="C27" s="305"/>
      <c r="D27" s="305"/>
      <c r="E27" s="306"/>
      <c r="F27" s="41"/>
      <c r="G27" s="42"/>
      <c r="H27" s="40"/>
      <c r="I27" s="41"/>
      <c r="J27" s="41"/>
      <c r="K27" s="41"/>
      <c r="L27" s="42"/>
      <c r="M27" s="40"/>
      <c r="N27" s="41"/>
      <c r="O27" s="41"/>
      <c r="P27" s="41"/>
      <c r="Q27" s="42"/>
      <c r="R27" s="40"/>
      <c r="S27" s="41"/>
      <c r="T27" s="41"/>
      <c r="U27" s="41"/>
      <c r="V27" s="43"/>
      <c r="W27" s="40"/>
      <c r="X27" s="41"/>
      <c r="Y27" s="41"/>
      <c r="Z27" s="41"/>
      <c r="AA27" s="42"/>
      <c r="AB27" s="38"/>
      <c r="AC27" s="41"/>
      <c r="AD27" s="41"/>
      <c r="AE27" s="41"/>
      <c r="AF27" s="42"/>
      <c r="AG27" s="90"/>
      <c r="AH27" s="45"/>
      <c r="AI27" s="45"/>
      <c r="AJ27" s="45"/>
      <c r="AK27" s="47"/>
      <c r="AL27" s="91"/>
      <c r="AM27" s="45"/>
      <c r="AN27" s="45"/>
      <c r="AO27" s="45"/>
      <c r="AP27" s="47"/>
      <c r="AQ27" s="90"/>
      <c r="AR27" s="45"/>
      <c r="AS27" s="45"/>
      <c r="AT27" s="45"/>
      <c r="AU27" s="47"/>
      <c r="AV27" s="91"/>
      <c r="AW27" s="45"/>
      <c r="AX27" s="45"/>
      <c r="AY27" s="45"/>
      <c r="AZ27" s="92"/>
      <c r="BA27" s="90"/>
      <c r="BB27" s="45"/>
      <c r="BC27" s="45"/>
      <c r="BD27" s="45"/>
      <c r="BE27" s="47"/>
      <c r="BF27" s="71"/>
      <c r="BG27" s="81"/>
      <c r="BH27" s="81"/>
    </row>
    <row r="28" spans="1:60" s="2" customFormat="1" ht="15">
      <c r="A28" s="1"/>
      <c r="B28" s="93">
        <v>18</v>
      </c>
      <c r="C28" s="94" t="s">
        <v>131</v>
      </c>
      <c r="D28" s="94"/>
      <c r="E28" s="51" t="s">
        <v>132</v>
      </c>
      <c r="F28" s="52">
        <f>SUM(H28:J28,M28:O28,R28:T28,W28:Y28,AB28:AD28,AG28:AI28,AL28:AN28,AQ28:AS28,AV28:AX28,BA28:BC28)</f>
        <v>2</v>
      </c>
      <c r="G28" s="53">
        <f>SUM(L28,Q28,V28,AA28,AF28,AK28,AP28,AU28,AZ28,BE28)</f>
        <v>4</v>
      </c>
      <c r="H28" s="85"/>
      <c r="I28" s="83"/>
      <c r="J28" s="83"/>
      <c r="K28" s="83"/>
      <c r="L28" s="84"/>
      <c r="M28" s="85"/>
      <c r="N28" s="83"/>
      <c r="O28" s="83"/>
      <c r="P28" s="83"/>
      <c r="Q28" s="84"/>
      <c r="R28" s="85">
        <v>2</v>
      </c>
      <c r="S28" s="83">
        <v>0</v>
      </c>
      <c r="T28" s="83">
        <v>0</v>
      </c>
      <c r="U28" s="83" t="s">
        <v>27</v>
      </c>
      <c r="V28" s="72">
        <v>4</v>
      </c>
      <c r="W28" s="85"/>
      <c r="X28" s="83"/>
      <c r="Y28" s="83"/>
      <c r="Z28" s="83"/>
      <c r="AA28" s="84"/>
      <c r="AB28" s="82"/>
      <c r="AC28" s="83"/>
      <c r="AD28" s="83"/>
      <c r="AE28" s="83"/>
      <c r="AF28" s="84"/>
      <c r="AG28" s="85"/>
      <c r="AH28" s="83"/>
      <c r="AI28" s="83"/>
      <c r="AJ28" s="83"/>
      <c r="AK28" s="84"/>
      <c r="AL28" s="82"/>
      <c r="AM28" s="83"/>
      <c r="AN28" s="83"/>
      <c r="AO28" s="83"/>
      <c r="AP28" s="84"/>
      <c r="AQ28" s="76"/>
      <c r="AR28" s="77"/>
      <c r="AS28" s="77"/>
      <c r="AT28" s="77"/>
      <c r="AU28" s="79"/>
      <c r="AV28" s="80"/>
      <c r="AW28" s="77"/>
      <c r="AX28" s="77"/>
      <c r="AY28" s="77"/>
      <c r="AZ28" s="78"/>
      <c r="BA28" s="76"/>
      <c r="BB28" s="77"/>
      <c r="BC28" s="77"/>
      <c r="BD28" s="77"/>
      <c r="BE28" s="79"/>
      <c r="BF28" s="71"/>
      <c r="BG28" s="81"/>
      <c r="BH28" s="81"/>
    </row>
    <row r="29" spans="1:60" s="2" customFormat="1" ht="15">
      <c r="A29" s="1"/>
      <c r="B29" s="93">
        <v>19</v>
      </c>
      <c r="C29" s="73" t="s">
        <v>133</v>
      </c>
      <c r="D29" s="73"/>
      <c r="E29" s="70" t="s">
        <v>107</v>
      </c>
      <c r="F29" s="52">
        <f t="shared" ref="F29:F43" si="4">SUM(H29:J29,M29:O29,R29:T29,W29:Y29,AB29:AD29,AG29:AI29,AL29:AN29,AQ29:AS29,AV29:AX29,BA29:BC29)</f>
        <v>2</v>
      </c>
      <c r="G29" s="53">
        <f t="shared" ref="G29:G43" si="5">SUM(L29,Q29,V29,AA29,AF29,AK29,AP29,AU29,AZ29,BE29)</f>
        <v>3</v>
      </c>
      <c r="H29" s="85"/>
      <c r="I29" s="83"/>
      <c r="J29" s="83"/>
      <c r="K29" s="83"/>
      <c r="L29" s="84"/>
      <c r="M29" s="85"/>
      <c r="N29" s="83"/>
      <c r="O29" s="83"/>
      <c r="P29" s="83"/>
      <c r="Q29" s="84"/>
      <c r="R29" s="85"/>
      <c r="S29" s="83"/>
      <c r="T29" s="83"/>
      <c r="U29" s="83"/>
      <c r="V29" s="72"/>
      <c r="W29" s="85">
        <v>1</v>
      </c>
      <c r="X29" s="83">
        <v>1</v>
      </c>
      <c r="Y29" s="83">
        <v>0</v>
      </c>
      <c r="Z29" s="83" t="s">
        <v>27</v>
      </c>
      <c r="AA29" s="84">
        <v>3</v>
      </c>
      <c r="AB29" s="82"/>
      <c r="AC29" s="83"/>
      <c r="AD29" s="83"/>
      <c r="AE29" s="83"/>
      <c r="AF29" s="84"/>
      <c r="AG29" s="85"/>
      <c r="AH29" s="83"/>
      <c r="AI29" s="83"/>
      <c r="AJ29" s="83"/>
      <c r="AK29" s="84"/>
      <c r="AL29" s="82"/>
      <c r="AM29" s="83"/>
      <c r="AN29" s="83"/>
      <c r="AO29" s="83"/>
      <c r="AP29" s="84"/>
      <c r="AQ29" s="76"/>
      <c r="AR29" s="77"/>
      <c r="AS29" s="77"/>
      <c r="AT29" s="77"/>
      <c r="AU29" s="79"/>
      <c r="AV29" s="80"/>
      <c r="AW29" s="77"/>
      <c r="AX29" s="77"/>
      <c r="AY29" s="77"/>
      <c r="AZ29" s="78"/>
      <c r="BA29" s="76"/>
      <c r="BB29" s="77"/>
      <c r="BC29" s="77"/>
      <c r="BD29" s="77"/>
      <c r="BE29" s="79"/>
      <c r="BF29" s="71"/>
      <c r="BG29" s="81"/>
      <c r="BH29" s="81"/>
    </row>
    <row r="30" spans="1:60" s="2" customFormat="1" ht="15">
      <c r="A30" s="1"/>
      <c r="B30" s="93">
        <v>20</v>
      </c>
      <c r="C30" s="73" t="s">
        <v>134</v>
      </c>
      <c r="D30" s="73"/>
      <c r="E30" s="70" t="s">
        <v>135</v>
      </c>
      <c r="F30" s="52">
        <f t="shared" si="4"/>
        <v>3</v>
      </c>
      <c r="G30" s="53">
        <f t="shared" si="5"/>
        <v>4</v>
      </c>
      <c r="H30" s="85"/>
      <c r="I30" s="83"/>
      <c r="J30" s="83"/>
      <c r="K30" s="83"/>
      <c r="L30" s="84"/>
      <c r="M30" s="85"/>
      <c r="N30" s="83"/>
      <c r="O30" s="83"/>
      <c r="P30" s="83"/>
      <c r="Q30" s="84"/>
      <c r="R30" s="85"/>
      <c r="S30" s="83"/>
      <c r="T30" s="83"/>
      <c r="U30" s="83"/>
      <c r="V30" s="72"/>
      <c r="W30" s="85"/>
      <c r="X30" s="83"/>
      <c r="Y30" s="83"/>
      <c r="Z30" s="83"/>
      <c r="AA30" s="84"/>
      <c r="AB30" s="82">
        <v>2</v>
      </c>
      <c r="AC30" s="83">
        <v>0</v>
      </c>
      <c r="AD30" s="83">
        <v>1</v>
      </c>
      <c r="AE30" s="83" t="s">
        <v>27</v>
      </c>
      <c r="AF30" s="84">
        <v>4</v>
      </c>
      <c r="AG30" s="85"/>
      <c r="AH30" s="83"/>
      <c r="AI30" s="83"/>
      <c r="AJ30" s="83"/>
      <c r="AK30" s="84"/>
      <c r="AL30" s="82"/>
      <c r="AM30" s="83"/>
      <c r="AN30" s="83"/>
      <c r="AO30" s="83"/>
      <c r="AP30" s="84"/>
      <c r="AQ30" s="76"/>
      <c r="AR30" s="77"/>
      <c r="AS30" s="77"/>
      <c r="AT30" s="77"/>
      <c r="AU30" s="79"/>
      <c r="AV30" s="80"/>
      <c r="AW30" s="77"/>
      <c r="AX30" s="77"/>
      <c r="AY30" s="77"/>
      <c r="AZ30" s="78"/>
      <c r="BA30" s="76"/>
      <c r="BB30" s="77"/>
      <c r="BC30" s="77"/>
      <c r="BD30" s="77"/>
      <c r="BE30" s="79"/>
      <c r="BF30" s="71"/>
      <c r="BG30" s="81"/>
      <c r="BH30" s="81"/>
    </row>
    <row r="31" spans="1:60" s="2" customFormat="1" ht="15">
      <c r="A31" s="1"/>
      <c r="B31" s="93">
        <v>21</v>
      </c>
      <c r="C31" s="73" t="s">
        <v>136</v>
      </c>
      <c r="D31" s="73"/>
      <c r="E31" s="70" t="s">
        <v>137</v>
      </c>
      <c r="F31" s="52">
        <f t="shared" si="4"/>
        <v>4</v>
      </c>
      <c r="G31" s="53">
        <f t="shared" si="5"/>
        <v>5</v>
      </c>
      <c r="H31" s="85"/>
      <c r="I31" s="83"/>
      <c r="J31" s="83"/>
      <c r="K31" s="83"/>
      <c r="L31" s="84"/>
      <c r="M31" s="85"/>
      <c r="N31" s="83"/>
      <c r="O31" s="83"/>
      <c r="P31" s="83"/>
      <c r="Q31" s="84"/>
      <c r="R31" s="85"/>
      <c r="S31" s="83"/>
      <c r="T31" s="83"/>
      <c r="U31" s="83"/>
      <c r="V31" s="72"/>
      <c r="W31" s="85"/>
      <c r="X31" s="83"/>
      <c r="Y31" s="83"/>
      <c r="Z31" s="83"/>
      <c r="AA31" s="84"/>
      <c r="AB31" s="82"/>
      <c r="AC31" s="83"/>
      <c r="AD31" s="83"/>
      <c r="AE31" s="83"/>
      <c r="AF31" s="84"/>
      <c r="AG31" s="85">
        <v>2</v>
      </c>
      <c r="AH31" s="83">
        <v>1</v>
      </c>
      <c r="AI31" s="83">
        <v>1</v>
      </c>
      <c r="AJ31" s="83" t="s">
        <v>10</v>
      </c>
      <c r="AK31" s="84">
        <v>5</v>
      </c>
      <c r="AL31" s="82"/>
      <c r="AM31" s="83"/>
      <c r="AN31" s="83"/>
      <c r="AO31" s="83"/>
      <c r="AP31" s="84"/>
      <c r="AQ31" s="76"/>
      <c r="AR31" s="77"/>
      <c r="AS31" s="77"/>
      <c r="AT31" s="77"/>
      <c r="AU31" s="79"/>
      <c r="AV31" s="80"/>
      <c r="AW31" s="77"/>
      <c r="AX31" s="77"/>
      <c r="AY31" s="77"/>
      <c r="AZ31" s="78"/>
      <c r="BA31" s="76"/>
      <c r="BB31" s="77"/>
      <c r="BC31" s="77"/>
      <c r="BD31" s="77"/>
      <c r="BE31" s="79"/>
      <c r="BF31" s="71" t="s">
        <v>135</v>
      </c>
      <c r="BG31" s="81"/>
      <c r="BH31" s="81"/>
    </row>
    <row r="32" spans="1:60" s="2" customFormat="1" ht="15">
      <c r="A32" s="1"/>
      <c r="B32" s="93">
        <v>22</v>
      </c>
      <c r="C32" s="96" t="s">
        <v>138</v>
      </c>
      <c r="D32" s="96"/>
      <c r="E32" s="95" t="s">
        <v>139</v>
      </c>
      <c r="F32" s="52">
        <f t="shared" si="4"/>
        <v>3</v>
      </c>
      <c r="G32" s="53">
        <f t="shared" si="5"/>
        <v>3</v>
      </c>
      <c r="H32" s="97"/>
      <c r="I32" s="98"/>
      <c r="J32" s="98"/>
      <c r="K32" s="98"/>
      <c r="L32" s="99"/>
      <c r="M32" s="97"/>
      <c r="N32" s="98"/>
      <c r="O32" s="98"/>
      <c r="P32" s="98"/>
      <c r="Q32" s="99"/>
      <c r="R32" s="97"/>
      <c r="S32" s="98"/>
      <c r="T32" s="98"/>
      <c r="U32" s="98"/>
      <c r="V32" s="100"/>
      <c r="W32" s="97">
        <v>2</v>
      </c>
      <c r="X32" s="98">
        <v>1</v>
      </c>
      <c r="Y32" s="98">
        <v>0</v>
      </c>
      <c r="Z32" s="98" t="s">
        <v>27</v>
      </c>
      <c r="AA32" s="99">
        <v>3</v>
      </c>
      <c r="AB32" s="101"/>
      <c r="AC32" s="98"/>
      <c r="AD32" s="98"/>
      <c r="AE32" s="98"/>
      <c r="AF32" s="99"/>
      <c r="AG32" s="97"/>
      <c r="AH32" s="98"/>
      <c r="AI32" s="98"/>
      <c r="AJ32" s="98"/>
      <c r="AK32" s="99"/>
      <c r="AL32" s="101"/>
      <c r="AM32" s="98"/>
      <c r="AN32" s="98"/>
      <c r="AO32" s="98"/>
      <c r="AP32" s="99"/>
      <c r="AQ32" s="76"/>
      <c r="AR32" s="77"/>
      <c r="AS32" s="77"/>
      <c r="AT32" s="77"/>
      <c r="AU32" s="79"/>
      <c r="AV32" s="80"/>
      <c r="AW32" s="77"/>
      <c r="AX32" s="77"/>
      <c r="AY32" s="77"/>
      <c r="AZ32" s="78"/>
      <c r="BA32" s="76"/>
      <c r="BB32" s="77"/>
      <c r="BC32" s="77"/>
      <c r="BD32" s="77"/>
      <c r="BE32" s="102"/>
      <c r="BF32" s="71"/>
      <c r="BG32" s="81"/>
      <c r="BH32" s="81"/>
    </row>
    <row r="33" spans="1:60" s="2" customFormat="1" ht="15">
      <c r="A33" s="1"/>
      <c r="B33" s="93">
        <v>23</v>
      </c>
      <c r="C33" s="73" t="s">
        <v>140</v>
      </c>
      <c r="D33" s="73"/>
      <c r="E33" s="70" t="s">
        <v>141</v>
      </c>
      <c r="F33" s="52">
        <f t="shared" si="4"/>
        <v>2</v>
      </c>
      <c r="G33" s="53">
        <f t="shared" si="5"/>
        <v>4</v>
      </c>
      <c r="H33" s="85"/>
      <c r="I33" s="83"/>
      <c r="J33" s="83"/>
      <c r="K33" s="83"/>
      <c r="L33" s="84"/>
      <c r="M33" s="85"/>
      <c r="N33" s="83"/>
      <c r="O33" s="83"/>
      <c r="P33" s="83"/>
      <c r="Q33" s="84"/>
      <c r="R33" s="85"/>
      <c r="S33" s="83"/>
      <c r="T33" s="83"/>
      <c r="U33" s="83"/>
      <c r="V33" s="72"/>
      <c r="W33" s="85">
        <v>1</v>
      </c>
      <c r="X33" s="83">
        <v>1</v>
      </c>
      <c r="Y33" s="83">
        <v>0</v>
      </c>
      <c r="Z33" s="83" t="s">
        <v>10</v>
      </c>
      <c r="AA33" s="84">
        <v>4</v>
      </c>
      <c r="AB33" s="82"/>
      <c r="AC33" s="83"/>
      <c r="AD33" s="83"/>
      <c r="AE33" s="83"/>
      <c r="AF33" s="84"/>
      <c r="AG33" s="85"/>
      <c r="AH33" s="83"/>
      <c r="AI33" s="83"/>
      <c r="AJ33" s="83"/>
      <c r="AK33" s="84"/>
      <c r="AL33" s="82"/>
      <c r="AM33" s="83"/>
      <c r="AN33" s="83"/>
      <c r="AO33" s="83"/>
      <c r="AP33" s="84"/>
      <c r="AQ33" s="76"/>
      <c r="AR33" s="77"/>
      <c r="AS33" s="77"/>
      <c r="AT33" s="77"/>
      <c r="AU33" s="79"/>
      <c r="AV33" s="80"/>
      <c r="AW33" s="77"/>
      <c r="AX33" s="77"/>
      <c r="AY33" s="77"/>
      <c r="AZ33" s="78"/>
      <c r="BA33" s="76"/>
      <c r="BB33" s="77"/>
      <c r="BC33" s="77"/>
      <c r="BD33" s="77"/>
      <c r="BE33" s="79"/>
      <c r="BF33" s="71" t="s">
        <v>176</v>
      </c>
      <c r="BG33" s="81"/>
      <c r="BH33" s="81"/>
    </row>
    <row r="34" spans="1:60" s="2" customFormat="1" ht="15">
      <c r="A34" s="1"/>
      <c r="B34" s="93">
        <v>24</v>
      </c>
      <c r="C34" s="73" t="s">
        <v>142</v>
      </c>
      <c r="D34" s="73"/>
      <c r="E34" s="70" t="s">
        <v>143</v>
      </c>
      <c r="F34" s="52">
        <f t="shared" si="4"/>
        <v>2</v>
      </c>
      <c r="G34" s="53">
        <f t="shared" si="5"/>
        <v>3</v>
      </c>
      <c r="H34" s="85"/>
      <c r="I34" s="83"/>
      <c r="J34" s="83"/>
      <c r="K34" s="83"/>
      <c r="L34" s="84"/>
      <c r="M34" s="85"/>
      <c r="N34" s="83"/>
      <c r="O34" s="83"/>
      <c r="P34" s="83"/>
      <c r="Q34" s="84"/>
      <c r="R34" s="85">
        <v>2</v>
      </c>
      <c r="S34" s="83">
        <v>0</v>
      </c>
      <c r="T34" s="83">
        <v>0</v>
      </c>
      <c r="U34" s="83" t="s">
        <v>10</v>
      </c>
      <c r="V34" s="72">
        <v>3</v>
      </c>
      <c r="W34" s="85"/>
      <c r="X34" s="83"/>
      <c r="Y34" s="83"/>
      <c r="Z34" s="83"/>
      <c r="AA34" s="84"/>
      <c r="AB34" s="82"/>
      <c r="AC34" s="83"/>
      <c r="AD34" s="83"/>
      <c r="AE34" s="83"/>
      <c r="AF34" s="84"/>
      <c r="AG34" s="85"/>
      <c r="AH34" s="83"/>
      <c r="AI34" s="83"/>
      <c r="AJ34" s="83"/>
      <c r="AK34" s="84"/>
      <c r="AL34" s="82"/>
      <c r="AM34" s="83"/>
      <c r="AN34" s="83"/>
      <c r="AO34" s="83"/>
      <c r="AP34" s="84"/>
      <c r="AQ34" s="76"/>
      <c r="AR34" s="77"/>
      <c r="AS34" s="77"/>
      <c r="AT34" s="77"/>
      <c r="AU34" s="79"/>
      <c r="AV34" s="80"/>
      <c r="AW34" s="77"/>
      <c r="AX34" s="77"/>
      <c r="AY34" s="77"/>
      <c r="AZ34" s="78"/>
      <c r="BA34" s="76"/>
      <c r="BB34" s="77"/>
      <c r="BC34" s="77"/>
      <c r="BD34" s="77"/>
      <c r="BE34" s="79"/>
      <c r="BF34" s="71"/>
      <c r="BG34" s="81"/>
      <c r="BH34" s="81"/>
    </row>
    <row r="35" spans="1:60" s="2" customFormat="1" ht="15">
      <c r="A35" s="1"/>
      <c r="B35" s="93">
        <v>25</v>
      </c>
      <c r="C35" s="73" t="s">
        <v>144</v>
      </c>
      <c r="D35" s="73"/>
      <c r="E35" s="70" t="s">
        <v>145</v>
      </c>
      <c r="F35" s="52">
        <f t="shared" si="4"/>
        <v>4</v>
      </c>
      <c r="G35" s="53">
        <f t="shared" si="5"/>
        <v>5</v>
      </c>
      <c r="H35" s="85">
        <v>2</v>
      </c>
      <c r="I35" s="83">
        <v>0</v>
      </c>
      <c r="J35" s="83">
        <v>2</v>
      </c>
      <c r="K35" s="83" t="s">
        <v>10</v>
      </c>
      <c r="L35" s="84">
        <v>5</v>
      </c>
      <c r="M35" s="85"/>
      <c r="N35" s="83"/>
      <c r="O35" s="83"/>
      <c r="P35" s="83"/>
      <c r="Q35" s="84"/>
      <c r="R35" s="85"/>
      <c r="S35" s="83"/>
      <c r="T35" s="83"/>
      <c r="U35" s="83"/>
      <c r="V35" s="72"/>
      <c r="W35" s="85"/>
      <c r="X35" s="83"/>
      <c r="Y35" s="83"/>
      <c r="Z35" s="83"/>
      <c r="AA35" s="84"/>
      <c r="AB35" s="82"/>
      <c r="AC35" s="83"/>
      <c r="AD35" s="83"/>
      <c r="AE35" s="83"/>
      <c r="AF35" s="84"/>
      <c r="AG35" s="85"/>
      <c r="AH35" s="83"/>
      <c r="AI35" s="83"/>
      <c r="AJ35" s="83"/>
      <c r="AK35" s="84"/>
      <c r="AL35" s="82"/>
      <c r="AM35" s="83"/>
      <c r="AN35" s="83"/>
      <c r="AO35" s="83"/>
      <c r="AP35" s="84"/>
      <c r="AQ35" s="76"/>
      <c r="AR35" s="77"/>
      <c r="AS35" s="77"/>
      <c r="AT35" s="77"/>
      <c r="AU35" s="79"/>
      <c r="AV35" s="80"/>
      <c r="AW35" s="77"/>
      <c r="AX35" s="77"/>
      <c r="AY35" s="77"/>
      <c r="AZ35" s="78"/>
      <c r="BA35" s="76"/>
      <c r="BB35" s="77"/>
      <c r="BC35" s="77"/>
      <c r="BD35" s="77"/>
      <c r="BE35" s="79"/>
      <c r="BF35" s="71"/>
      <c r="BG35" s="81"/>
      <c r="BH35" s="81"/>
    </row>
    <row r="36" spans="1:60" s="2" customFormat="1" ht="15">
      <c r="A36" s="1"/>
      <c r="B36" s="93">
        <v>26</v>
      </c>
      <c r="C36" s="73" t="s">
        <v>146</v>
      </c>
      <c r="D36" s="73"/>
      <c r="E36" s="70" t="s">
        <v>188</v>
      </c>
      <c r="F36" s="52">
        <f t="shared" si="4"/>
        <v>1</v>
      </c>
      <c r="G36" s="53">
        <f t="shared" si="5"/>
        <v>3</v>
      </c>
      <c r="H36" s="85"/>
      <c r="I36" s="83"/>
      <c r="J36" s="83"/>
      <c r="K36" s="83"/>
      <c r="L36" s="84"/>
      <c r="M36" s="85"/>
      <c r="N36" s="83"/>
      <c r="O36" s="83"/>
      <c r="P36" s="83"/>
      <c r="Q36" s="84"/>
      <c r="R36" s="85"/>
      <c r="S36" s="83"/>
      <c r="T36" s="83"/>
      <c r="U36" s="83"/>
      <c r="V36" s="72"/>
      <c r="W36" s="85"/>
      <c r="X36" s="83"/>
      <c r="Y36" s="83"/>
      <c r="Z36" s="83"/>
      <c r="AA36" s="84"/>
      <c r="AB36" s="82"/>
      <c r="AC36" s="83"/>
      <c r="AD36" s="83"/>
      <c r="AE36" s="83"/>
      <c r="AF36" s="84"/>
      <c r="AG36" s="85"/>
      <c r="AH36" s="83"/>
      <c r="AI36" s="83"/>
      <c r="AJ36" s="83"/>
      <c r="AK36" s="84"/>
      <c r="AL36" s="82">
        <v>0</v>
      </c>
      <c r="AM36" s="83">
        <v>1</v>
      </c>
      <c r="AN36" s="83">
        <v>0</v>
      </c>
      <c r="AO36" s="83" t="s">
        <v>27</v>
      </c>
      <c r="AP36" s="84">
        <v>3</v>
      </c>
      <c r="AQ36" s="76"/>
      <c r="AR36" s="77"/>
      <c r="AS36" s="77"/>
      <c r="AT36" s="77"/>
      <c r="AU36" s="79"/>
      <c r="AV36" s="80"/>
      <c r="AW36" s="77"/>
      <c r="AX36" s="77"/>
      <c r="AY36" s="77"/>
      <c r="AZ36" s="78"/>
      <c r="BA36" s="76"/>
      <c r="BB36" s="77"/>
      <c r="BC36" s="77"/>
      <c r="BD36" s="77"/>
      <c r="BE36" s="79"/>
      <c r="BF36" s="71"/>
      <c r="BG36" s="81"/>
      <c r="BH36" s="81"/>
    </row>
    <row r="37" spans="1:60" s="12" customFormat="1" ht="15" customHeight="1">
      <c r="A37" s="11"/>
      <c r="B37" s="103">
        <v>27</v>
      </c>
      <c r="C37" s="96" t="s">
        <v>147</v>
      </c>
      <c r="D37" s="96"/>
      <c r="E37" s="95" t="s">
        <v>189</v>
      </c>
      <c r="F37" s="52">
        <f t="shared" si="4"/>
        <v>3</v>
      </c>
      <c r="G37" s="53">
        <f t="shared" si="5"/>
        <v>4</v>
      </c>
      <c r="H37" s="97"/>
      <c r="I37" s="98"/>
      <c r="J37" s="98"/>
      <c r="K37" s="98"/>
      <c r="L37" s="99"/>
      <c r="M37" s="97"/>
      <c r="N37" s="98"/>
      <c r="O37" s="98"/>
      <c r="P37" s="98"/>
      <c r="Q37" s="99"/>
      <c r="R37" s="97"/>
      <c r="S37" s="98"/>
      <c r="T37" s="98"/>
      <c r="U37" s="98"/>
      <c r="V37" s="100"/>
      <c r="W37" s="97"/>
      <c r="X37" s="98"/>
      <c r="Y37" s="98"/>
      <c r="Z37" s="98"/>
      <c r="AA37" s="99"/>
      <c r="AB37" s="101">
        <v>0</v>
      </c>
      <c r="AC37" s="98">
        <v>1</v>
      </c>
      <c r="AD37" s="98">
        <v>2</v>
      </c>
      <c r="AE37" s="98" t="s">
        <v>27</v>
      </c>
      <c r="AF37" s="99">
        <v>4</v>
      </c>
      <c r="AG37" s="97"/>
      <c r="AH37" s="98"/>
      <c r="AI37" s="98"/>
      <c r="AJ37" s="98"/>
      <c r="AK37" s="99"/>
      <c r="AL37" s="101"/>
      <c r="AM37" s="98"/>
      <c r="AN37" s="98"/>
      <c r="AO37" s="98"/>
      <c r="AP37" s="99"/>
      <c r="AQ37" s="104"/>
      <c r="AR37" s="105"/>
      <c r="AS37" s="105"/>
      <c r="AT37" s="105"/>
      <c r="AU37" s="106"/>
      <c r="AV37" s="107"/>
      <c r="AW37" s="105"/>
      <c r="AX37" s="105"/>
      <c r="AY37" s="105"/>
      <c r="AZ37" s="108"/>
      <c r="BA37" s="104"/>
      <c r="BB37" s="105"/>
      <c r="BC37" s="105"/>
      <c r="BD37" s="105"/>
      <c r="BE37" s="106"/>
      <c r="BF37" s="71"/>
      <c r="BG37" s="109"/>
      <c r="BH37" s="109"/>
    </row>
    <row r="38" spans="1:60" s="2" customFormat="1" ht="15">
      <c r="A38" s="1"/>
      <c r="B38" s="93">
        <v>28</v>
      </c>
      <c r="C38" s="73" t="s">
        <v>148</v>
      </c>
      <c r="D38" s="73"/>
      <c r="E38" s="70" t="s">
        <v>149</v>
      </c>
      <c r="F38" s="52">
        <f t="shared" si="4"/>
        <v>2</v>
      </c>
      <c r="G38" s="53">
        <f t="shared" si="5"/>
        <v>4</v>
      </c>
      <c r="H38" s="85">
        <v>1</v>
      </c>
      <c r="I38" s="83">
        <v>1</v>
      </c>
      <c r="J38" s="83">
        <v>0</v>
      </c>
      <c r="K38" s="83" t="s">
        <v>10</v>
      </c>
      <c r="L38" s="84">
        <v>4</v>
      </c>
      <c r="M38" s="85"/>
      <c r="N38" s="83"/>
      <c r="O38" s="83"/>
      <c r="P38" s="83"/>
      <c r="Q38" s="84"/>
      <c r="R38" s="85"/>
      <c r="S38" s="83"/>
      <c r="T38" s="83"/>
      <c r="U38" s="83"/>
      <c r="V38" s="72"/>
      <c r="W38" s="85"/>
      <c r="X38" s="83"/>
      <c r="Y38" s="83"/>
      <c r="Z38" s="83"/>
      <c r="AA38" s="84"/>
      <c r="AB38" s="82"/>
      <c r="AC38" s="83"/>
      <c r="AD38" s="83"/>
      <c r="AE38" s="83"/>
      <c r="AF38" s="84"/>
      <c r="AG38" s="76"/>
      <c r="AH38" s="77"/>
      <c r="AI38" s="77"/>
      <c r="AJ38" s="77"/>
      <c r="AK38" s="79"/>
      <c r="AL38" s="80"/>
      <c r="AM38" s="77"/>
      <c r="AN38" s="77"/>
      <c r="AO38" s="77"/>
      <c r="AP38" s="79"/>
      <c r="AQ38" s="76"/>
      <c r="AR38" s="77"/>
      <c r="AS38" s="77"/>
      <c r="AT38" s="77"/>
      <c r="AU38" s="79"/>
      <c r="AV38" s="80"/>
      <c r="AW38" s="77"/>
      <c r="AX38" s="77"/>
      <c r="AY38" s="77"/>
      <c r="AZ38" s="78"/>
      <c r="BA38" s="76"/>
      <c r="BB38" s="77"/>
      <c r="BC38" s="77"/>
      <c r="BD38" s="77"/>
      <c r="BE38" s="79"/>
      <c r="BF38" s="71"/>
      <c r="BG38" s="81"/>
      <c r="BH38" s="81"/>
    </row>
    <row r="39" spans="1:60" s="2" customFormat="1" ht="15">
      <c r="A39" s="1"/>
      <c r="B39" s="93">
        <v>29</v>
      </c>
      <c r="C39" s="73" t="s">
        <v>150</v>
      </c>
      <c r="D39" s="73"/>
      <c r="E39" s="70" t="s">
        <v>151</v>
      </c>
      <c r="F39" s="52">
        <f t="shared" si="4"/>
        <v>2</v>
      </c>
      <c r="G39" s="53">
        <f t="shared" si="5"/>
        <v>4</v>
      </c>
      <c r="H39" s="85"/>
      <c r="I39" s="83"/>
      <c r="J39" s="83"/>
      <c r="K39" s="83"/>
      <c r="L39" s="84"/>
      <c r="M39" s="85">
        <v>1</v>
      </c>
      <c r="N39" s="83">
        <v>0</v>
      </c>
      <c r="O39" s="83">
        <v>1</v>
      </c>
      <c r="P39" s="83" t="s">
        <v>27</v>
      </c>
      <c r="Q39" s="84">
        <v>4</v>
      </c>
      <c r="R39" s="85"/>
      <c r="S39" s="83"/>
      <c r="T39" s="83"/>
      <c r="U39" s="83"/>
      <c r="V39" s="72"/>
      <c r="W39" s="85"/>
      <c r="X39" s="83"/>
      <c r="Y39" s="83"/>
      <c r="Z39" s="83"/>
      <c r="AA39" s="84"/>
      <c r="AB39" s="82"/>
      <c r="AC39" s="83"/>
      <c r="AD39" s="83"/>
      <c r="AE39" s="83"/>
      <c r="AF39" s="84"/>
      <c r="AG39" s="76"/>
      <c r="AH39" s="77"/>
      <c r="AI39" s="77"/>
      <c r="AJ39" s="77"/>
      <c r="AK39" s="79"/>
      <c r="AL39" s="80"/>
      <c r="AM39" s="77"/>
      <c r="AN39" s="77"/>
      <c r="AO39" s="77"/>
      <c r="AP39" s="79"/>
      <c r="AQ39" s="76"/>
      <c r="AR39" s="77"/>
      <c r="AS39" s="77"/>
      <c r="AT39" s="77"/>
      <c r="AU39" s="79"/>
      <c r="AV39" s="80"/>
      <c r="AW39" s="77"/>
      <c r="AX39" s="77"/>
      <c r="AY39" s="77"/>
      <c r="AZ39" s="78"/>
      <c r="BA39" s="76"/>
      <c r="BB39" s="77"/>
      <c r="BC39" s="77"/>
      <c r="BD39" s="77"/>
      <c r="BE39" s="79"/>
      <c r="BF39" s="71" t="s">
        <v>145</v>
      </c>
      <c r="BG39" s="81"/>
      <c r="BH39" s="81"/>
    </row>
    <row r="40" spans="1:60" s="2" customFormat="1" ht="15">
      <c r="A40" s="1"/>
      <c r="B40" s="93">
        <v>30</v>
      </c>
      <c r="C40" s="96" t="s">
        <v>152</v>
      </c>
      <c r="D40" s="96"/>
      <c r="E40" s="95" t="s">
        <v>153</v>
      </c>
      <c r="F40" s="52">
        <f t="shared" si="4"/>
        <v>3</v>
      </c>
      <c r="G40" s="53">
        <f t="shared" si="5"/>
        <v>4</v>
      </c>
      <c r="H40" s="97"/>
      <c r="I40" s="98"/>
      <c r="J40" s="98"/>
      <c r="K40" s="98"/>
      <c r="L40" s="99"/>
      <c r="M40" s="97"/>
      <c r="N40" s="98"/>
      <c r="O40" s="98"/>
      <c r="P40" s="98"/>
      <c r="Q40" s="99"/>
      <c r="R40" s="97"/>
      <c r="S40" s="98"/>
      <c r="T40" s="98"/>
      <c r="U40" s="98"/>
      <c r="V40" s="100"/>
      <c r="W40" s="97">
        <v>2</v>
      </c>
      <c r="X40" s="98">
        <v>1</v>
      </c>
      <c r="Y40" s="98">
        <v>0</v>
      </c>
      <c r="Z40" s="98" t="s">
        <v>10</v>
      </c>
      <c r="AA40" s="99">
        <v>4</v>
      </c>
      <c r="AB40" s="101"/>
      <c r="AC40" s="98"/>
      <c r="AD40" s="98"/>
      <c r="AE40" s="98"/>
      <c r="AF40" s="99"/>
      <c r="AG40" s="76"/>
      <c r="AH40" s="77"/>
      <c r="AI40" s="77"/>
      <c r="AJ40" s="77"/>
      <c r="AK40" s="79"/>
      <c r="AL40" s="80"/>
      <c r="AM40" s="77"/>
      <c r="AN40" s="77"/>
      <c r="AO40" s="77"/>
      <c r="AP40" s="79"/>
      <c r="AQ40" s="76"/>
      <c r="AR40" s="77"/>
      <c r="AS40" s="77"/>
      <c r="AT40" s="77"/>
      <c r="AU40" s="79"/>
      <c r="AV40" s="80"/>
      <c r="AW40" s="77"/>
      <c r="AX40" s="77"/>
      <c r="AY40" s="77"/>
      <c r="AZ40" s="78"/>
      <c r="BA40" s="76"/>
      <c r="BB40" s="77"/>
      <c r="BC40" s="77"/>
      <c r="BD40" s="77"/>
      <c r="BE40" s="79"/>
      <c r="BF40" s="71" t="s">
        <v>175</v>
      </c>
      <c r="BG40" s="81"/>
      <c r="BH40" s="81"/>
    </row>
    <row r="41" spans="1:60" s="2" customFormat="1" ht="15">
      <c r="A41" s="1"/>
      <c r="B41" s="93">
        <v>31</v>
      </c>
      <c r="C41" s="73" t="s">
        <v>154</v>
      </c>
      <c r="D41" s="73"/>
      <c r="E41" s="70" t="s">
        <v>155</v>
      </c>
      <c r="F41" s="52">
        <f t="shared" si="4"/>
        <v>4</v>
      </c>
      <c r="G41" s="53">
        <f t="shared" si="5"/>
        <v>6</v>
      </c>
      <c r="H41" s="85"/>
      <c r="I41" s="83"/>
      <c r="J41" s="83"/>
      <c r="K41" s="83"/>
      <c r="L41" s="84"/>
      <c r="M41" s="85"/>
      <c r="N41" s="83"/>
      <c r="O41" s="83"/>
      <c r="P41" s="83"/>
      <c r="Q41" s="84"/>
      <c r="R41" s="85">
        <v>2</v>
      </c>
      <c r="S41" s="83">
        <v>2</v>
      </c>
      <c r="T41" s="83">
        <v>0</v>
      </c>
      <c r="U41" s="83" t="s">
        <v>10</v>
      </c>
      <c r="V41" s="72">
        <v>6</v>
      </c>
      <c r="W41" s="85"/>
      <c r="X41" s="83"/>
      <c r="Y41" s="83"/>
      <c r="Z41" s="83"/>
      <c r="AA41" s="84"/>
      <c r="AB41" s="82"/>
      <c r="AC41" s="83"/>
      <c r="AD41" s="83"/>
      <c r="AE41" s="83"/>
      <c r="AF41" s="84"/>
      <c r="AG41" s="76"/>
      <c r="AH41" s="77"/>
      <c r="AI41" s="77"/>
      <c r="AJ41" s="77"/>
      <c r="AK41" s="79"/>
      <c r="AL41" s="80"/>
      <c r="AM41" s="77"/>
      <c r="AN41" s="77"/>
      <c r="AO41" s="77"/>
      <c r="AP41" s="79"/>
      <c r="AQ41" s="76"/>
      <c r="AR41" s="77"/>
      <c r="AS41" s="77"/>
      <c r="AT41" s="77"/>
      <c r="AU41" s="79"/>
      <c r="AV41" s="80"/>
      <c r="AW41" s="77"/>
      <c r="AX41" s="77"/>
      <c r="AY41" s="77"/>
      <c r="AZ41" s="78"/>
      <c r="BA41" s="76"/>
      <c r="BB41" s="77"/>
      <c r="BC41" s="77"/>
      <c r="BD41" s="77"/>
      <c r="BE41" s="79"/>
      <c r="BF41" s="71" t="s">
        <v>151</v>
      </c>
      <c r="BG41" s="81"/>
      <c r="BH41" s="81"/>
    </row>
    <row r="42" spans="1:60" s="2" customFormat="1" ht="15">
      <c r="A42" s="1"/>
      <c r="B42" s="93">
        <v>32</v>
      </c>
      <c r="C42" s="73" t="s">
        <v>156</v>
      </c>
      <c r="D42" s="73"/>
      <c r="E42" s="70" t="s">
        <v>190</v>
      </c>
      <c r="F42" s="52">
        <f t="shared" si="4"/>
        <v>2</v>
      </c>
      <c r="G42" s="53">
        <f t="shared" si="5"/>
        <v>3</v>
      </c>
      <c r="H42" s="85"/>
      <c r="I42" s="83"/>
      <c r="J42" s="83"/>
      <c r="K42" s="83"/>
      <c r="L42" s="84"/>
      <c r="M42" s="85"/>
      <c r="N42" s="83"/>
      <c r="O42" s="83"/>
      <c r="P42" s="83"/>
      <c r="Q42" s="84"/>
      <c r="R42" s="85"/>
      <c r="S42" s="83"/>
      <c r="T42" s="83"/>
      <c r="U42" s="83"/>
      <c r="V42" s="72"/>
      <c r="W42" s="85">
        <v>0</v>
      </c>
      <c r="X42" s="83">
        <v>1</v>
      </c>
      <c r="Y42" s="83">
        <v>1</v>
      </c>
      <c r="Z42" s="83" t="s">
        <v>27</v>
      </c>
      <c r="AA42" s="84">
        <v>3</v>
      </c>
      <c r="AB42" s="82"/>
      <c r="AC42" s="83"/>
      <c r="AD42" s="83"/>
      <c r="AE42" s="83"/>
      <c r="AF42" s="84"/>
      <c r="AG42" s="76"/>
      <c r="AH42" s="77"/>
      <c r="AI42" s="77"/>
      <c r="AJ42" s="77"/>
      <c r="AK42" s="79"/>
      <c r="AL42" s="80"/>
      <c r="AM42" s="77"/>
      <c r="AN42" s="77"/>
      <c r="AO42" s="77"/>
      <c r="AP42" s="79"/>
      <c r="AQ42" s="76"/>
      <c r="AR42" s="77"/>
      <c r="AS42" s="77"/>
      <c r="AT42" s="77"/>
      <c r="AU42" s="79"/>
      <c r="AV42" s="80"/>
      <c r="AW42" s="77"/>
      <c r="AX42" s="77"/>
      <c r="AY42" s="77"/>
      <c r="AZ42" s="78"/>
      <c r="BA42" s="76"/>
      <c r="BB42" s="77"/>
      <c r="BC42" s="77"/>
      <c r="BD42" s="77"/>
      <c r="BE42" s="79"/>
      <c r="BF42" s="71" t="s">
        <v>108</v>
      </c>
      <c r="BG42" s="81"/>
      <c r="BH42" s="81"/>
    </row>
    <row r="43" spans="1:60" ht="15.75" thickBot="1">
      <c r="A43" s="10"/>
      <c r="B43" s="110">
        <v>33</v>
      </c>
      <c r="C43" s="86" t="s">
        <v>157</v>
      </c>
      <c r="D43" s="86"/>
      <c r="E43" s="87" t="s">
        <v>158</v>
      </c>
      <c r="F43" s="52">
        <f t="shared" si="4"/>
        <v>2</v>
      </c>
      <c r="G43" s="53">
        <f t="shared" si="5"/>
        <v>3</v>
      </c>
      <c r="H43" s="85"/>
      <c r="I43" s="83"/>
      <c r="J43" s="83"/>
      <c r="K43" s="83"/>
      <c r="L43" s="84"/>
      <c r="M43" s="85"/>
      <c r="N43" s="83"/>
      <c r="O43" s="83"/>
      <c r="P43" s="83"/>
      <c r="Q43" s="84"/>
      <c r="R43" s="85"/>
      <c r="S43" s="83"/>
      <c r="T43" s="83"/>
      <c r="U43" s="83"/>
      <c r="V43" s="72"/>
      <c r="W43" s="85"/>
      <c r="X43" s="83"/>
      <c r="Y43" s="83"/>
      <c r="Z43" s="83"/>
      <c r="AA43" s="84"/>
      <c r="AB43" s="82">
        <v>1</v>
      </c>
      <c r="AC43" s="83">
        <v>0</v>
      </c>
      <c r="AD43" s="83">
        <v>1</v>
      </c>
      <c r="AE43" s="83" t="s">
        <v>10</v>
      </c>
      <c r="AF43" s="84">
        <v>3</v>
      </c>
      <c r="AG43" s="63"/>
      <c r="AH43" s="64"/>
      <c r="AI43" s="64"/>
      <c r="AJ43" s="64"/>
      <c r="AK43" s="66"/>
      <c r="AL43" s="67"/>
      <c r="AM43" s="64"/>
      <c r="AN43" s="64"/>
      <c r="AO43" s="64"/>
      <c r="AP43" s="66"/>
      <c r="AQ43" s="63"/>
      <c r="AR43" s="64"/>
      <c r="AS43" s="64"/>
      <c r="AT43" s="64"/>
      <c r="AU43" s="66"/>
      <c r="AV43" s="67"/>
      <c r="AW43" s="64"/>
      <c r="AX43" s="64"/>
      <c r="AY43" s="64"/>
      <c r="AZ43" s="65"/>
      <c r="BA43" s="63"/>
      <c r="BB43" s="64"/>
      <c r="BC43" s="64"/>
      <c r="BD43" s="64"/>
      <c r="BE43" s="66"/>
      <c r="BF43" s="68"/>
      <c r="BG43" s="20"/>
      <c r="BH43" s="20"/>
    </row>
    <row r="44" spans="1:60" ht="15.75" thickBot="1">
      <c r="A44" s="1"/>
      <c r="B44" s="304" t="s">
        <v>42</v>
      </c>
      <c r="C44" s="337"/>
      <c r="D44" s="337"/>
      <c r="E44" s="338"/>
      <c r="F44" s="41"/>
      <c r="G44" s="42"/>
      <c r="H44" s="40"/>
      <c r="I44" s="41"/>
      <c r="J44" s="41"/>
      <c r="K44" s="41"/>
      <c r="L44" s="42"/>
      <c r="M44" s="40"/>
      <c r="N44" s="41"/>
      <c r="O44" s="41"/>
      <c r="P44" s="41"/>
      <c r="Q44" s="42"/>
      <c r="R44" s="40"/>
      <c r="S44" s="41"/>
      <c r="T44" s="41"/>
      <c r="U44" s="41"/>
      <c r="V44" s="43"/>
      <c r="W44" s="40"/>
      <c r="X44" s="41"/>
      <c r="Y44" s="41"/>
      <c r="Z44" s="41"/>
      <c r="AA44" s="42"/>
      <c r="AB44" s="38"/>
      <c r="AC44" s="41"/>
      <c r="AD44" s="41"/>
      <c r="AE44" s="41"/>
      <c r="AF44" s="42"/>
      <c r="AG44" s="90"/>
      <c r="AH44" s="45"/>
      <c r="AI44" s="45"/>
      <c r="AJ44" s="45"/>
      <c r="AK44" s="47"/>
      <c r="AL44" s="91"/>
      <c r="AM44" s="45"/>
      <c r="AN44" s="45"/>
      <c r="AO44" s="45"/>
      <c r="AP44" s="47"/>
      <c r="AQ44" s="90"/>
      <c r="AR44" s="45"/>
      <c r="AS44" s="45"/>
      <c r="AT44" s="45"/>
      <c r="AU44" s="47"/>
      <c r="AV44" s="91"/>
      <c r="AW44" s="45"/>
      <c r="AX44" s="45"/>
      <c r="AY44" s="45"/>
      <c r="AZ44" s="92"/>
      <c r="BA44" s="90"/>
      <c r="BB44" s="45"/>
      <c r="BC44" s="45"/>
      <c r="BD44" s="45"/>
      <c r="BE44" s="47"/>
      <c r="BF44" s="71"/>
      <c r="BG44" s="20"/>
      <c r="BH44" s="20"/>
    </row>
    <row r="45" spans="1:60" ht="15">
      <c r="A45" s="1"/>
      <c r="B45" s="110">
        <v>34</v>
      </c>
      <c r="C45" s="111" t="s">
        <v>109</v>
      </c>
      <c r="D45" s="111"/>
      <c r="E45" s="111" t="s">
        <v>178</v>
      </c>
      <c r="F45" s="52">
        <f>SUM(H45:J45,M45:O45,R45:T45,W45:Y45,AB45:AD45,AG45:AI45,AL45:AN45,AQ45:AS45,AV45:AX45,BA45:BC45)</f>
        <v>2</v>
      </c>
      <c r="G45" s="53">
        <f>SUM(L45,Q45,V45,AA45,AF45,AK45,AP45,AU45,AZ45,BE45)</f>
        <v>0</v>
      </c>
      <c r="H45" s="59">
        <v>0</v>
      </c>
      <c r="I45" s="60">
        <v>2</v>
      </c>
      <c r="J45" s="60">
        <v>0</v>
      </c>
      <c r="K45" s="60" t="s">
        <v>177</v>
      </c>
      <c r="L45" s="61">
        <v>0</v>
      </c>
      <c r="M45" s="59"/>
      <c r="N45" s="60"/>
      <c r="O45" s="60"/>
      <c r="P45" s="60"/>
      <c r="Q45" s="61"/>
      <c r="R45" s="59"/>
      <c r="S45" s="60"/>
      <c r="T45" s="60"/>
      <c r="U45" s="60"/>
      <c r="V45" s="112"/>
      <c r="W45" s="59"/>
      <c r="X45" s="60"/>
      <c r="Y45" s="60"/>
      <c r="Z45" s="60"/>
      <c r="AA45" s="61"/>
      <c r="AB45" s="62"/>
      <c r="AC45" s="60"/>
      <c r="AD45" s="60"/>
      <c r="AE45" s="60"/>
      <c r="AF45" s="61"/>
      <c r="AG45" s="63"/>
      <c r="AH45" s="64"/>
      <c r="AI45" s="64"/>
      <c r="AJ45" s="64"/>
      <c r="AK45" s="66"/>
      <c r="AL45" s="67"/>
      <c r="AM45" s="64"/>
      <c r="AN45" s="64"/>
      <c r="AO45" s="64"/>
      <c r="AP45" s="66"/>
      <c r="AQ45" s="63"/>
      <c r="AR45" s="64"/>
      <c r="AS45" s="64"/>
      <c r="AT45" s="64"/>
      <c r="AU45" s="66"/>
      <c r="AV45" s="67"/>
      <c r="AW45" s="64"/>
      <c r="AX45" s="64"/>
      <c r="AY45" s="64"/>
      <c r="AZ45" s="65"/>
      <c r="BA45" s="63"/>
      <c r="BB45" s="64"/>
      <c r="BC45" s="64"/>
      <c r="BD45" s="64"/>
      <c r="BE45" s="66"/>
      <c r="BF45" s="68"/>
      <c r="BG45" s="20"/>
      <c r="BH45" s="20"/>
    </row>
    <row r="46" spans="1:60" s="2" customFormat="1" ht="15">
      <c r="A46" s="1"/>
      <c r="B46" s="93">
        <v>35</v>
      </c>
      <c r="C46" s="113" t="s">
        <v>110</v>
      </c>
      <c r="D46" s="113"/>
      <c r="E46" s="16" t="s">
        <v>111</v>
      </c>
      <c r="F46" s="52">
        <f>SUM(H46:J46,M46:O46,R46:T46,W46:Y46,AB46:AD46,AG46:AI46,AL46:AN46,AQ46:AS46,AV46:AX46,BA46:BC46)</f>
        <v>2</v>
      </c>
      <c r="G46" s="53">
        <f>SUM(L46,Q46,V46,AA46,AF46,AK46,AP46,AU46,AZ46,BE46)</f>
        <v>2</v>
      </c>
      <c r="H46" s="74"/>
      <c r="I46" s="52"/>
      <c r="J46" s="52"/>
      <c r="K46" s="52"/>
      <c r="L46" s="53"/>
      <c r="M46" s="74"/>
      <c r="N46" s="52"/>
      <c r="O46" s="52"/>
      <c r="P46" s="52"/>
      <c r="Q46" s="53"/>
      <c r="R46" s="74"/>
      <c r="S46" s="52"/>
      <c r="T46" s="52"/>
      <c r="U46" s="52"/>
      <c r="V46" s="114"/>
      <c r="W46" s="97">
        <v>1</v>
      </c>
      <c r="X46" s="98">
        <v>1</v>
      </c>
      <c r="Y46" s="98">
        <v>0</v>
      </c>
      <c r="Z46" s="98" t="s">
        <v>27</v>
      </c>
      <c r="AA46" s="99">
        <v>2</v>
      </c>
      <c r="AB46" s="75"/>
      <c r="AC46" s="52"/>
      <c r="AD46" s="52"/>
      <c r="AE46" s="52"/>
      <c r="AF46" s="53"/>
      <c r="AG46" s="76"/>
      <c r="AH46" s="77"/>
      <c r="AI46" s="77"/>
      <c r="AJ46" s="77"/>
      <c r="AK46" s="79"/>
      <c r="AL46" s="80"/>
      <c r="AM46" s="77"/>
      <c r="AN46" s="77"/>
      <c r="AO46" s="77"/>
      <c r="AP46" s="79"/>
      <c r="AQ46" s="76"/>
      <c r="AR46" s="77"/>
      <c r="AS46" s="77"/>
      <c r="AT46" s="77"/>
      <c r="AU46" s="79"/>
      <c r="AV46" s="80"/>
      <c r="AW46" s="77"/>
      <c r="AX46" s="77"/>
      <c r="AY46" s="77"/>
      <c r="AZ46" s="78"/>
      <c r="BA46" s="76"/>
      <c r="BB46" s="77"/>
      <c r="BC46" s="77"/>
      <c r="BD46" s="77"/>
      <c r="BE46" s="79"/>
      <c r="BF46" s="71"/>
      <c r="BG46" s="81"/>
      <c r="BH46" s="81"/>
    </row>
    <row r="47" spans="1:60" s="2" customFormat="1" ht="15.75" thickBot="1">
      <c r="A47" s="1"/>
      <c r="B47" s="93">
        <v>36</v>
      </c>
      <c r="C47" s="115" t="s">
        <v>110</v>
      </c>
      <c r="D47" s="115"/>
      <c r="E47" s="116" t="s">
        <v>111</v>
      </c>
      <c r="F47" s="52">
        <f>SUM(H47:J47,M47:O47,R47:T47,W47:Y47,AB47:AD47,AG47:AI47,AL47:AN47,AQ47:AS47,AV47:AX47,BA47:BC47)</f>
        <v>2</v>
      </c>
      <c r="G47" s="53">
        <f>SUM(L47,Q47,V47,AA47,AF47,AK47,AP47,AU47,AZ47,BE47)</f>
        <v>2</v>
      </c>
      <c r="H47" s="74"/>
      <c r="I47" s="52"/>
      <c r="J47" s="52"/>
      <c r="K47" s="52"/>
      <c r="L47" s="53"/>
      <c r="M47" s="74"/>
      <c r="N47" s="52"/>
      <c r="O47" s="52"/>
      <c r="P47" s="52"/>
      <c r="Q47" s="117"/>
      <c r="R47" s="74"/>
      <c r="S47" s="52"/>
      <c r="T47" s="52"/>
      <c r="U47" s="52"/>
      <c r="V47" s="114"/>
      <c r="W47" s="74"/>
      <c r="X47" s="52"/>
      <c r="Y47" s="52"/>
      <c r="Z47" s="52"/>
      <c r="AA47" s="53"/>
      <c r="AB47" s="75"/>
      <c r="AC47" s="52"/>
      <c r="AD47" s="52"/>
      <c r="AE47" s="52"/>
      <c r="AF47" s="53"/>
      <c r="AG47" s="76">
        <v>1</v>
      </c>
      <c r="AH47" s="77">
        <v>1</v>
      </c>
      <c r="AI47" s="77">
        <v>0</v>
      </c>
      <c r="AJ47" s="77" t="s">
        <v>27</v>
      </c>
      <c r="AK47" s="79">
        <v>2</v>
      </c>
      <c r="AL47" s="80"/>
      <c r="AM47" s="77"/>
      <c r="AN47" s="77"/>
      <c r="AO47" s="77"/>
      <c r="AP47" s="79"/>
      <c r="AQ47" s="76"/>
      <c r="AR47" s="77"/>
      <c r="AS47" s="77"/>
      <c r="AT47" s="77"/>
      <c r="AU47" s="79"/>
      <c r="AV47" s="80"/>
      <c r="AW47" s="77"/>
      <c r="AX47" s="77"/>
      <c r="AY47" s="77"/>
      <c r="AZ47" s="78"/>
      <c r="BA47" s="76"/>
      <c r="BB47" s="77"/>
      <c r="BC47" s="77"/>
      <c r="BD47" s="77"/>
      <c r="BE47" s="79"/>
      <c r="BF47" s="71"/>
      <c r="BG47" s="81"/>
      <c r="BH47" s="81"/>
    </row>
    <row r="48" spans="1:60" ht="15.75" thickBot="1">
      <c r="A48" s="1"/>
      <c r="B48" s="304" t="s">
        <v>48</v>
      </c>
      <c r="C48" s="337"/>
      <c r="D48" s="337"/>
      <c r="E48" s="338"/>
      <c r="F48" s="41"/>
      <c r="G48" s="42"/>
      <c r="H48" s="40"/>
      <c r="I48" s="41"/>
      <c r="J48" s="41"/>
      <c r="K48" s="41"/>
      <c r="L48" s="42"/>
      <c r="M48" s="40"/>
      <c r="N48" s="41"/>
      <c r="O48" s="41"/>
      <c r="P48" s="41"/>
      <c r="Q48" s="39"/>
      <c r="R48" s="40"/>
      <c r="S48" s="41"/>
      <c r="T48" s="41"/>
      <c r="U48" s="41"/>
      <c r="V48" s="43"/>
      <c r="W48" s="40"/>
      <c r="X48" s="41"/>
      <c r="Y48" s="41"/>
      <c r="Z48" s="41"/>
      <c r="AA48" s="42"/>
      <c r="AB48" s="38"/>
      <c r="AC48" s="41"/>
      <c r="AD48" s="41"/>
      <c r="AE48" s="41"/>
      <c r="AF48" s="42"/>
      <c r="AG48" s="90"/>
      <c r="AH48" s="45"/>
      <c r="AI48" s="45"/>
      <c r="AJ48" s="45"/>
      <c r="AK48" s="47"/>
      <c r="AL48" s="91"/>
      <c r="AM48" s="45"/>
      <c r="AN48" s="45"/>
      <c r="AO48" s="45"/>
      <c r="AP48" s="47"/>
      <c r="AQ48" s="90"/>
      <c r="AR48" s="45"/>
      <c r="AS48" s="45"/>
      <c r="AT48" s="45"/>
      <c r="AU48" s="47"/>
      <c r="AV48" s="91"/>
      <c r="AW48" s="45"/>
      <c r="AX48" s="45"/>
      <c r="AY48" s="45"/>
      <c r="AZ48" s="92"/>
      <c r="BA48" s="90"/>
      <c r="BB48" s="45"/>
      <c r="BC48" s="45"/>
      <c r="BD48" s="45"/>
      <c r="BE48" s="47"/>
      <c r="BF48" s="71"/>
      <c r="BG48" s="20"/>
      <c r="BH48" s="20"/>
    </row>
    <row r="49" spans="1:60" ht="30">
      <c r="A49" s="1"/>
      <c r="B49" s="110">
        <v>37</v>
      </c>
      <c r="C49" s="118" t="s">
        <v>159</v>
      </c>
      <c r="D49" s="118"/>
      <c r="E49" s="119" t="s">
        <v>160</v>
      </c>
      <c r="F49" s="52">
        <f>SUM(H49:J49,M49:O49,R49:T49,W49:Y49,AB49:AD49,AG49:AI49,AL49:AN49,AQ49:AS49,AV49:AX49,BA49:BC49)</f>
        <v>7</v>
      </c>
      <c r="G49" s="53">
        <f>SUM(L49,Q49,V49,AA49,AF49,AK49,AP49,AU49,AZ49,BE49)</f>
        <v>7</v>
      </c>
      <c r="H49" s="59"/>
      <c r="I49" s="60"/>
      <c r="J49" s="60"/>
      <c r="K49" s="60"/>
      <c r="L49" s="61"/>
      <c r="M49" s="59"/>
      <c r="N49" s="60"/>
      <c r="O49" s="60"/>
      <c r="P49" s="60"/>
      <c r="Q49" s="120"/>
      <c r="R49" s="59"/>
      <c r="S49" s="60"/>
      <c r="T49" s="60"/>
      <c r="U49" s="60"/>
      <c r="V49" s="112"/>
      <c r="W49" s="59"/>
      <c r="X49" s="60"/>
      <c r="Y49" s="60"/>
      <c r="Z49" s="60"/>
      <c r="AA49" s="61"/>
      <c r="AB49" s="62"/>
      <c r="AC49" s="60"/>
      <c r="AD49" s="60"/>
      <c r="AE49" s="60"/>
      <c r="AF49" s="61"/>
      <c r="AG49" s="121"/>
      <c r="AH49" s="122"/>
      <c r="AI49" s="122"/>
      <c r="AJ49" s="122"/>
      <c r="AK49" s="123"/>
      <c r="AL49" s="124"/>
      <c r="AM49" s="122"/>
      <c r="AN49" s="122"/>
      <c r="AO49" s="122"/>
      <c r="AP49" s="123"/>
      <c r="AQ49" s="121">
        <v>4</v>
      </c>
      <c r="AR49" s="122">
        <v>3</v>
      </c>
      <c r="AS49" s="122">
        <v>0</v>
      </c>
      <c r="AT49" s="122" t="s">
        <v>10</v>
      </c>
      <c r="AU49" s="123">
        <v>7</v>
      </c>
      <c r="AV49" s="67"/>
      <c r="AW49" s="64"/>
      <c r="AX49" s="64"/>
      <c r="AY49" s="64"/>
      <c r="AZ49" s="65"/>
      <c r="BA49" s="63"/>
      <c r="BB49" s="64"/>
      <c r="BC49" s="64"/>
      <c r="BD49" s="64"/>
      <c r="BE49" s="66"/>
      <c r="BF49" s="68"/>
      <c r="BG49" s="20"/>
      <c r="BH49" s="20"/>
    </row>
    <row r="50" spans="1:60" ht="30">
      <c r="A50" s="1"/>
      <c r="B50" s="110">
        <v>38</v>
      </c>
      <c r="C50" s="125" t="s">
        <v>161</v>
      </c>
      <c r="D50" s="125"/>
      <c r="E50" s="126" t="s">
        <v>162</v>
      </c>
      <c r="F50" s="52">
        <f t="shared" ref="F50:F56" si="6">SUM(H50:J50,M50:O50,R50:T50,W50:Y50,AB50:AD50,AG50:AI50,AL50:AN50,AQ50:AS50,AV50:AX50,BA50:BC50)</f>
        <v>4</v>
      </c>
      <c r="G50" s="53">
        <f t="shared" ref="G50:G56" si="7">SUM(L50,Q50,V50,AA50,AF50,AK50,AP50,AU50,AZ50,BE50)</f>
        <v>4</v>
      </c>
      <c r="H50" s="59"/>
      <c r="I50" s="60"/>
      <c r="J50" s="60"/>
      <c r="K50" s="60"/>
      <c r="L50" s="61"/>
      <c r="M50" s="59"/>
      <c r="N50" s="60"/>
      <c r="O50" s="60"/>
      <c r="P50" s="60"/>
      <c r="Q50" s="120"/>
      <c r="R50" s="59"/>
      <c r="S50" s="60"/>
      <c r="T50" s="60"/>
      <c r="U50" s="60"/>
      <c r="V50" s="112"/>
      <c r="W50" s="59"/>
      <c r="X50" s="60"/>
      <c r="Y50" s="60"/>
      <c r="Z50" s="60"/>
      <c r="AA50" s="61"/>
      <c r="AB50" s="62"/>
      <c r="AC50" s="60"/>
      <c r="AD50" s="60"/>
      <c r="AE50" s="60"/>
      <c r="AF50" s="61"/>
      <c r="AG50" s="63"/>
      <c r="AH50" s="64"/>
      <c r="AI50" s="64"/>
      <c r="AJ50" s="64"/>
      <c r="AK50" s="66"/>
      <c r="AL50" s="67">
        <v>2</v>
      </c>
      <c r="AM50" s="64">
        <v>2</v>
      </c>
      <c r="AN50" s="64">
        <v>0</v>
      </c>
      <c r="AO50" s="64" t="s">
        <v>27</v>
      </c>
      <c r="AP50" s="66">
        <v>4</v>
      </c>
      <c r="AQ50" s="63"/>
      <c r="AR50" s="64"/>
      <c r="AS50" s="64"/>
      <c r="AT50" s="64"/>
      <c r="AU50" s="66"/>
      <c r="AV50" s="67"/>
      <c r="AW50" s="64"/>
      <c r="AX50" s="64"/>
      <c r="AY50" s="64"/>
      <c r="AZ50" s="65"/>
      <c r="BA50" s="63"/>
      <c r="BB50" s="64"/>
      <c r="BC50" s="64"/>
      <c r="BD50" s="64"/>
      <c r="BE50" s="66"/>
      <c r="BF50" s="68"/>
      <c r="BG50" s="20"/>
      <c r="BH50" s="20"/>
    </row>
    <row r="51" spans="1:60" ht="15">
      <c r="A51" s="1"/>
      <c r="B51" s="110">
        <v>39</v>
      </c>
      <c r="C51" s="125" t="s">
        <v>163</v>
      </c>
      <c r="D51" s="125"/>
      <c r="E51" s="126" t="s">
        <v>164</v>
      </c>
      <c r="F51" s="52">
        <f t="shared" si="6"/>
        <v>2</v>
      </c>
      <c r="G51" s="53">
        <f t="shared" si="7"/>
        <v>3</v>
      </c>
      <c r="H51" s="127">
        <v>1</v>
      </c>
      <c r="I51" s="128">
        <v>0</v>
      </c>
      <c r="J51" s="128">
        <v>1</v>
      </c>
      <c r="K51" s="128" t="s">
        <v>27</v>
      </c>
      <c r="L51" s="129">
        <v>3</v>
      </c>
      <c r="M51" s="59"/>
      <c r="N51" s="60"/>
      <c r="O51" s="60"/>
      <c r="P51" s="60"/>
      <c r="Q51" s="120"/>
      <c r="R51" s="59"/>
      <c r="S51" s="60"/>
      <c r="T51" s="60"/>
      <c r="U51" s="60"/>
      <c r="V51" s="112"/>
      <c r="W51" s="59"/>
      <c r="X51" s="60"/>
      <c r="Y51" s="60"/>
      <c r="Z51" s="60"/>
      <c r="AA51" s="61"/>
      <c r="AB51" s="62"/>
      <c r="AC51" s="60"/>
      <c r="AD51" s="60"/>
      <c r="AE51" s="60"/>
      <c r="AF51" s="61"/>
      <c r="AG51" s="63"/>
      <c r="AH51" s="64"/>
      <c r="AI51" s="64"/>
      <c r="AJ51" s="64"/>
      <c r="AK51" s="66"/>
      <c r="AL51" s="130"/>
      <c r="AM51" s="64"/>
      <c r="AN51" s="64"/>
      <c r="AO51" s="64"/>
      <c r="AP51" s="66"/>
      <c r="AQ51" s="63"/>
      <c r="AR51" s="64"/>
      <c r="AS51" s="64"/>
      <c r="AT51" s="64"/>
      <c r="AU51" s="66"/>
      <c r="AV51" s="67"/>
      <c r="AW51" s="64"/>
      <c r="AX51" s="64"/>
      <c r="AY51" s="64"/>
      <c r="AZ51" s="65"/>
      <c r="BA51" s="63"/>
      <c r="BB51" s="64"/>
      <c r="BC51" s="64"/>
      <c r="BD51" s="64"/>
      <c r="BE51" s="66"/>
      <c r="BF51" s="68"/>
      <c r="BG51" s="20"/>
      <c r="BH51" s="20"/>
    </row>
    <row r="52" spans="1:60" ht="15">
      <c r="A52" s="1"/>
      <c r="B52" s="110">
        <v>40</v>
      </c>
      <c r="C52" s="125" t="s">
        <v>165</v>
      </c>
      <c r="D52" s="125"/>
      <c r="E52" s="126" t="s">
        <v>166</v>
      </c>
      <c r="F52" s="52">
        <f t="shared" si="6"/>
        <v>5</v>
      </c>
      <c r="G52" s="53">
        <f t="shared" si="7"/>
        <v>6</v>
      </c>
      <c r="H52" s="59"/>
      <c r="I52" s="60"/>
      <c r="J52" s="60"/>
      <c r="K52" s="60"/>
      <c r="L52" s="61"/>
      <c r="M52" s="59"/>
      <c r="N52" s="60"/>
      <c r="O52" s="60"/>
      <c r="P52" s="60"/>
      <c r="Q52" s="120"/>
      <c r="R52" s="59"/>
      <c r="S52" s="60"/>
      <c r="T52" s="60"/>
      <c r="U52" s="60"/>
      <c r="V52" s="112"/>
      <c r="W52" s="59"/>
      <c r="X52" s="60"/>
      <c r="Y52" s="60"/>
      <c r="Z52" s="60"/>
      <c r="AA52" s="61"/>
      <c r="AB52" s="62"/>
      <c r="AC52" s="60"/>
      <c r="AD52" s="60"/>
      <c r="AE52" s="60"/>
      <c r="AF52" s="61"/>
      <c r="AG52" s="63"/>
      <c r="AH52" s="64"/>
      <c r="AI52" s="64"/>
      <c r="AJ52" s="64"/>
      <c r="AK52" s="66"/>
      <c r="AL52" s="124">
        <v>0</v>
      </c>
      <c r="AM52" s="122">
        <v>0</v>
      </c>
      <c r="AN52" s="122">
        <v>5</v>
      </c>
      <c r="AO52" s="122" t="s">
        <v>27</v>
      </c>
      <c r="AP52" s="123">
        <v>6</v>
      </c>
      <c r="AQ52" s="121"/>
      <c r="AR52" s="122"/>
      <c r="AS52" s="122"/>
      <c r="AT52" s="122"/>
      <c r="AU52" s="123"/>
      <c r="AV52" s="67"/>
      <c r="AW52" s="64"/>
      <c r="AX52" s="64"/>
      <c r="AY52" s="64"/>
      <c r="AZ52" s="65"/>
      <c r="BA52" s="63"/>
      <c r="BB52" s="64"/>
      <c r="BC52" s="64"/>
      <c r="BD52" s="64"/>
      <c r="BE52" s="66"/>
      <c r="BF52" s="68"/>
      <c r="BG52" s="20"/>
      <c r="BH52" s="20"/>
    </row>
    <row r="53" spans="1:60" ht="15">
      <c r="A53" s="1"/>
      <c r="B53" s="110">
        <v>41</v>
      </c>
      <c r="C53" s="125" t="s">
        <v>167</v>
      </c>
      <c r="D53" s="125"/>
      <c r="E53" s="126" t="s">
        <v>168</v>
      </c>
      <c r="F53" s="52">
        <f t="shared" si="6"/>
        <v>5</v>
      </c>
      <c r="G53" s="53">
        <f t="shared" si="7"/>
        <v>6</v>
      </c>
      <c r="H53" s="59"/>
      <c r="I53" s="60"/>
      <c r="J53" s="60"/>
      <c r="K53" s="60"/>
      <c r="L53" s="61"/>
      <c r="M53" s="59"/>
      <c r="N53" s="60"/>
      <c r="O53" s="60"/>
      <c r="P53" s="60"/>
      <c r="Q53" s="120"/>
      <c r="R53" s="59"/>
      <c r="S53" s="60"/>
      <c r="T53" s="60"/>
      <c r="U53" s="60"/>
      <c r="V53" s="112"/>
      <c r="W53" s="59"/>
      <c r="X53" s="60"/>
      <c r="Y53" s="60"/>
      <c r="Z53" s="60"/>
      <c r="AA53" s="61"/>
      <c r="AB53" s="62"/>
      <c r="AC53" s="60"/>
      <c r="AD53" s="60"/>
      <c r="AE53" s="60"/>
      <c r="AF53" s="61"/>
      <c r="AG53" s="63"/>
      <c r="AH53" s="64"/>
      <c r="AI53" s="64"/>
      <c r="AJ53" s="64"/>
      <c r="AK53" s="66"/>
      <c r="AL53" s="130"/>
      <c r="AM53" s="64"/>
      <c r="AN53" s="64"/>
      <c r="AO53" s="64"/>
      <c r="AP53" s="66"/>
      <c r="AQ53" s="131"/>
      <c r="AR53" s="64"/>
      <c r="AS53" s="64"/>
      <c r="AT53" s="64"/>
      <c r="AU53" s="66"/>
      <c r="AV53" s="132">
        <v>0</v>
      </c>
      <c r="AW53" s="133">
        <v>0</v>
      </c>
      <c r="AX53" s="133">
        <v>5</v>
      </c>
      <c r="AY53" s="133" t="s">
        <v>27</v>
      </c>
      <c r="AZ53" s="134">
        <v>6</v>
      </c>
      <c r="BA53" s="63"/>
      <c r="BB53" s="64"/>
      <c r="BC53" s="64"/>
      <c r="BD53" s="64"/>
      <c r="BE53" s="66"/>
      <c r="BF53" s="68"/>
      <c r="BG53" s="20"/>
      <c r="BH53" s="20"/>
    </row>
    <row r="54" spans="1:60" ht="30">
      <c r="A54" s="1"/>
      <c r="B54" s="110">
        <v>42</v>
      </c>
      <c r="C54" s="125" t="s">
        <v>169</v>
      </c>
      <c r="D54" s="125"/>
      <c r="E54" s="126" t="s">
        <v>170</v>
      </c>
      <c r="F54" s="52">
        <f t="shared" si="6"/>
        <v>4</v>
      </c>
      <c r="G54" s="53">
        <f t="shared" si="7"/>
        <v>4</v>
      </c>
      <c r="H54" s="59"/>
      <c r="I54" s="60"/>
      <c r="J54" s="60"/>
      <c r="K54" s="60"/>
      <c r="L54" s="61"/>
      <c r="M54" s="59"/>
      <c r="N54" s="60"/>
      <c r="O54" s="60"/>
      <c r="P54" s="60"/>
      <c r="Q54" s="120"/>
      <c r="R54" s="59"/>
      <c r="S54" s="60"/>
      <c r="T54" s="60"/>
      <c r="U54" s="60"/>
      <c r="V54" s="112"/>
      <c r="W54" s="59"/>
      <c r="X54" s="60"/>
      <c r="Y54" s="60"/>
      <c r="Z54" s="60"/>
      <c r="AA54" s="61"/>
      <c r="AB54" s="62"/>
      <c r="AC54" s="60"/>
      <c r="AD54" s="60"/>
      <c r="AE54" s="60"/>
      <c r="AF54" s="61"/>
      <c r="AG54" s="63"/>
      <c r="AH54" s="64"/>
      <c r="AI54" s="64"/>
      <c r="AJ54" s="64"/>
      <c r="AK54" s="66"/>
      <c r="AL54" s="130"/>
      <c r="AM54" s="64"/>
      <c r="AN54" s="64"/>
      <c r="AO54" s="64"/>
      <c r="AP54" s="66"/>
      <c r="AQ54" s="104">
        <v>2</v>
      </c>
      <c r="AR54" s="105">
        <v>2</v>
      </c>
      <c r="AS54" s="105">
        <v>0</v>
      </c>
      <c r="AT54" s="105" t="s">
        <v>27</v>
      </c>
      <c r="AU54" s="106">
        <v>4</v>
      </c>
      <c r="AV54" s="67"/>
      <c r="AW54" s="64"/>
      <c r="AX54" s="64"/>
      <c r="AY54" s="64"/>
      <c r="AZ54" s="65"/>
      <c r="BA54" s="63"/>
      <c r="BB54" s="64"/>
      <c r="BC54" s="64"/>
      <c r="BD54" s="64"/>
      <c r="BE54" s="66"/>
      <c r="BF54" s="68"/>
      <c r="BG54" s="20"/>
      <c r="BH54" s="20"/>
    </row>
    <row r="55" spans="1:60" ht="15">
      <c r="A55" s="1"/>
      <c r="B55" s="110">
        <v>43</v>
      </c>
      <c r="C55" s="135" t="s">
        <v>173</v>
      </c>
      <c r="D55" s="135"/>
      <c r="E55" s="126" t="s">
        <v>174</v>
      </c>
      <c r="F55" s="52">
        <f t="shared" si="6"/>
        <v>3</v>
      </c>
      <c r="G55" s="53">
        <f t="shared" si="7"/>
        <v>3</v>
      </c>
      <c r="H55" s="59"/>
      <c r="I55" s="60"/>
      <c r="J55" s="60"/>
      <c r="K55" s="60"/>
      <c r="L55" s="61"/>
      <c r="M55" s="59"/>
      <c r="N55" s="60"/>
      <c r="O55" s="60"/>
      <c r="P55" s="60"/>
      <c r="Q55" s="120"/>
      <c r="R55" s="59"/>
      <c r="S55" s="60"/>
      <c r="T55" s="60"/>
      <c r="U55" s="60"/>
      <c r="V55" s="112"/>
      <c r="W55" s="59"/>
      <c r="X55" s="60"/>
      <c r="Y55" s="60"/>
      <c r="Z55" s="60"/>
      <c r="AA55" s="61"/>
      <c r="AB55" s="62"/>
      <c r="AC55" s="60"/>
      <c r="AD55" s="60"/>
      <c r="AE55" s="60"/>
      <c r="AF55" s="61"/>
      <c r="AG55" s="121">
        <v>2</v>
      </c>
      <c r="AH55" s="122">
        <v>0</v>
      </c>
      <c r="AI55" s="122">
        <v>1</v>
      </c>
      <c r="AJ55" s="122" t="s">
        <v>27</v>
      </c>
      <c r="AK55" s="123">
        <v>3</v>
      </c>
      <c r="AL55" s="130"/>
      <c r="AM55" s="64"/>
      <c r="AN55" s="64"/>
      <c r="AO55" s="64"/>
      <c r="AP55" s="66"/>
      <c r="AQ55" s="104"/>
      <c r="AR55" s="105"/>
      <c r="AS55" s="105"/>
      <c r="AT55" s="105"/>
      <c r="AU55" s="106"/>
      <c r="AV55" s="67"/>
      <c r="AW55" s="64"/>
      <c r="AX55" s="64"/>
      <c r="AY55" s="64"/>
      <c r="AZ55" s="65"/>
      <c r="BA55" s="63"/>
      <c r="BB55" s="64"/>
      <c r="BC55" s="64"/>
      <c r="BD55" s="64"/>
      <c r="BE55" s="66"/>
      <c r="BF55" s="68"/>
      <c r="BG55" s="20"/>
      <c r="BH55" s="20"/>
    </row>
    <row r="56" spans="1:60" ht="15.75" thickBot="1">
      <c r="A56" s="1"/>
      <c r="B56" s="110">
        <v>44</v>
      </c>
      <c r="C56" s="136" t="s">
        <v>171</v>
      </c>
      <c r="D56" s="136"/>
      <c r="E56" s="137" t="s">
        <v>172</v>
      </c>
      <c r="F56" s="52">
        <f t="shared" si="6"/>
        <v>2</v>
      </c>
      <c r="G56" s="53">
        <f t="shared" si="7"/>
        <v>3</v>
      </c>
      <c r="H56" s="59"/>
      <c r="I56" s="60"/>
      <c r="J56" s="60"/>
      <c r="K56" s="60"/>
      <c r="L56" s="61"/>
      <c r="M56" s="59"/>
      <c r="N56" s="60"/>
      <c r="O56" s="60"/>
      <c r="P56" s="60"/>
      <c r="Q56" s="120"/>
      <c r="R56" s="59"/>
      <c r="S56" s="60"/>
      <c r="T56" s="60"/>
      <c r="U56" s="60"/>
      <c r="V56" s="112"/>
      <c r="W56" s="59">
        <v>2</v>
      </c>
      <c r="X56" s="60">
        <v>0</v>
      </c>
      <c r="Y56" s="60">
        <v>0</v>
      </c>
      <c r="Z56" s="60" t="s">
        <v>27</v>
      </c>
      <c r="AA56" s="61">
        <v>3</v>
      </c>
      <c r="AB56" s="62"/>
      <c r="AC56" s="60"/>
      <c r="AD56" s="60"/>
      <c r="AE56" s="60"/>
      <c r="AF56" s="61"/>
      <c r="AG56" s="63"/>
      <c r="AH56" s="64"/>
      <c r="AI56" s="64"/>
      <c r="AJ56" s="64"/>
      <c r="AK56" s="66"/>
      <c r="AL56" s="67"/>
      <c r="AM56" s="64"/>
      <c r="AN56" s="64"/>
      <c r="AO56" s="64"/>
      <c r="AP56" s="66"/>
      <c r="AQ56" s="63"/>
      <c r="AR56" s="64"/>
      <c r="AS56" s="64"/>
      <c r="AT56" s="64"/>
      <c r="AU56" s="66"/>
      <c r="AV56" s="67"/>
      <c r="AW56" s="64"/>
      <c r="AX56" s="64"/>
      <c r="AY56" s="64"/>
      <c r="AZ56" s="65"/>
      <c r="BA56" s="63"/>
      <c r="BB56" s="64"/>
      <c r="BC56" s="64"/>
      <c r="BD56" s="64"/>
      <c r="BE56" s="66"/>
      <c r="BF56" s="68"/>
      <c r="BG56" s="20"/>
      <c r="BH56" s="20"/>
    </row>
    <row r="57" spans="1:60" ht="15">
      <c r="A57" s="1"/>
      <c r="B57" s="138" t="s">
        <v>57</v>
      </c>
      <c r="C57" s="139"/>
      <c r="D57" s="292"/>
      <c r="E57" s="140"/>
      <c r="F57" s="38"/>
      <c r="G57" s="42"/>
      <c r="H57" s="40"/>
      <c r="I57" s="41"/>
      <c r="J57" s="41"/>
      <c r="K57" s="41"/>
      <c r="L57" s="42"/>
      <c r="M57" s="40"/>
      <c r="N57" s="41"/>
      <c r="O57" s="41"/>
      <c r="P57" s="41"/>
      <c r="Q57" s="39"/>
      <c r="R57" s="40"/>
      <c r="S57" s="41"/>
      <c r="T57" s="41"/>
      <c r="U57" s="41"/>
      <c r="V57" s="43"/>
      <c r="W57" s="40"/>
      <c r="X57" s="41"/>
      <c r="Y57" s="41"/>
      <c r="Z57" s="41"/>
      <c r="AA57" s="42"/>
      <c r="AB57" s="38"/>
      <c r="AC57" s="41"/>
      <c r="AD57" s="41"/>
      <c r="AE57" s="41"/>
      <c r="AF57" s="42"/>
      <c r="AG57" s="141"/>
      <c r="AH57" s="142"/>
      <c r="AI57" s="142"/>
      <c r="AJ57" s="142"/>
      <c r="AK57" s="143"/>
      <c r="AL57" s="144"/>
      <c r="AM57" s="142"/>
      <c r="AN57" s="142"/>
      <c r="AO57" s="142"/>
      <c r="AP57" s="143"/>
      <c r="AQ57" s="141"/>
      <c r="AR57" s="142"/>
      <c r="AS57" s="142"/>
      <c r="AT57" s="142"/>
      <c r="AU57" s="143"/>
      <c r="AV57" s="144"/>
      <c r="AW57" s="142"/>
      <c r="AX57" s="142"/>
      <c r="AY57" s="142"/>
      <c r="AZ57" s="145"/>
      <c r="BA57" s="141"/>
      <c r="BB57" s="142"/>
      <c r="BC57" s="142"/>
      <c r="BD57" s="142"/>
      <c r="BE57" s="143"/>
      <c r="BF57" s="71"/>
      <c r="BG57" s="20"/>
      <c r="BH57" s="20"/>
    </row>
    <row r="58" spans="1:60" ht="15">
      <c r="A58" s="1"/>
      <c r="B58" s="103">
        <v>45</v>
      </c>
      <c r="C58" s="16" t="s">
        <v>29</v>
      </c>
      <c r="D58" s="16"/>
      <c r="E58" s="95" t="s">
        <v>52</v>
      </c>
      <c r="F58" s="75">
        <f>SUM(H58:J58,M58:O58,R58:T58,W58:Y58,AB58:AD58,AG58:AI58,AL58:AN58,AQ58:AS58,AV58:AX58,BA58:BC58)</f>
        <v>4</v>
      </c>
      <c r="G58" s="53">
        <f>SUM(L58,Q58,V58,AA58,AF58,AK58,AP58,AU58,AZ58,BE58)</f>
        <v>4</v>
      </c>
      <c r="H58" s="74"/>
      <c r="I58" s="52"/>
      <c r="J58" s="52"/>
      <c r="K58" s="52"/>
      <c r="L58" s="53"/>
      <c r="M58" s="74"/>
      <c r="N58" s="52"/>
      <c r="O58" s="52"/>
      <c r="P58" s="52"/>
      <c r="Q58" s="117"/>
      <c r="R58" s="74"/>
      <c r="S58" s="52"/>
      <c r="T58" s="52"/>
      <c r="U58" s="52"/>
      <c r="V58" s="114"/>
      <c r="W58" s="74"/>
      <c r="X58" s="52"/>
      <c r="Y58" s="52"/>
      <c r="Z58" s="52"/>
      <c r="AA58" s="53"/>
      <c r="AB58" s="107">
        <v>2</v>
      </c>
      <c r="AC58" s="105">
        <v>2</v>
      </c>
      <c r="AD58" s="105">
        <v>0</v>
      </c>
      <c r="AE58" s="105" t="s">
        <v>27</v>
      </c>
      <c r="AF58" s="106">
        <v>4</v>
      </c>
      <c r="AG58" s="104"/>
      <c r="AH58" s="105"/>
      <c r="AI58" s="105"/>
      <c r="AJ58" s="105"/>
      <c r="AK58" s="106"/>
      <c r="AL58" s="107"/>
      <c r="AM58" s="105"/>
      <c r="AN58" s="105"/>
      <c r="AO58" s="105"/>
      <c r="AP58" s="106"/>
      <c r="AQ58" s="104"/>
      <c r="AR58" s="105"/>
      <c r="AS58" s="105"/>
      <c r="AT58" s="105"/>
      <c r="AU58" s="106"/>
      <c r="AV58" s="146"/>
      <c r="AW58" s="98"/>
      <c r="AX58" s="98"/>
      <c r="AY58" s="98"/>
      <c r="AZ58" s="146"/>
      <c r="BA58" s="104"/>
      <c r="BB58" s="105"/>
      <c r="BC58" s="105"/>
      <c r="BD58" s="105"/>
      <c r="BE58" s="106"/>
      <c r="BF58" s="71"/>
      <c r="BG58" s="20"/>
      <c r="BH58" s="20"/>
    </row>
    <row r="59" spans="1:60" ht="15">
      <c r="A59" s="11"/>
      <c r="B59" s="103">
        <v>46</v>
      </c>
      <c r="C59" s="16" t="s">
        <v>29</v>
      </c>
      <c r="D59" s="16"/>
      <c r="E59" s="95" t="s">
        <v>53</v>
      </c>
      <c r="F59" s="75">
        <f>SUM(H59:J59,M59:O59,R59:T59,W59:Y59,AB59:AD59,AG59:AI59,AL59:AN59,AQ59:AS59,AV59:AX59,BA59:BC59)</f>
        <v>4</v>
      </c>
      <c r="G59" s="53">
        <f>SUM(L59,Q59,V59,AA59,AF59,AK59,AP59,AU59,AZ59,BE59)</f>
        <v>4</v>
      </c>
      <c r="H59" s="74"/>
      <c r="I59" s="52"/>
      <c r="J59" s="52"/>
      <c r="K59" s="52"/>
      <c r="L59" s="53"/>
      <c r="M59" s="74"/>
      <c r="N59" s="52"/>
      <c r="O59" s="52"/>
      <c r="P59" s="52"/>
      <c r="Q59" s="117"/>
      <c r="R59" s="74"/>
      <c r="S59" s="52"/>
      <c r="T59" s="52"/>
      <c r="U59" s="52"/>
      <c r="V59" s="53"/>
      <c r="W59" s="74"/>
      <c r="X59" s="52"/>
      <c r="Y59" s="52"/>
      <c r="Z59" s="52"/>
      <c r="AA59" s="53"/>
      <c r="AB59" s="104"/>
      <c r="AC59" s="105"/>
      <c r="AD59" s="105"/>
      <c r="AE59" s="105"/>
      <c r="AF59" s="108"/>
      <c r="AG59" s="104">
        <v>2</v>
      </c>
      <c r="AH59" s="105">
        <v>2</v>
      </c>
      <c r="AI59" s="105">
        <v>0</v>
      </c>
      <c r="AJ59" s="105" t="s">
        <v>27</v>
      </c>
      <c r="AK59" s="106">
        <v>4</v>
      </c>
      <c r="AL59" s="107"/>
      <c r="AM59" s="105"/>
      <c r="AN59" s="105"/>
      <c r="AO59" s="105"/>
      <c r="AP59" s="106"/>
      <c r="AQ59" s="104"/>
      <c r="AR59" s="105"/>
      <c r="AS59" s="105"/>
      <c r="AT59" s="105"/>
      <c r="AU59" s="106"/>
      <c r="AV59" s="107"/>
      <c r="AW59" s="105"/>
      <c r="AX59" s="105"/>
      <c r="AY59" s="105"/>
      <c r="AZ59" s="108"/>
      <c r="BA59" s="104"/>
      <c r="BB59" s="105"/>
      <c r="BC59" s="105"/>
      <c r="BD59" s="105"/>
      <c r="BE59" s="106"/>
      <c r="BF59" s="71"/>
      <c r="BG59" s="20"/>
      <c r="BH59" s="20"/>
    </row>
    <row r="60" spans="1:60" ht="15">
      <c r="A60" s="1"/>
      <c r="B60" s="103">
        <v>47</v>
      </c>
      <c r="C60" s="16" t="s">
        <v>29</v>
      </c>
      <c r="D60" s="16"/>
      <c r="E60" s="95" t="s">
        <v>54</v>
      </c>
      <c r="F60" s="75">
        <f>SUM(H60:J60,M60:O60,R60:T60,W60:Y60,AB60:AD60,AG60:AI60,AL60:AN60,AQ60:AS60,AV60:AX60,BA60:BC60)</f>
        <v>4</v>
      </c>
      <c r="G60" s="53">
        <f>SUM(L60,Q60,V60,AA60,AF60,AK60,AP60,AU60,AZ60,BE60)</f>
        <v>4</v>
      </c>
      <c r="H60" s="74"/>
      <c r="I60" s="52"/>
      <c r="J60" s="52"/>
      <c r="K60" s="52"/>
      <c r="L60" s="53"/>
      <c r="M60" s="74"/>
      <c r="N60" s="52"/>
      <c r="O60" s="52"/>
      <c r="P60" s="52"/>
      <c r="Q60" s="117"/>
      <c r="R60" s="74"/>
      <c r="S60" s="52"/>
      <c r="T60" s="52"/>
      <c r="U60" s="52"/>
      <c r="V60" s="53"/>
      <c r="W60" s="74"/>
      <c r="X60" s="52"/>
      <c r="Y60" s="52"/>
      <c r="Z60" s="52"/>
      <c r="AA60" s="53"/>
      <c r="AB60" s="104"/>
      <c r="AC60" s="105"/>
      <c r="AD60" s="105"/>
      <c r="AE60" s="105"/>
      <c r="AF60" s="108"/>
      <c r="AG60" s="104"/>
      <c r="AH60" s="105"/>
      <c r="AI60" s="105"/>
      <c r="AJ60" s="105"/>
      <c r="AK60" s="106"/>
      <c r="AL60" s="107">
        <v>2</v>
      </c>
      <c r="AM60" s="105">
        <v>2</v>
      </c>
      <c r="AN60" s="105">
        <v>0</v>
      </c>
      <c r="AO60" s="105" t="s">
        <v>27</v>
      </c>
      <c r="AP60" s="106">
        <v>4</v>
      </c>
      <c r="AQ60" s="104"/>
      <c r="AR60" s="105"/>
      <c r="AS60" s="105"/>
      <c r="AT60" s="105"/>
      <c r="AU60" s="106"/>
      <c r="AV60" s="107"/>
      <c r="AW60" s="105"/>
      <c r="AX60" s="105"/>
      <c r="AY60" s="105"/>
      <c r="AZ60" s="108"/>
      <c r="BA60" s="104"/>
      <c r="BB60" s="105"/>
      <c r="BC60" s="105"/>
      <c r="BD60" s="105"/>
      <c r="BE60" s="106"/>
      <c r="BF60" s="71"/>
      <c r="BG60" s="20"/>
      <c r="BH60" s="20"/>
    </row>
    <row r="61" spans="1:60" ht="15">
      <c r="A61" s="11"/>
      <c r="B61" s="103">
        <v>48</v>
      </c>
      <c r="C61" s="16" t="s">
        <v>29</v>
      </c>
      <c r="D61" s="16"/>
      <c r="E61" s="95" t="s">
        <v>55</v>
      </c>
      <c r="F61" s="75">
        <f>SUM(H61:J61,M61:O61,R61:T61,W61:Y61,AB61:AD61,AG61:AI61,AL61:AN61,AQ61:AS61,AV61:AX61,BA61:BC61)</f>
        <v>4</v>
      </c>
      <c r="G61" s="53">
        <f>SUM(L61,Q61,V61,AA61,AF61,AK61,AP61,AU61,AZ61,BE61)</f>
        <v>4</v>
      </c>
      <c r="H61" s="74"/>
      <c r="I61" s="52"/>
      <c r="J61" s="52"/>
      <c r="K61" s="52"/>
      <c r="L61" s="53"/>
      <c r="M61" s="74"/>
      <c r="N61" s="52"/>
      <c r="O61" s="52"/>
      <c r="P61" s="52"/>
      <c r="Q61" s="117"/>
      <c r="R61" s="74"/>
      <c r="S61" s="52"/>
      <c r="T61" s="52"/>
      <c r="U61" s="52"/>
      <c r="V61" s="53"/>
      <c r="W61" s="74"/>
      <c r="X61" s="52"/>
      <c r="Y61" s="52"/>
      <c r="Z61" s="52"/>
      <c r="AA61" s="53"/>
      <c r="AB61" s="104"/>
      <c r="AC61" s="105"/>
      <c r="AD61" s="105"/>
      <c r="AE61" s="105"/>
      <c r="AF61" s="108"/>
      <c r="AG61" s="104"/>
      <c r="AH61" s="105"/>
      <c r="AI61" s="105"/>
      <c r="AJ61" s="105"/>
      <c r="AK61" s="106"/>
      <c r="AL61" s="107"/>
      <c r="AM61" s="105"/>
      <c r="AN61" s="105"/>
      <c r="AO61" s="105"/>
      <c r="AP61" s="106"/>
      <c r="AQ61" s="104">
        <v>2</v>
      </c>
      <c r="AR61" s="105">
        <v>2</v>
      </c>
      <c r="AS61" s="105">
        <v>0</v>
      </c>
      <c r="AT61" s="105" t="s">
        <v>27</v>
      </c>
      <c r="AU61" s="106">
        <v>4</v>
      </c>
      <c r="AV61" s="107"/>
      <c r="AW61" s="105"/>
      <c r="AX61" s="105"/>
      <c r="AY61" s="105"/>
      <c r="AZ61" s="108"/>
      <c r="BA61" s="104"/>
      <c r="BB61" s="105"/>
      <c r="BC61" s="105"/>
      <c r="BD61" s="105"/>
      <c r="BE61" s="106"/>
      <c r="BF61" s="71"/>
      <c r="BG61" s="20"/>
      <c r="BH61" s="20"/>
    </row>
    <row r="62" spans="1:60" ht="15.75" thickBot="1">
      <c r="A62" s="1"/>
      <c r="B62" s="138" t="s">
        <v>51</v>
      </c>
      <c r="C62" s="147"/>
      <c r="D62" s="147"/>
      <c r="E62" s="148"/>
      <c r="F62" s="38">
        <f>SUM(F63:F64)</f>
        <v>9</v>
      </c>
      <c r="G62" s="42">
        <f>SUM(G63:G64)</f>
        <v>10</v>
      </c>
      <c r="H62" s="40"/>
      <c r="I62" s="41"/>
      <c r="J62" s="41"/>
      <c r="K62" s="41"/>
      <c r="L62" s="42"/>
      <c r="M62" s="40"/>
      <c r="N62" s="41"/>
      <c r="O62" s="41"/>
      <c r="P62" s="41"/>
      <c r="Q62" s="39"/>
      <c r="R62" s="40"/>
      <c r="S62" s="41"/>
      <c r="T62" s="41"/>
      <c r="U62" s="41"/>
      <c r="V62" s="42"/>
      <c r="W62" s="40"/>
      <c r="X62" s="41"/>
      <c r="Y62" s="41"/>
      <c r="Z62" s="41"/>
      <c r="AA62" s="42"/>
      <c r="AB62" s="40"/>
      <c r="AC62" s="41"/>
      <c r="AD62" s="41"/>
      <c r="AE62" s="41"/>
      <c r="AF62" s="42"/>
      <c r="AG62" s="90"/>
      <c r="AH62" s="45"/>
      <c r="AI62" s="45"/>
      <c r="AJ62" s="45"/>
      <c r="AK62" s="47"/>
      <c r="AL62" s="91"/>
      <c r="AM62" s="45"/>
      <c r="AN62" s="45"/>
      <c r="AO62" s="45"/>
      <c r="AP62" s="47"/>
      <c r="AQ62" s="90"/>
      <c r="AR62" s="45"/>
      <c r="AS62" s="45"/>
      <c r="AT62" s="45"/>
      <c r="AU62" s="47"/>
      <c r="AV62" s="91"/>
      <c r="AW62" s="45"/>
      <c r="AX62" s="45"/>
      <c r="AY62" s="45"/>
      <c r="AZ62" s="92"/>
      <c r="BA62" s="90"/>
      <c r="BB62" s="45"/>
      <c r="BC62" s="45"/>
      <c r="BD62" s="45"/>
      <c r="BE62" s="47"/>
      <c r="BF62" s="71"/>
      <c r="BG62" s="20"/>
      <c r="BH62" s="20"/>
    </row>
    <row r="63" spans="1:60" ht="15">
      <c r="A63" s="1"/>
      <c r="B63" s="103">
        <v>49</v>
      </c>
      <c r="C63" s="149" t="s">
        <v>204</v>
      </c>
      <c r="D63" s="293"/>
      <c r="E63" s="150" t="s">
        <v>205</v>
      </c>
      <c r="F63" s="75">
        <f>SUM(H63:J63,M63:O63,R63:T63,W63:Y63,AB63:AD63,AG63:AI63,AL63:AN63,AQ63:AS63,AV63:AX63,BA63:BC63)</f>
        <v>4</v>
      </c>
      <c r="G63" s="53">
        <f>SUM(L63,Q63,V63,AA63,AF63,AK63,AP63,AU63,AZ63,BE63)</f>
        <v>6</v>
      </c>
      <c r="H63" s="74"/>
      <c r="I63" s="52"/>
      <c r="J63" s="52"/>
      <c r="K63" s="52"/>
      <c r="L63" s="53"/>
      <c r="M63" s="74"/>
      <c r="N63" s="52"/>
      <c r="O63" s="52"/>
      <c r="P63" s="52"/>
      <c r="Q63" s="117"/>
      <c r="R63" s="74"/>
      <c r="S63" s="52"/>
      <c r="T63" s="52"/>
      <c r="U63" s="52"/>
      <c r="V63" s="53"/>
      <c r="W63" s="74"/>
      <c r="X63" s="52"/>
      <c r="Y63" s="52"/>
      <c r="Z63" s="52"/>
      <c r="AA63" s="53"/>
      <c r="AB63" s="104">
        <v>2</v>
      </c>
      <c r="AC63" s="105">
        <v>2</v>
      </c>
      <c r="AD63" s="105">
        <v>0</v>
      </c>
      <c r="AE63" s="105" t="s">
        <v>27</v>
      </c>
      <c r="AF63" s="108">
        <v>6</v>
      </c>
      <c r="AG63" s="104"/>
      <c r="AH63" s="105"/>
      <c r="AI63" s="105"/>
      <c r="AJ63" s="105"/>
      <c r="AK63" s="106"/>
      <c r="AL63" s="107"/>
      <c r="AM63" s="105"/>
      <c r="AN63" s="105"/>
      <c r="AO63" s="105"/>
      <c r="AP63" s="106"/>
      <c r="AQ63" s="104"/>
      <c r="AR63" s="105"/>
      <c r="AS63" s="105"/>
      <c r="AT63" s="105"/>
      <c r="AU63" s="106"/>
      <c r="AV63" s="107"/>
      <c r="AW63" s="105"/>
      <c r="AX63" s="105"/>
      <c r="AY63" s="105"/>
      <c r="AZ63" s="108"/>
      <c r="BA63" s="104"/>
      <c r="BB63" s="105"/>
      <c r="BC63" s="105"/>
      <c r="BD63" s="105"/>
      <c r="BE63" s="106"/>
      <c r="BF63" s="71"/>
      <c r="BG63" s="20"/>
      <c r="BH63" s="20"/>
    </row>
    <row r="64" spans="1:60" ht="30">
      <c r="A64" s="1"/>
      <c r="B64" s="103">
        <v>50</v>
      </c>
      <c r="C64" s="16" t="s">
        <v>206</v>
      </c>
      <c r="D64" s="186" t="s">
        <v>208</v>
      </c>
      <c r="E64" s="150" t="s">
        <v>98</v>
      </c>
      <c r="F64" s="75">
        <f>SUM(H64:J64,M64:O64,R64:T64,W64:Y64,AB64:AD64,AG64:AI64,AL64:AN64,AQ64:AS64,AV64:AX64,BA64:BC64)</f>
        <v>5</v>
      </c>
      <c r="G64" s="53">
        <f>SUM(L64,Q64,V64,AA64,AF64,AK64,AP64,AU64,AZ64,BE64)</f>
        <v>4</v>
      </c>
      <c r="H64" s="74"/>
      <c r="I64" s="52"/>
      <c r="J64" s="52"/>
      <c r="K64" s="52"/>
      <c r="L64" s="53"/>
      <c r="M64" s="74"/>
      <c r="N64" s="52"/>
      <c r="O64" s="52"/>
      <c r="P64" s="52"/>
      <c r="Q64" s="117"/>
      <c r="R64" s="74"/>
      <c r="S64" s="52"/>
      <c r="T64" s="52"/>
      <c r="U64" s="52"/>
      <c r="V64" s="53"/>
      <c r="W64" s="74"/>
      <c r="X64" s="52"/>
      <c r="Y64" s="52"/>
      <c r="Z64" s="52"/>
      <c r="AA64" s="53"/>
      <c r="AB64" s="74"/>
      <c r="AC64" s="52"/>
      <c r="AD64" s="52"/>
      <c r="AE64" s="52"/>
      <c r="AF64" s="53"/>
      <c r="AG64" s="104"/>
      <c r="AH64" s="105"/>
      <c r="AI64" s="105"/>
      <c r="AJ64" s="105"/>
      <c r="AK64" s="106"/>
      <c r="AL64" s="107"/>
      <c r="AM64" s="105"/>
      <c r="AN64" s="105"/>
      <c r="AO64" s="105"/>
      <c r="AP64" s="106"/>
      <c r="AQ64" s="104">
        <v>2</v>
      </c>
      <c r="AR64" s="105">
        <v>3</v>
      </c>
      <c r="AS64" s="105">
        <v>0</v>
      </c>
      <c r="AT64" s="105" t="s">
        <v>27</v>
      </c>
      <c r="AU64" s="106">
        <v>4</v>
      </c>
      <c r="AV64" s="107"/>
      <c r="AW64" s="105"/>
      <c r="AX64" s="105"/>
      <c r="AY64" s="105"/>
      <c r="AZ64" s="108"/>
      <c r="BA64" s="104"/>
      <c r="BB64" s="105"/>
      <c r="BC64" s="105"/>
      <c r="BD64" s="105"/>
      <c r="BE64" s="106"/>
      <c r="BF64" s="71"/>
      <c r="BG64" s="20"/>
      <c r="BH64" s="20"/>
    </row>
    <row r="65" spans="1:60" ht="15">
      <c r="A65" s="11"/>
      <c r="B65" s="138" t="s">
        <v>58</v>
      </c>
      <c r="C65" s="36"/>
      <c r="D65" s="36"/>
      <c r="E65" s="140"/>
      <c r="F65" s="40">
        <f>SUM(F66:F67)</f>
        <v>2</v>
      </c>
      <c r="G65" s="39">
        <f>SUM(G66:G67)</f>
        <v>8</v>
      </c>
      <c r="H65" s="40"/>
      <c r="I65" s="41"/>
      <c r="J65" s="41"/>
      <c r="K65" s="41"/>
      <c r="L65" s="42"/>
      <c r="M65" s="40"/>
      <c r="N65" s="41"/>
      <c r="O65" s="41"/>
      <c r="P65" s="41"/>
      <c r="Q65" s="39"/>
      <c r="R65" s="40"/>
      <c r="S65" s="41"/>
      <c r="T65" s="41"/>
      <c r="U65" s="41"/>
      <c r="V65" s="42"/>
      <c r="W65" s="40"/>
      <c r="X65" s="41"/>
      <c r="Y65" s="41"/>
      <c r="Z65" s="41"/>
      <c r="AA65" s="42"/>
      <c r="AB65" s="40"/>
      <c r="AC65" s="41"/>
      <c r="AD65" s="41"/>
      <c r="AE65" s="41"/>
      <c r="AF65" s="42"/>
      <c r="AG65" s="141"/>
      <c r="AH65" s="142"/>
      <c r="AI65" s="142"/>
      <c r="AJ65" s="142"/>
      <c r="AK65" s="143"/>
      <c r="AL65" s="144"/>
      <c r="AM65" s="142"/>
      <c r="AN65" s="142"/>
      <c r="AO65" s="142"/>
      <c r="AP65" s="143"/>
      <c r="AQ65" s="141"/>
      <c r="AR65" s="142"/>
      <c r="AS65" s="142"/>
      <c r="AT65" s="142"/>
      <c r="AU65" s="143"/>
      <c r="AV65" s="144"/>
      <c r="AW65" s="142"/>
      <c r="AX65" s="142"/>
      <c r="AY65" s="142"/>
      <c r="AZ65" s="145"/>
      <c r="BA65" s="141"/>
      <c r="BB65" s="142"/>
      <c r="BC65" s="142"/>
      <c r="BD65" s="142"/>
      <c r="BE65" s="143"/>
      <c r="BF65" s="71"/>
      <c r="BG65" s="20"/>
      <c r="BH65" s="20"/>
    </row>
    <row r="66" spans="1:60" ht="15">
      <c r="A66" s="11"/>
      <c r="B66" s="103">
        <v>51</v>
      </c>
      <c r="C66" s="151" t="s">
        <v>90</v>
      </c>
      <c r="D66" s="295" t="s">
        <v>209</v>
      </c>
      <c r="E66" s="95" t="s">
        <v>113</v>
      </c>
      <c r="F66" s="75">
        <f>SUM(H66:J66,M66:O66,R66:T66,W66:Y66,AB66:AD66,AG66:AI66,AL66:AN66,AQ66:AS66,AV66:AX66,BA66:BC66)</f>
        <v>1</v>
      </c>
      <c r="G66" s="53">
        <f>SUM(L66,Q66,V66,AA66,AF66,AK66,AP66,AU66,AZ66,BE66)</f>
        <v>4</v>
      </c>
      <c r="H66" s="74"/>
      <c r="I66" s="52"/>
      <c r="J66" s="52"/>
      <c r="K66" s="52"/>
      <c r="L66" s="53"/>
      <c r="M66" s="74"/>
      <c r="N66" s="52"/>
      <c r="O66" s="52"/>
      <c r="P66" s="52"/>
      <c r="Q66" s="117"/>
      <c r="R66" s="74"/>
      <c r="S66" s="52"/>
      <c r="T66" s="52"/>
      <c r="U66" s="52"/>
      <c r="V66" s="53"/>
      <c r="W66" s="74"/>
      <c r="X66" s="52"/>
      <c r="Y66" s="52"/>
      <c r="Z66" s="52"/>
      <c r="AA66" s="53"/>
      <c r="AB66" s="74"/>
      <c r="AC66" s="52"/>
      <c r="AD66" s="52"/>
      <c r="AE66" s="52"/>
      <c r="AF66" s="53"/>
      <c r="AG66" s="76"/>
      <c r="AH66" s="77"/>
      <c r="AI66" s="77"/>
      <c r="AJ66" s="77"/>
      <c r="AK66" s="79"/>
      <c r="AL66" s="80"/>
      <c r="AM66" s="77"/>
      <c r="AN66" s="77"/>
      <c r="AO66" s="77"/>
      <c r="AP66" s="79"/>
      <c r="AQ66" s="76"/>
      <c r="AR66" s="77"/>
      <c r="AS66" s="77"/>
      <c r="AT66" s="77"/>
      <c r="AU66" s="79"/>
      <c r="AV66" s="80">
        <v>0</v>
      </c>
      <c r="AW66" s="77">
        <v>0</v>
      </c>
      <c r="AX66" s="77">
        <v>1</v>
      </c>
      <c r="AY66" s="77" t="s">
        <v>27</v>
      </c>
      <c r="AZ66" s="78">
        <v>4</v>
      </c>
      <c r="BA66" s="76"/>
      <c r="BB66" s="77"/>
      <c r="BC66" s="77"/>
      <c r="BD66" s="77"/>
      <c r="BE66" s="79"/>
      <c r="BF66" s="71"/>
      <c r="BG66" s="20"/>
      <c r="BH66" s="20"/>
    </row>
    <row r="67" spans="1:60" ht="15">
      <c r="A67" s="11"/>
      <c r="B67" s="103">
        <v>52</v>
      </c>
      <c r="C67" s="151" t="s">
        <v>191</v>
      </c>
      <c r="D67" s="295" t="s">
        <v>210</v>
      </c>
      <c r="E67" s="95" t="s">
        <v>112</v>
      </c>
      <c r="F67" s="75">
        <f>SUM(H67:J67,M67:O67,R67:T67,W67:Y67,AB67:AD67,AG67:AI67,AL67:AN67,AQ67:AS67,AV67:AX67,BA67:BC67)</f>
        <v>1</v>
      </c>
      <c r="G67" s="53">
        <f>SUM(L67,Q67,V67,AA67,AF67,AK67,AP67,AU67,AZ67,BE67)</f>
        <v>4</v>
      </c>
      <c r="H67" s="74"/>
      <c r="I67" s="52"/>
      <c r="J67" s="52"/>
      <c r="K67" s="52"/>
      <c r="L67" s="53"/>
      <c r="M67" s="74"/>
      <c r="N67" s="52"/>
      <c r="O67" s="52"/>
      <c r="P67" s="52"/>
      <c r="Q67" s="117"/>
      <c r="R67" s="74"/>
      <c r="S67" s="52"/>
      <c r="T67" s="52"/>
      <c r="U67" s="52"/>
      <c r="V67" s="53"/>
      <c r="W67" s="74"/>
      <c r="X67" s="52"/>
      <c r="Y67" s="52"/>
      <c r="Z67" s="52"/>
      <c r="AA67" s="53"/>
      <c r="AB67" s="74"/>
      <c r="AC67" s="52"/>
      <c r="AD67" s="52"/>
      <c r="AE67" s="52"/>
      <c r="AF67" s="53"/>
      <c r="AG67" s="76"/>
      <c r="AH67" s="77"/>
      <c r="AI67" s="77"/>
      <c r="AJ67" s="77"/>
      <c r="AK67" s="79"/>
      <c r="AL67" s="80"/>
      <c r="AM67" s="77"/>
      <c r="AN67" s="77"/>
      <c r="AO67" s="77"/>
      <c r="AP67" s="79"/>
      <c r="AQ67" s="76"/>
      <c r="AR67" s="77"/>
      <c r="AS67" s="77"/>
      <c r="AT67" s="77"/>
      <c r="AU67" s="79"/>
      <c r="AV67" s="76"/>
      <c r="AW67" s="77"/>
      <c r="AX67" s="77"/>
      <c r="AY67" s="77"/>
      <c r="AZ67" s="79"/>
      <c r="BA67" s="76">
        <v>0</v>
      </c>
      <c r="BB67" s="77">
        <v>0</v>
      </c>
      <c r="BC67" s="77">
        <v>1</v>
      </c>
      <c r="BD67" s="77" t="s">
        <v>27</v>
      </c>
      <c r="BE67" s="79">
        <v>4</v>
      </c>
      <c r="BF67" s="71"/>
      <c r="BG67" s="20"/>
      <c r="BH67" s="20"/>
    </row>
    <row r="68" spans="1:60" ht="15">
      <c r="A68" s="1"/>
      <c r="B68" s="152" t="s">
        <v>45</v>
      </c>
      <c r="C68" s="153"/>
      <c r="D68" s="153"/>
      <c r="E68" s="154"/>
      <c r="F68" s="155">
        <f>F79+F69</f>
        <v>60</v>
      </c>
      <c r="G68" s="156">
        <f>G69+G79</f>
        <v>50</v>
      </c>
      <c r="H68" s="157">
        <f>SUM(H70:H84)</f>
        <v>0</v>
      </c>
      <c r="I68" s="158">
        <f>SUM(I70:I84)</f>
        <v>0</v>
      </c>
      <c r="J68" s="158">
        <f>SUM(J70:J84)</f>
        <v>0</v>
      </c>
      <c r="K68" s="158"/>
      <c r="L68" s="159">
        <f>SUM(L70:L84)</f>
        <v>0</v>
      </c>
      <c r="M68" s="157">
        <f>SUM(M70:M84)</f>
        <v>0</v>
      </c>
      <c r="N68" s="158">
        <f>SUM(N70:N84)</f>
        <v>0</v>
      </c>
      <c r="O68" s="158">
        <f>SUM(O70:O84)</f>
        <v>0</v>
      </c>
      <c r="P68" s="158"/>
      <c r="Q68" s="159">
        <f>SUM(Q70:Q84)</f>
        <v>0</v>
      </c>
      <c r="R68" s="157">
        <f>SUM(R70:R84)</f>
        <v>8</v>
      </c>
      <c r="S68" s="158">
        <f>SUM(S70:S84)</f>
        <v>1</v>
      </c>
      <c r="T68" s="158">
        <f>SUM(T70:T84)</f>
        <v>0</v>
      </c>
      <c r="U68" s="158"/>
      <c r="V68" s="159">
        <f>SUM(V70:V84)</f>
        <v>9</v>
      </c>
      <c r="W68" s="157">
        <f>SUM(W70:W84)</f>
        <v>0</v>
      </c>
      <c r="X68" s="158">
        <f>SUM(X70:X84)</f>
        <v>0</v>
      </c>
      <c r="Y68" s="158">
        <f>SUM(Y70:Y84)</f>
        <v>4</v>
      </c>
      <c r="Z68" s="158"/>
      <c r="AA68" s="159">
        <f>SUM(AA70:AA84)</f>
        <v>4</v>
      </c>
      <c r="AB68" s="157">
        <f>SUM(AB70:AB84)</f>
        <v>1</v>
      </c>
      <c r="AC68" s="158">
        <f>SUM(AC70:AC84)</f>
        <v>2</v>
      </c>
      <c r="AD68" s="158">
        <f>SUM(AD70:AD84)</f>
        <v>2</v>
      </c>
      <c r="AE68" s="158"/>
      <c r="AF68" s="159">
        <f>SUM(AF70:AF84)</f>
        <v>4</v>
      </c>
      <c r="AG68" s="157">
        <f>SUM(AG70:AG84)</f>
        <v>10</v>
      </c>
      <c r="AH68" s="158">
        <f>SUM(AH70:AH84)</f>
        <v>9</v>
      </c>
      <c r="AI68" s="158">
        <f>SUM(AI70:AI84)</f>
        <v>0</v>
      </c>
      <c r="AJ68" s="158"/>
      <c r="AK68" s="159">
        <f>SUM(AK70:AK84)</f>
        <v>16</v>
      </c>
      <c r="AL68" s="157">
        <f>SUM(AL70:AL84)</f>
        <v>4</v>
      </c>
      <c r="AM68" s="158">
        <f>SUM(AM70:AM84)</f>
        <v>5</v>
      </c>
      <c r="AN68" s="158">
        <f>SUM(AN70:AN84)</f>
        <v>4</v>
      </c>
      <c r="AO68" s="158"/>
      <c r="AP68" s="159">
        <f>SUM(AP70:AP84)</f>
        <v>12</v>
      </c>
      <c r="AQ68" s="157">
        <f>SUM(AQ70:AQ84)</f>
        <v>4</v>
      </c>
      <c r="AR68" s="158">
        <f>SUM(AR70:AR84)</f>
        <v>2</v>
      </c>
      <c r="AS68" s="158">
        <f>SUM(AS70:AS84)</f>
        <v>4</v>
      </c>
      <c r="AT68" s="158"/>
      <c r="AU68" s="159">
        <f>SUM(AU70:AU84)</f>
        <v>9</v>
      </c>
      <c r="AV68" s="157">
        <f>SUM(AV70:AV84)</f>
        <v>0</v>
      </c>
      <c r="AW68" s="158">
        <f>SUM(AW70:AW84)</f>
        <v>0</v>
      </c>
      <c r="AX68" s="158">
        <f>SUM(AX70:AX84)</f>
        <v>0</v>
      </c>
      <c r="AY68" s="158"/>
      <c r="AZ68" s="159">
        <f>SUM(AZ70:AZ84)</f>
        <v>0</v>
      </c>
      <c r="BA68" s="157">
        <f>SUM(BA70:BA84)</f>
        <v>0</v>
      </c>
      <c r="BB68" s="158">
        <f>SUM(BB70:BB84)</f>
        <v>0</v>
      </c>
      <c r="BC68" s="158">
        <f>SUM(BC70:BC84)</f>
        <v>0</v>
      </c>
      <c r="BD68" s="158"/>
      <c r="BE68" s="159">
        <f>SUM(BE70:BE84)</f>
        <v>0</v>
      </c>
      <c r="BF68" s="71"/>
      <c r="BG68" s="20"/>
      <c r="BH68" s="20"/>
    </row>
    <row r="69" spans="1:60" ht="15">
      <c r="B69" s="138" t="s">
        <v>46</v>
      </c>
      <c r="C69" s="147"/>
      <c r="D69" s="147"/>
      <c r="E69" s="160"/>
      <c r="F69" s="161">
        <f>SUM(F70:F78)</f>
        <v>40</v>
      </c>
      <c r="G69" s="162">
        <f>SUM(G70:G78)</f>
        <v>31</v>
      </c>
      <c r="H69" s="163"/>
      <c r="I69" s="164"/>
      <c r="J69" s="164"/>
      <c r="K69" s="164"/>
      <c r="L69" s="162"/>
      <c r="M69" s="161"/>
      <c r="N69" s="164"/>
      <c r="O69" s="164"/>
      <c r="P69" s="164"/>
      <c r="Q69" s="162"/>
      <c r="R69" s="161"/>
      <c r="S69" s="164"/>
      <c r="T69" s="164"/>
      <c r="U69" s="164"/>
      <c r="V69" s="162"/>
      <c r="W69" s="161"/>
      <c r="X69" s="164"/>
      <c r="Y69" s="164"/>
      <c r="Z69" s="164"/>
      <c r="AA69" s="162"/>
      <c r="AB69" s="161"/>
      <c r="AC69" s="164"/>
      <c r="AD69" s="164"/>
      <c r="AE69" s="164"/>
      <c r="AF69" s="162"/>
      <c r="AG69" s="163"/>
      <c r="AH69" s="164"/>
      <c r="AI69" s="164"/>
      <c r="AJ69" s="164"/>
      <c r="AK69" s="162"/>
      <c r="AL69" s="161"/>
      <c r="AM69" s="164"/>
      <c r="AN69" s="164"/>
      <c r="AO69" s="164"/>
      <c r="AP69" s="162"/>
      <c r="AQ69" s="163"/>
      <c r="AR69" s="164"/>
      <c r="AS69" s="164"/>
      <c r="AT69" s="164"/>
      <c r="AU69" s="162"/>
      <c r="AV69" s="161"/>
      <c r="AW69" s="164"/>
      <c r="AX69" s="164"/>
      <c r="AY69" s="164"/>
      <c r="AZ69" s="162"/>
      <c r="BA69" s="161"/>
      <c r="BB69" s="164"/>
      <c r="BC69" s="164"/>
      <c r="BD69" s="164"/>
      <c r="BE69" s="162"/>
      <c r="BF69" s="48"/>
      <c r="BG69" s="20"/>
      <c r="BH69" s="20"/>
    </row>
    <row r="70" spans="1:60" ht="15">
      <c r="A70" s="12"/>
      <c r="B70" s="165">
        <v>53</v>
      </c>
      <c r="C70" s="166" t="s">
        <v>63</v>
      </c>
      <c r="D70" s="294" t="s">
        <v>211</v>
      </c>
      <c r="E70" s="167" t="s">
        <v>64</v>
      </c>
      <c r="F70" s="75">
        <f>SUM(H70:J70,M70:O70,R70:T70,W70:Y70,AB70:AD70,AG70:AI70,AL70:AN70,AQ70:AS70,AV70:AX70,BA70:BC70)</f>
        <v>5</v>
      </c>
      <c r="G70" s="53">
        <v>4</v>
      </c>
      <c r="H70" s="74"/>
      <c r="I70" s="52"/>
      <c r="J70" s="52"/>
      <c r="K70" s="52"/>
      <c r="L70" s="53"/>
      <c r="M70" s="74"/>
      <c r="N70" s="52"/>
      <c r="O70" s="52"/>
      <c r="P70" s="52"/>
      <c r="Q70" s="117"/>
      <c r="R70" s="74">
        <v>5</v>
      </c>
      <c r="S70" s="52">
        <v>0</v>
      </c>
      <c r="T70" s="52">
        <v>0</v>
      </c>
      <c r="U70" s="52" t="s">
        <v>10</v>
      </c>
      <c r="V70" s="53">
        <v>5</v>
      </c>
      <c r="W70" s="74"/>
      <c r="X70" s="52"/>
      <c r="Y70" s="52"/>
      <c r="Z70" s="52"/>
      <c r="AA70" s="53"/>
      <c r="AB70" s="74"/>
      <c r="AC70" s="52"/>
      <c r="AD70" s="52"/>
      <c r="AE70" s="52"/>
      <c r="AF70" s="53"/>
      <c r="AG70" s="74"/>
      <c r="AH70" s="52"/>
      <c r="AI70" s="52"/>
      <c r="AJ70" s="52"/>
      <c r="AK70" s="53"/>
      <c r="AL70" s="75"/>
      <c r="AM70" s="52"/>
      <c r="AN70" s="52"/>
      <c r="AO70" s="52"/>
      <c r="AP70" s="53"/>
      <c r="AQ70" s="74"/>
      <c r="AR70" s="52"/>
      <c r="AS70" s="52"/>
      <c r="AT70" s="52"/>
      <c r="AU70" s="53"/>
      <c r="AV70" s="75"/>
      <c r="AW70" s="52"/>
      <c r="AX70" s="52"/>
      <c r="AY70" s="52"/>
      <c r="AZ70" s="114"/>
      <c r="BA70" s="74"/>
      <c r="BB70" s="52"/>
      <c r="BC70" s="52"/>
      <c r="BD70" s="52"/>
      <c r="BE70" s="53"/>
      <c r="BF70" s="48"/>
      <c r="BG70" s="20"/>
      <c r="BH70" s="20"/>
    </row>
    <row r="71" spans="1:60" ht="15">
      <c r="A71" s="12"/>
      <c r="B71" s="165">
        <v>54</v>
      </c>
      <c r="C71" s="166" t="s">
        <v>65</v>
      </c>
      <c r="D71" s="294" t="s">
        <v>212</v>
      </c>
      <c r="E71" s="167" t="s">
        <v>66</v>
      </c>
      <c r="F71" s="75">
        <f t="shared" ref="F71:F78" si="8">SUM(H71:J71,M71:O71,R71:T71,W71:Y71,AB71:AD71,AG71:AI71,AL71:AN71,AQ71:AS71,AV71:AX71,BA71:BC71)</f>
        <v>4</v>
      </c>
      <c r="G71" s="53">
        <f t="shared" ref="G71:G78" si="9">SUM(L71,Q71,V71,AA71,AF71,AK71,AP71,AU71,AZ71,BE71)</f>
        <v>4</v>
      </c>
      <c r="H71" s="74"/>
      <c r="I71" s="52"/>
      <c r="J71" s="52"/>
      <c r="K71" s="52"/>
      <c r="L71" s="53"/>
      <c r="M71" s="74"/>
      <c r="N71" s="52"/>
      <c r="O71" s="52"/>
      <c r="P71" s="52"/>
      <c r="Q71" s="117"/>
      <c r="R71" s="74"/>
      <c r="S71" s="52"/>
      <c r="T71" s="52"/>
      <c r="U71" s="52"/>
      <c r="V71" s="53"/>
      <c r="W71" s="74">
        <v>0</v>
      </c>
      <c r="X71" s="52">
        <v>0</v>
      </c>
      <c r="Y71" s="52">
        <v>4</v>
      </c>
      <c r="Z71" s="52" t="s">
        <v>27</v>
      </c>
      <c r="AA71" s="53">
        <v>4</v>
      </c>
      <c r="AB71" s="74"/>
      <c r="AC71" s="52"/>
      <c r="AD71" s="52"/>
      <c r="AE71" s="52"/>
      <c r="AF71" s="53"/>
      <c r="AG71" s="74"/>
      <c r="AH71" s="52"/>
      <c r="AI71" s="52"/>
      <c r="AJ71" s="52"/>
      <c r="AK71" s="53"/>
      <c r="AL71" s="75"/>
      <c r="AM71" s="52"/>
      <c r="AN71" s="52"/>
      <c r="AO71" s="52"/>
      <c r="AP71" s="53"/>
      <c r="AQ71" s="74"/>
      <c r="AR71" s="52"/>
      <c r="AS71" s="52"/>
      <c r="AT71" s="52"/>
      <c r="AU71" s="53"/>
      <c r="AV71" s="75"/>
      <c r="AW71" s="52"/>
      <c r="AX71" s="52"/>
      <c r="AY71" s="52"/>
      <c r="AZ71" s="114"/>
      <c r="BA71" s="74"/>
      <c r="BB71" s="52"/>
      <c r="BC71" s="52"/>
      <c r="BD71" s="52"/>
      <c r="BE71" s="53"/>
      <c r="BF71" s="48"/>
      <c r="BG71" s="20"/>
      <c r="BH71" s="20"/>
    </row>
    <row r="72" spans="1:60" ht="15">
      <c r="B72" s="165">
        <v>55</v>
      </c>
      <c r="C72" s="166" t="s">
        <v>67</v>
      </c>
      <c r="D72" s="294" t="s">
        <v>213</v>
      </c>
      <c r="E72" s="167" t="s">
        <v>68</v>
      </c>
      <c r="F72" s="75">
        <f t="shared" si="8"/>
        <v>4</v>
      </c>
      <c r="G72" s="53">
        <v>3</v>
      </c>
      <c r="H72" s="74"/>
      <c r="I72" s="52"/>
      <c r="J72" s="52"/>
      <c r="K72" s="52"/>
      <c r="L72" s="53"/>
      <c r="M72" s="74"/>
      <c r="N72" s="52"/>
      <c r="O72" s="52"/>
      <c r="P72" s="52"/>
      <c r="Q72" s="117"/>
      <c r="R72" s="74">
        <v>3</v>
      </c>
      <c r="S72" s="52">
        <v>1</v>
      </c>
      <c r="T72" s="52">
        <v>0</v>
      </c>
      <c r="U72" s="52" t="s">
        <v>10</v>
      </c>
      <c r="V72" s="53">
        <v>4</v>
      </c>
      <c r="W72" s="74"/>
      <c r="X72" s="52"/>
      <c r="Y72" s="52"/>
      <c r="Z72" s="52"/>
      <c r="AA72" s="53"/>
      <c r="AB72" s="74"/>
      <c r="AC72" s="52"/>
      <c r="AD72" s="52"/>
      <c r="AE72" s="52"/>
      <c r="AF72" s="53"/>
      <c r="AG72" s="76"/>
      <c r="AH72" s="77"/>
      <c r="AI72" s="77"/>
      <c r="AJ72" s="77"/>
      <c r="AK72" s="79"/>
      <c r="AL72" s="80"/>
      <c r="AM72" s="77"/>
      <c r="AN72" s="77"/>
      <c r="AO72" s="77"/>
      <c r="AP72" s="79"/>
      <c r="AQ72" s="76"/>
      <c r="AR72" s="77"/>
      <c r="AS72" s="77"/>
      <c r="AT72" s="77"/>
      <c r="AU72" s="79"/>
      <c r="AV72" s="80"/>
      <c r="AW72" s="77"/>
      <c r="AX72" s="77"/>
      <c r="AY72" s="77"/>
      <c r="AZ72" s="78"/>
      <c r="BA72" s="76"/>
      <c r="BB72" s="77"/>
      <c r="BC72" s="77"/>
      <c r="BD72" s="77"/>
      <c r="BE72" s="79"/>
      <c r="BF72" s="71"/>
      <c r="BG72" s="20"/>
      <c r="BH72" s="20"/>
    </row>
    <row r="73" spans="1:60" ht="15">
      <c r="B73" s="165">
        <v>56</v>
      </c>
      <c r="C73" s="166" t="s">
        <v>69</v>
      </c>
      <c r="D73" s="294" t="s">
        <v>214</v>
      </c>
      <c r="E73" s="167" t="s">
        <v>70</v>
      </c>
      <c r="F73" s="75">
        <f t="shared" si="8"/>
        <v>6</v>
      </c>
      <c r="G73" s="53">
        <f t="shared" si="9"/>
        <v>4</v>
      </c>
      <c r="H73" s="74"/>
      <c r="I73" s="52"/>
      <c r="J73" s="52"/>
      <c r="K73" s="52"/>
      <c r="L73" s="53"/>
      <c r="M73" s="74"/>
      <c r="N73" s="52"/>
      <c r="O73" s="52"/>
      <c r="P73" s="52"/>
      <c r="Q73" s="117"/>
      <c r="R73" s="74"/>
      <c r="S73" s="52"/>
      <c r="T73" s="52"/>
      <c r="U73" s="52"/>
      <c r="V73" s="53"/>
      <c r="W73" s="74"/>
      <c r="X73" s="52"/>
      <c r="Y73" s="52"/>
      <c r="Z73" s="52"/>
      <c r="AA73" s="53"/>
      <c r="AB73" s="74"/>
      <c r="AC73" s="52"/>
      <c r="AD73" s="52"/>
      <c r="AE73" s="52"/>
      <c r="AF73" s="53"/>
      <c r="AG73" s="74">
        <v>3</v>
      </c>
      <c r="AH73" s="52">
        <v>3</v>
      </c>
      <c r="AI73" s="52">
        <v>0</v>
      </c>
      <c r="AJ73" s="52" t="s">
        <v>10</v>
      </c>
      <c r="AK73" s="53">
        <v>4</v>
      </c>
      <c r="AL73" s="80"/>
      <c r="AM73" s="77"/>
      <c r="AN73" s="77"/>
      <c r="AO73" s="77"/>
      <c r="AP73" s="79"/>
      <c r="AQ73" s="76"/>
      <c r="AR73" s="77"/>
      <c r="AS73" s="77"/>
      <c r="AT73" s="77"/>
      <c r="AU73" s="79"/>
      <c r="AV73" s="80"/>
      <c r="AW73" s="77"/>
      <c r="AX73" s="77"/>
      <c r="AY73" s="77"/>
      <c r="AZ73" s="78"/>
      <c r="BA73" s="76"/>
      <c r="BB73" s="77"/>
      <c r="BC73" s="77"/>
      <c r="BD73" s="77"/>
      <c r="BE73" s="79"/>
      <c r="BF73" s="71"/>
      <c r="BG73" s="20"/>
      <c r="BH73" s="20"/>
    </row>
    <row r="74" spans="1:60" ht="15">
      <c r="B74" s="165">
        <v>57</v>
      </c>
      <c r="C74" s="166" t="s">
        <v>71</v>
      </c>
      <c r="D74" s="294" t="s">
        <v>215</v>
      </c>
      <c r="E74" s="167" t="s">
        <v>72</v>
      </c>
      <c r="F74" s="75">
        <f t="shared" si="8"/>
        <v>5</v>
      </c>
      <c r="G74" s="53">
        <f t="shared" si="9"/>
        <v>4</v>
      </c>
      <c r="H74" s="74"/>
      <c r="I74" s="52"/>
      <c r="J74" s="52"/>
      <c r="K74" s="52"/>
      <c r="L74" s="53"/>
      <c r="M74" s="74"/>
      <c r="N74" s="52"/>
      <c r="O74" s="52"/>
      <c r="P74" s="52"/>
      <c r="Q74" s="117"/>
      <c r="R74" s="74"/>
      <c r="S74" s="52"/>
      <c r="T74" s="52"/>
      <c r="U74" s="52"/>
      <c r="V74" s="53"/>
      <c r="W74" s="74"/>
      <c r="X74" s="52"/>
      <c r="Y74" s="52"/>
      <c r="Z74" s="52"/>
      <c r="AA74" s="53"/>
      <c r="AB74" s="74">
        <v>1</v>
      </c>
      <c r="AC74" s="52">
        <v>2</v>
      </c>
      <c r="AD74" s="52">
        <v>2</v>
      </c>
      <c r="AE74" s="52" t="s">
        <v>27</v>
      </c>
      <c r="AF74" s="53">
        <v>4</v>
      </c>
      <c r="AG74" s="76"/>
      <c r="AH74" s="77"/>
      <c r="AI74" s="77"/>
      <c r="AJ74" s="77"/>
      <c r="AK74" s="79"/>
      <c r="AL74" s="80"/>
      <c r="AM74" s="77"/>
      <c r="AN74" s="77"/>
      <c r="AO74" s="77"/>
      <c r="AP74" s="79"/>
      <c r="AQ74" s="76"/>
      <c r="AR74" s="77"/>
      <c r="AS74" s="77"/>
      <c r="AT74" s="77"/>
      <c r="AU74" s="79"/>
      <c r="AV74" s="76"/>
      <c r="AW74" s="77"/>
      <c r="AX74" s="77"/>
      <c r="AY74" s="77"/>
      <c r="AZ74" s="79"/>
      <c r="BA74" s="76"/>
      <c r="BB74" s="77"/>
      <c r="BC74" s="77"/>
      <c r="BD74" s="77"/>
      <c r="BE74" s="79"/>
      <c r="BF74" s="71"/>
      <c r="BG74" s="20"/>
      <c r="BH74" s="20"/>
    </row>
    <row r="75" spans="1:60" ht="15">
      <c r="B75" s="165">
        <v>58</v>
      </c>
      <c r="C75" s="166" t="s">
        <v>73</v>
      </c>
      <c r="D75" s="294" t="s">
        <v>216</v>
      </c>
      <c r="E75" s="167" t="s">
        <v>74</v>
      </c>
      <c r="F75" s="75">
        <f t="shared" si="8"/>
        <v>5</v>
      </c>
      <c r="G75" s="53">
        <v>3</v>
      </c>
      <c r="H75" s="74"/>
      <c r="I75" s="52"/>
      <c r="J75" s="52"/>
      <c r="K75" s="52"/>
      <c r="L75" s="53"/>
      <c r="M75" s="74"/>
      <c r="N75" s="52"/>
      <c r="O75" s="52"/>
      <c r="P75" s="52"/>
      <c r="Q75" s="117"/>
      <c r="R75" s="74"/>
      <c r="S75" s="52"/>
      <c r="T75" s="52"/>
      <c r="U75" s="52"/>
      <c r="V75" s="53"/>
      <c r="W75" s="74"/>
      <c r="X75" s="52"/>
      <c r="Y75" s="52"/>
      <c r="Z75" s="52"/>
      <c r="AA75" s="53"/>
      <c r="AB75" s="74"/>
      <c r="AC75" s="52"/>
      <c r="AD75" s="52"/>
      <c r="AE75" s="52"/>
      <c r="AF75" s="53"/>
      <c r="AG75" s="76"/>
      <c r="AH75" s="77"/>
      <c r="AI75" s="77"/>
      <c r="AJ75" s="77"/>
      <c r="AK75" s="79"/>
      <c r="AL75" s="76">
        <v>0</v>
      </c>
      <c r="AM75" s="77">
        <v>1</v>
      </c>
      <c r="AN75" s="77">
        <v>4</v>
      </c>
      <c r="AO75" s="77" t="s">
        <v>27</v>
      </c>
      <c r="AP75" s="79">
        <v>4</v>
      </c>
      <c r="AQ75" s="76"/>
      <c r="AR75" s="77"/>
      <c r="AS75" s="77"/>
      <c r="AT75" s="77"/>
      <c r="AU75" s="79"/>
      <c r="AV75" s="76"/>
      <c r="AW75" s="77"/>
      <c r="AX75" s="77"/>
      <c r="AY75" s="77"/>
      <c r="AZ75" s="79"/>
      <c r="BA75" s="76"/>
      <c r="BB75" s="77"/>
      <c r="BC75" s="77"/>
      <c r="BD75" s="77"/>
      <c r="BE75" s="79"/>
      <c r="BF75" s="71"/>
      <c r="BG75" s="20"/>
      <c r="BH75" s="20"/>
    </row>
    <row r="76" spans="1:60" ht="15">
      <c r="B76" s="165">
        <v>59</v>
      </c>
      <c r="C76" s="166" t="s">
        <v>75</v>
      </c>
      <c r="D76" s="294" t="s">
        <v>217</v>
      </c>
      <c r="E76" s="167" t="s">
        <v>76</v>
      </c>
      <c r="F76" s="75">
        <f t="shared" si="8"/>
        <v>5</v>
      </c>
      <c r="G76" s="53">
        <v>3</v>
      </c>
      <c r="H76" s="74"/>
      <c r="I76" s="52"/>
      <c r="J76" s="52"/>
      <c r="K76" s="52"/>
      <c r="L76" s="53"/>
      <c r="M76" s="74"/>
      <c r="N76" s="52"/>
      <c r="O76" s="52"/>
      <c r="P76" s="52"/>
      <c r="Q76" s="117"/>
      <c r="R76" s="74"/>
      <c r="S76" s="52"/>
      <c r="T76" s="52"/>
      <c r="U76" s="52"/>
      <c r="V76" s="53"/>
      <c r="W76" s="74"/>
      <c r="X76" s="52"/>
      <c r="Y76" s="52"/>
      <c r="Z76" s="52"/>
      <c r="AA76" s="53"/>
      <c r="AB76" s="74"/>
      <c r="AC76" s="52"/>
      <c r="AD76" s="52"/>
      <c r="AE76" s="52"/>
      <c r="AF76" s="53"/>
      <c r="AG76" s="76">
        <v>2</v>
      </c>
      <c r="AH76" s="77">
        <v>3</v>
      </c>
      <c r="AI76" s="77">
        <v>0</v>
      </c>
      <c r="AJ76" s="77" t="s">
        <v>27</v>
      </c>
      <c r="AK76" s="79">
        <v>4</v>
      </c>
      <c r="AL76" s="76"/>
      <c r="AM76" s="77"/>
      <c r="AN76" s="77"/>
      <c r="AO76" s="77"/>
      <c r="AP76" s="79"/>
      <c r="AQ76" s="76"/>
      <c r="AR76" s="77"/>
      <c r="AS76" s="77"/>
      <c r="AT76" s="77"/>
      <c r="AU76" s="79"/>
      <c r="AV76" s="76"/>
      <c r="AW76" s="77"/>
      <c r="AX76" s="77"/>
      <c r="AY76" s="77"/>
      <c r="AZ76" s="79"/>
      <c r="BA76" s="76"/>
      <c r="BB76" s="77"/>
      <c r="BC76" s="77"/>
      <c r="BD76" s="77"/>
      <c r="BE76" s="79"/>
      <c r="BF76" s="168"/>
      <c r="BG76" s="20"/>
      <c r="BH76" s="20"/>
    </row>
    <row r="77" spans="1:60" ht="15">
      <c r="A77" s="1"/>
      <c r="B77" s="165">
        <v>60</v>
      </c>
      <c r="C77" s="16" t="s">
        <v>32</v>
      </c>
      <c r="D77" s="16"/>
      <c r="E77" s="95" t="s">
        <v>49</v>
      </c>
      <c r="F77" s="75">
        <f t="shared" si="8"/>
        <v>3</v>
      </c>
      <c r="G77" s="53">
        <v>3</v>
      </c>
      <c r="H77" s="74"/>
      <c r="I77" s="52"/>
      <c r="J77" s="52"/>
      <c r="K77" s="52"/>
      <c r="L77" s="53"/>
      <c r="M77" s="74"/>
      <c r="N77" s="52"/>
      <c r="O77" s="52"/>
      <c r="P77" s="52"/>
      <c r="Q77" s="117"/>
      <c r="R77" s="74"/>
      <c r="S77" s="52"/>
      <c r="T77" s="52"/>
      <c r="U77" s="52"/>
      <c r="V77" s="53"/>
      <c r="W77" s="74"/>
      <c r="X77" s="52"/>
      <c r="Y77" s="52"/>
      <c r="Z77" s="52"/>
      <c r="AA77" s="53"/>
      <c r="AB77" s="74"/>
      <c r="AC77" s="52"/>
      <c r="AD77" s="52"/>
      <c r="AE77" s="52"/>
      <c r="AF77" s="53"/>
      <c r="AG77" s="76"/>
      <c r="AH77" s="77"/>
      <c r="AI77" s="77"/>
      <c r="AJ77" s="77"/>
      <c r="AK77" s="79"/>
      <c r="AL77" s="76"/>
      <c r="AM77" s="77"/>
      <c r="AN77" s="77"/>
      <c r="AO77" s="77"/>
      <c r="AP77" s="79"/>
      <c r="AQ77" s="76">
        <v>2</v>
      </c>
      <c r="AR77" s="77">
        <v>1</v>
      </c>
      <c r="AS77" s="77">
        <v>0</v>
      </c>
      <c r="AT77" s="77" t="s">
        <v>27</v>
      </c>
      <c r="AU77" s="79">
        <v>2</v>
      </c>
      <c r="AV77" s="80"/>
      <c r="AW77" s="77"/>
      <c r="AX77" s="77"/>
      <c r="AY77" s="77"/>
      <c r="AZ77" s="78"/>
      <c r="BA77" s="76"/>
      <c r="BB77" s="77"/>
      <c r="BC77" s="77"/>
      <c r="BD77" s="77"/>
      <c r="BE77" s="79"/>
      <c r="BF77" s="71"/>
      <c r="BG77" s="20"/>
      <c r="BH77" s="20"/>
    </row>
    <row r="78" spans="1:60" ht="15">
      <c r="B78" s="165">
        <v>61</v>
      </c>
      <c r="C78" s="16" t="s">
        <v>32</v>
      </c>
      <c r="D78" s="16"/>
      <c r="E78" s="95" t="s">
        <v>50</v>
      </c>
      <c r="F78" s="75">
        <f t="shared" si="8"/>
        <v>3</v>
      </c>
      <c r="G78" s="53">
        <f t="shared" si="9"/>
        <v>3</v>
      </c>
      <c r="H78" s="74"/>
      <c r="I78" s="52"/>
      <c r="J78" s="52"/>
      <c r="K78" s="52"/>
      <c r="L78" s="53"/>
      <c r="M78" s="74"/>
      <c r="N78" s="52"/>
      <c r="O78" s="52"/>
      <c r="P78" s="52"/>
      <c r="Q78" s="117"/>
      <c r="R78" s="74"/>
      <c r="S78" s="52"/>
      <c r="T78" s="52"/>
      <c r="U78" s="52"/>
      <c r="V78" s="53"/>
      <c r="W78" s="74"/>
      <c r="X78" s="52"/>
      <c r="Y78" s="52"/>
      <c r="Z78" s="52"/>
      <c r="AA78" s="53"/>
      <c r="AB78" s="74"/>
      <c r="AC78" s="52"/>
      <c r="AD78" s="52"/>
      <c r="AE78" s="52"/>
      <c r="AF78" s="53"/>
      <c r="AG78" s="76"/>
      <c r="AH78" s="77"/>
      <c r="AI78" s="77"/>
      <c r="AJ78" s="77"/>
      <c r="AK78" s="79"/>
      <c r="AL78" s="76"/>
      <c r="AM78" s="77"/>
      <c r="AN78" s="77"/>
      <c r="AO78" s="77"/>
      <c r="AP78" s="79"/>
      <c r="AQ78" s="76">
        <v>2</v>
      </c>
      <c r="AR78" s="77">
        <v>1</v>
      </c>
      <c r="AS78" s="77">
        <v>0</v>
      </c>
      <c r="AT78" s="77" t="s">
        <v>27</v>
      </c>
      <c r="AU78" s="79">
        <v>3</v>
      </c>
      <c r="AV78" s="80"/>
      <c r="AW78" s="77"/>
      <c r="AX78" s="77"/>
      <c r="AY78" s="77"/>
      <c r="AZ78" s="78"/>
      <c r="BA78" s="76"/>
      <c r="BB78" s="77"/>
      <c r="BC78" s="77"/>
      <c r="BD78" s="77"/>
      <c r="BE78" s="79"/>
      <c r="BF78" s="71"/>
      <c r="BG78" s="20"/>
      <c r="BH78" s="20"/>
    </row>
    <row r="79" spans="1:60" ht="15">
      <c r="B79" s="138" t="s">
        <v>47</v>
      </c>
      <c r="C79" s="147"/>
      <c r="D79" s="147"/>
      <c r="E79" s="160"/>
      <c r="F79" s="169">
        <f>SUM(F80:F84)</f>
        <v>20</v>
      </c>
      <c r="G79" s="170">
        <f>SUM(G80:G84)</f>
        <v>19</v>
      </c>
      <c r="H79" s="163"/>
      <c r="I79" s="164"/>
      <c r="J79" s="164"/>
      <c r="K79" s="164"/>
      <c r="L79" s="162"/>
      <c r="M79" s="163"/>
      <c r="N79" s="164"/>
      <c r="O79" s="164"/>
      <c r="P79" s="164"/>
      <c r="Q79" s="171"/>
      <c r="R79" s="163"/>
      <c r="S79" s="164"/>
      <c r="T79" s="164"/>
      <c r="U79" s="164"/>
      <c r="V79" s="162"/>
      <c r="W79" s="163"/>
      <c r="X79" s="164"/>
      <c r="Y79" s="164"/>
      <c r="Z79" s="164"/>
      <c r="AA79" s="162"/>
      <c r="AB79" s="163"/>
      <c r="AC79" s="164"/>
      <c r="AD79" s="164"/>
      <c r="AE79" s="164"/>
      <c r="AF79" s="162"/>
      <c r="AG79" s="172"/>
      <c r="AH79" s="164"/>
      <c r="AI79" s="164"/>
      <c r="AJ79" s="164"/>
      <c r="AK79" s="161"/>
      <c r="AL79" s="163"/>
      <c r="AM79" s="164"/>
      <c r="AN79" s="164"/>
      <c r="AO79" s="164"/>
      <c r="AP79" s="162"/>
      <c r="AQ79" s="163"/>
      <c r="AR79" s="164"/>
      <c r="AS79" s="164"/>
      <c r="AT79" s="164"/>
      <c r="AU79" s="162"/>
      <c r="AV79" s="172"/>
      <c r="AW79" s="164"/>
      <c r="AX79" s="164"/>
      <c r="AY79" s="164"/>
      <c r="AZ79" s="161"/>
      <c r="BA79" s="172"/>
      <c r="BB79" s="164"/>
      <c r="BC79" s="164"/>
      <c r="BD79" s="164"/>
      <c r="BE79" s="161"/>
      <c r="BF79" s="48"/>
      <c r="BG79" s="20"/>
      <c r="BH79" s="20"/>
    </row>
    <row r="80" spans="1:60" ht="15">
      <c r="A80" s="1"/>
      <c r="B80" s="103">
        <v>62</v>
      </c>
      <c r="C80" s="166" t="s">
        <v>81</v>
      </c>
      <c r="D80" s="294" t="s">
        <v>218</v>
      </c>
      <c r="E80" s="167" t="s">
        <v>11</v>
      </c>
      <c r="F80" s="75">
        <f>SUM(H80:J80,M80:O80,R80:T80,W80:Y80,AB80:AD80,AG80:AI80,AL80:AN80,AQ80:AS80,AV80:AX80,BA80:BC80)</f>
        <v>4</v>
      </c>
      <c r="G80" s="53">
        <f>SUM(L80,Q80,V80,AA80,AF80,AK80,AP80,AU80,AZ80,BE80)</f>
        <v>4</v>
      </c>
      <c r="H80" s="74"/>
      <c r="I80" s="52"/>
      <c r="J80" s="52"/>
      <c r="K80" s="52"/>
      <c r="L80" s="53"/>
      <c r="M80" s="74"/>
      <c r="N80" s="52"/>
      <c r="O80" s="52"/>
      <c r="P80" s="52"/>
      <c r="Q80" s="117"/>
      <c r="R80" s="74"/>
      <c r="S80" s="52"/>
      <c r="T80" s="52"/>
      <c r="U80" s="52"/>
      <c r="V80" s="53"/>
      <c r="W80" s="74"/>
      <c r="X80" s="52"/>
      <c r="Y80" s="52"/>
      <c r="Z80" s="52"/>
      <c r="AA80" s="53"/>
      <c r="AB80" s="104"/>
      <c r="AC80" s="105"/>
      <c r="AD80" s="105"/>
      <c r="AE80" s="105"/>
      <c r="AF80" s="106"/>
      <c r="AG80" s="104"/>
      <c r="AH80" s="105"/>
      <c r="AI80" s="105"/>
      <c r="AJ80" s="105"/>
      <c r="AK80" s="106"/>
      <c r="AL80" s="104">
        <v>2</v>
      </c>
      <c r="AM80" s="105">
        <v>2</v>
      </c>
      <c r="AN80" s="105">
        <v>0</v>
      </c>
      <c r="AO80" s="105" t="s">
        <v>10</v>
      </c>
      <c r="AP80" s="106">
        <v>4</v>
      </c>
      <c r="AQ80" s="104"/>
      <c r="AR80" s="105"/>
      <c r="AS80" s="105"/>
      <c r="AT80" s="105"/>
      <c r="AU80" s="106"/>
      <c r="AV80" s="107"/>
      <c r="AW80" s="105"/>
      <c r="AX80" s="105"/>
      <c r="AY80" s="105"/>
      <c r="AZ80" s="108"/>
      <c r="BA80" s="104"/>
      <c r="BB80" s="105"/>
      <c r="BC80" s="105"/>
      <c r="BD80" s="105"/>
      <c r="BE80" s="106"/>
      <c r="BF80" s="71"/>
      <c r="BG80" s="20"/>
      <c r="BH80" s="20"/>
    </row>
    <row r="81" spans="1:60" ht="15">
      <c r="A81" s="11"/>
      <c r="B81" s="103">
        <v>63</v>
      </c>
      <c r="C81" s="166" t="s">
        <v>99</v>
      </c>
      <c r="D81" s="294" t="s">
        <v>219</v>
      </c>
      <c r="E81" s="167" t="s">
        <v>12</v>
      </c>
      <c r="F81" s="75">
        <f>SUM(H81:J81,M81:O81,R81:T81,W81:Y81,AB81:AD81,AG81:AI81,AL81:AN81,AQ81:AS81,AV81:AX81,BA81:BC81)</f>
        <v>4</v>
      </c>
      <c r="G81" s="53">
        <f>SUM(L81,Q81,V81,AA81,AF81,AK81,AP81,AU81,AZ81,BE81)</f>
        <v>4</v>
      </c>
      <c r="H81" s="74"/>
      <c r="I81" s="52"/>
      <c r="J81" s="52"/>
      <c r="K81" s="52"/>
      <c r="L81" s="53"/>
      <c r="M81" s="74"/>
      <c r="N81" s="52"/>
      <c r="O81" s="52"/>
      <c r="P81" s="52"/>
      <c r="Q81" s="117"/>
      <c r="R81" s="74"/>
      <c r="S81" s="52"/>
      <c r="T81" s="52"/>
      <c r="U81" s="52"/>
      <c r="V81" s="53"/>
      <c r="W81" s="74"/>
      <c r="X81" s="52"/>
      <c r="Y81" s="52"/>
      <c r="Z81" s="52"/>
      <c r="AA81" s="53"/>
      <c r="AB81" s="74"/>
      <c r="AC81" s="52"/>
      <c r="AD81" s="52"/>
      <c r="AE81" s="52"/>
      <c r="AF81" s="53"/>
      <c r="AG81" s="104"/>
      <c r="AH81" s="105"/>
      <c r="AI81" s="105"/>
      <c r="AJ81" s="105"/>
      <c r="AK81" s="106"/>
      <c r="AL81" s="104">
        <v>2</v>
      </c>
      <c r="AM81" s="105">
        <v>2</v>
      </c>
      <c r="AN81" s="105">
        <v>0</v>
      </c>
      <c r="AO81" s="105" t="s">
        <v>10</v>
      </c>
      <c r="AP81" s="106">
        <v>4</v>
      </c>
      <c r="AQ81" s="104"/>
      <c r="AR81" s="105"/>
      <c r="AS81" s="105"/>
      <c r="AT81" s="105"/>
      <c r="AU81" s="106"/>
      <c r="AV81" s="107"/>
      <c r="AW81" s="105"/>
      <c r="AX81" s="105"/>
      <c r="AY81" s="105"/>
      <c r="AZ81" s="108"/>
      <c r="BA81" s="104"/>
      <c r="BB81" s="105"/>
      <c r="BC81" s="105"/>
      <c r="BD81" s="105"/>
      <c r="BE81" s="106"/>
      <c r="BF81" s="48"/>
      <c r="BG81" s="20"/>
      <c r="BH81" s="20"/>
    </row>
    <row r="82" spans="1:60" ht="15">
      <c r="A82" s="11"/>
      <c r="B82" s="103">
        <v>64</v>
      </c>
      <c r="C82" s="166" t="s">
        <v>82</v>
      </c>
      <c r="D82" s="294" t="s">
        <v>220</v>
      </c>
      <c r="E82" s="19" t="s">
        <v>13</v>
      </c>
      <c r="F82" s="75">
        <f>SUM(H82:J82,M82:O82,R82:T82,W82:Y82,AB82:AD82,AG82:AI82,AL82:AN82,AQ82:AS82,AV82:AX82,BA82:BC82)</f>
        <v>4</v>
      </c>
      <c r="G82" s="53">
        <f>SUM(L82,Q82,V82,AA82,AF82,AK82,AP82,AU82,AZ82,BE82)</f>
        <v>4</v>
      </c>
      <c r="H82" s="74"/>
      <c r="I82" s="52"/>
      <c r="J82" s="52"/>
      <c r="K82" s="52"/>
      <c r="L82" s="53"/>
      <c r="M82" s="74"/>
      <c r="N82" s="52"/>
      <c r="O82" s="52"/>
      <c r="P82" s="52"/>
      <c r="Q82" s="117"/>
      <c r="R82" s="74"/>
      <c r="S82" s="52"/>
      <c r="T82" s="52"/>
      <c r="U82" s="52"/>
      <c r="V82" s="53"/>
      <c r="W82" s="74"/>
      <c r="X82" s="52"/>
      <c r="Y82" s="52"/>
      <c r="Z82" s="52"/>
      <c r="AA82" s="53"/>
      <c r="AB82" s="74"/>
      <c r="AC82" s="52"/>
      <c r="AD82" s="52"/>
      <c r="AE82" s="52"/>
      <c r="AF82" s="53"/>
      <c r="AG82" s="104">
        <v>2</v>
      </c>
      <c r="AH82" s="105">
        <v>2</v>
      </c>
      <c r="AI82" s="105">
        <v>0</v>
      </c>
      <c r="AJ82" s="105" t="s">
        <v>10</v>
      </c>
      <c r="AK82" s="106">
        <v>4</v>
      </c>
      <c r="AL82" s="104"/>
      <c r="AM82" s="105"/>
      <c r="AN82" s="105"/>
      <c r="AO82" s="105"/>
      <c r="AP82" s="106"/>
      <c r="AQ82" s="104"/>
      <c r="AR82" s="105"/>
      <c r="AS82" s="105"/>
      <c r="AT82" s="105"/>
      <c r="AU82" s="106"/>
      <c r="AV82" s="107"/>
      <c r="AW82" s="105"/>
      <c r="AX82" s="105"/>
      <c r="AY82" s="105"/>
      <c r="AZ82" s="108"/>
      <c r="BA82" s="104"/>
      <c r="BB82" s="105"/>
      <c r="BC82" s="105"/>
      <c r="BD82" s="105"/>
      <c r="BE82" s="106"/>
      <c r="BF82" s="48"/>
      <c r="BG82" s="20"/>
      <c r="BH82" s="20"/>
    </row>
    <row r="83" spans="1:60" ht="15">
      <c r="A83" s="11"/>
      <c r="B83" s="103">
        <v>65</v>
      </c>
      <c r="C83" s="166" t="s">
        <v>83</v>
      </c>
      <c r="D83" s="294" t="s">
        <v>221</v>
      </c>
      <c r="E83" s="167" t="s">
        <v>28</v>
      </c>
      <c r="F83" s="75">
        <f>SUM(H83:J83,M83:O83,R83:T83,W83:Y83,AB83:AD83,AG83:AI83,AL83:AN83,AQ83:AS83,AV83:AX83,BA83:BC83)</f>
        <v>4</v>
      </c>
      <c r="G83" s="53">
        <f>SUM(L83,Q83,V83,AA83,AF83,AK83,AP83,AU83,AZ83,BE83)</f>
        <v>4</v>
      </c>
      <c r="H83" s="74"/>
      <c r="I83" s="52"/>
      <c r="J83" s="52"/>
      <c r="K83" s="52"/>
      <c r="L83" s="53"/>
      <c r="M83" s="74"/>
      <c r="N83" s="52"/>
      <c r="O83" s="52"/>
      <c r="P83" s="52"/>
      <c r="Q83" s="117"/>
      <c r="R83" s="74"/>
      <c r="S83" s="52"/>
      <c r="T83" s="52"/>
      <c r="U83" s="52"/>
      <c r="V83" s="53"/>
      <c r="W83" s="74"/>
      <c r="X83" s="52"/>
      <c r="Y83" s="52"/>
      <c r="Z83" s="52"/>
      <c r="AA83" s="53"/>
      <c r="AB83" s="74"/>
      <c r="AC83" s="52"/>
      <c r="AD83" s="52"/>
      <c r="AE83" s="52"/>
      <c r="AF83" s="53"/>
      <c r="AG83" s="104">
        <v>3</v>
      </c>
      <c r="AH83" s="105">
        <v>1</v>
      </c>
      <c r="AI83" s="105">
        <v>0</v>
      </c>
      <c r="AJ83" s="105" t="s">
        <v>10</v>
      </c>
      <c r="AK83" s="106">
        <v>4</v>
      </c>
      <c r="AL83" s="104"/>
      <c r="AM83" s="105"/>
      <c r="AN83" s="105"/>
      <c r="AO83" s="105"/>
      <c r="AP83" s="106"/>
      <c r="AQ83" s="104"/>
      <c r="AR83" s="105"/>
      <c r="AS83" s="105"/>
      <c r="AT83" s="105"/>
      <c r="AU83" s="106"/>
      <c r="AV83" s="107"/>
      <c r="AW83" s="105"/>
      <c r="AX83" s="105"/>
      <c r="AY83" s="105"/>
      <c r="AZ83" s="108"/>
      <c r="BA83" s="104"/>
      <c r="BB83" s="105"/>
      <c r="BC83" s="105"/>
      <c r="BD83" s="105"/>
      <c r="BE83" s="106"/>
      <c r="BF83" s="48"/>
      <c r="BG83" s="20"/>
      <c r="BH83" s="20"/>
    </row>
    <row r="84" spans="1:60" ht="15">
      <c r="A84" s="11"/>
      <c r="B84" s="103">
        <v>66</v>
      </c>
      <c r="C84" s="166" t="s">
        <v>84</v>
      </c>
      <c r="D84" s="294" t="s">
        <v>222</v>
      </c>
      <c r="E84" s="167" t="s">
        <v>14</v>
      </c>
      <c r="F84" s="75">
        <f>SUM(H84:J84,M84:O84,R84:T84,W84:Y84,AB84:AD84,AG84:AI84,AL84:AN84,AQ84:AS84,AV84:AX84,BA84:BC84)</f>
        <v>4</v>
      </c>
      <c r="G84" s="53">
        <v>3</v>
      </c>
      <c r="H84" s="74"/>
      <c r="I84" s="52"/>
      <c r="J84" s="52"/>
      <c r="K84" s="52"/>
      <c r="L84" s="53"/>
      <c r="M84" s="74"/>
      <c r="N84" s="52"/>
      <c r="O84" s="52"/>
      <c r="P84" s="52"/>
      <c r="Q84" s="117"/>
      <c r="R84" s="74"/>
      <c r="S84" s="52"/>
      <c r="T84" s="52"/>
      <c r="U84" s="52"/>
      <c r="V84" s="53"/>
      <c r="W84" s="74"/>
      <c r="X84" s="52"/>
      <c r="Y84" s="52"/>
      <c r="Z84" s="52"/>
      <c r="AA84" s="53"/>
      <c r="AB84" s="74"/>
      <c r="AC84" s="52"/>
      <c r="AD84" s="52"/>
      <c r="AE84" s="52"/>
      <c r="AF84" s="53"/>
      <c r="AG84" s="104"/>
      <c r="AH84" s="105"/>
      <c r="AI84" s="105"/>
      <c r="AJ84" s="105"/>
      <c r="AK84" s="106"/>
      <c r="AL84" s="104"/>
      <c r="AM84" s="105"/>
      <c r="AN84" s="105"/>
      <c r="AO84" s="105"/>
      <c r="AP84" s="106"/>
      <c r="AQ84" s="104">
        <v>0</v>
      </c>
      <c r="AR84" s="105">
        <v>0</v>
      </c>
      <c r="AS84" s="105">
        <v>4</v>
      </c>
      <c r="AT84" s="105" t="s">
        <v>27</v>
      </c>
      <c r="AU84" s="106">
        <v>4</v>
      </c>
      <c r="AV84" s="107"/>
      <c r="AW84" s="105"/>
      <c r="AX84" s="105"/>
      <c r="AY84" s="105"/>
      <c r="AZ84" s="108"/>
      <c r="BA84" s="104"/>
      <c r="BB84" s="105"/>
      <c r="BC84" s="105"/>
      <c r="BD84" s="105"/>
      <c r="BE84" s="106"/>
      <c r="BF84" s="48"/>
      <c r="BG84" s="20"/>
      <c r="BH84" s="20"/>
    </row>
    <row r="85" spans="1:60" ht="15">
      <c r="B85" s="322" t="s">
        <v>59</v>
      </c>
      <c r="C85" s="323"/>
      <c r="D85" s="323"/>
      <c r="E85" s="324"/>
      <c r="F85" s="173">
        <f>SUM(F86:F90)</f>
        <v>30</v>
      </c>
      <c r="G85" s="174">
        <f>SUM(G86:G90)</f>
        <v>50</v>
      </c>
      <c r="H85" s="175">
        <f>SUM((H86:H90))</f>
        <v>0</v>
      </c>
      <c r="I85" s="176">
        <f>SUM(I86:I90)</f>
        <v>0</v>
      </c>
      <c r="J85" s="176">
        <f>SUM(J86:J90)</f>
        <v>0</v>
      </c>
      <c r="K85" s="177">
        <f>SUM(K90:K90)</f>
        <v>0</v>
      </c>
      <c r="L85" s="178">
        <f>SUM(L86:L90)</f>
        <v>0</v>
      </c>
      <c r="M85" s="175">
        <f>SUM((M86:M90))</f>
        <v>0</v>
      </c>
      <c r="N85" s="176">
        <f>SUM(N86:N90)</f>
        <v>0</v>
      </c>
      <c r="O85" s="176">
        <f>SUM(O86:O90)</f>
        <v>0</v>
      </c>
      <c r="P85" s="177">
        <f>SUM(P90:P90)</f>
        <v>0</v>
      </c>
      <c r="Q85" s="178">
        <f>SUM(Q86:Q90)</f>
        <v>0</v>
      </c>
      <c r="R85" s="175">
        <f>SUM((R86:R90))</f>
        <v>0</v>
      </c>
      <c r="S85" s="176">
        <f>SUM(S86:S90)</f>
        <v>0</v>
      </c>
      <c r="T85" s="176">
        <f>SUM(T86:T90)</f>
        <v>0</v>
      </c>
      <c r="U85" s="177">
        <f>SUM(U90:U90)</f>
        <v>0</v>
      </c>
      <c r="V85" s="178">
        <f>SUM(V86:V90)</f>
        <v>0</v>
      </c>
      <c r="W85" s="175">
        <f>SUM((W86:W90))</f>
        <v>0</v>
      </c>
      <c r="X85" s="176">
        <f>SUM(X86:X90)</f>
        <v>0</v>
      </c>
      <c r="Y85" s="176">
        <f>SUM(Y86:Y90)</f>
        <v>0</v>
      </c>
      <c r="Z85" s="177">
        <f>SUM(Z90:Z90)</f>
        <v>0</v>
      </c>
      <c r="AA85" s="178">
        <f>SUM(AA86:AA90)</f>
        <v>0</v>
      </c>
      <c r="AB85" s="175">
        <f>SUM((AB86:AB90))</f>
        <v>0</v>
      </c>
      <c r="AC85" s="176">
        <f>SUM(AC86:AC90)</f>
        <v>0</v>
      </c>
      <c r="AD85" s="176">
        <f>SUM(AD86:AD90)</f>
        <v>0</v>
      </c>
      <c r="AE85" s="177">
        <f>SUM(AE90:AE90)</f>
        <v>0</v>
      </c>
      <c r="AF85" s="178">
        <f>SUM(AF86:AF90)</f>
        <v>0</v>
      </c>
      <c r="AG85" s="175">
        <f>SUM((AG86:AG90))</f>
        <v>0</v>
      </c>
      <c r="AH85" s="176">
        <f>SUM(AH86:AH90)</f>
        <v>0</v>
      </c>
      <c r="AI85" s="176">
        <f>SUM(AI86:AI90)</f>
        <v>0</v>
      </c>
      <c r="AJ85" s="177">
        <f>SUM(AJ90:AJ90)</f>
        <v>0</v>
      </c>
      <c r="AK85" s="178">
        <f>SUM(AK86:AK90)</f>
        <v>0</v>
      </c>
      <c r="AL85" s="175">
        <f>SUM((AL86:AL90))</f>
        <v>0</v>
      </c>
      <c r="AM85" s="176">
        <f>SUM(AM86:AM90)</f>
        <v>0</v>
      </c>
      <c r="AN85" s="176">
        <f>SUM(AN86:AN90)</f>
        <v>0</v>
      </c>
      <c r="AO85" s="177">
        <f>SUM(AO90:AO90)</f>
        <v>0</v>
      </c>
      <c r="AP85" s="178">
        <f>SUM(AP86:AP90)</f>
        <v>0</v>
      </c>
      <c r="AQ85" s="175">
        <f>SUM((AQ86:AQ90))</f>
        <v>0</v>
      </c>
      <c r="AR85" s="176">
        <f>SUM(AR86:AR90)</f>
        <v>0</v>
      </c>
      <c r="AS85" s="176">
        <f>SUM(AS86:AS90)</f>
        <v>0</v>
      </c>
      <c r="AT85" s="177">
        <f>SUM(AT90:AT90)</f>
        <v>0</v>
      </c>
      <c r="AU85" s="178">
        <f>SUM(AU86:AU90)</f>
        <v>0</v>
      </c>
      <c r="AV85" s="175">
        <f>SUM((AV86:AV90))</f>
        <v>0</v>
      </c>
      <c r="AW85" s="176">
        <f>SUM(AW86:AW90)</f>
        <v>3</v>
      </c>
      <c r="AX85" s="176">
        <f>SUM(AX86:AX90)</f>
        <v>12</v>
      </c>
      <c r="AY85" s="177">
        <f>SUM(AY90:AY90)</f>
        <v>0</v>
      </c>
      <c r="AZ85" s="178">
        <f>SUM(AZ86:AZ90)</f>
        <v>23</v>
      </c>
      <c r="BA85" s="175">
        <f>SUM((BA86:BA90))</f>
        <v>0</v>
      </c>
      <c r="BB85" s="176">
        <f>SUM(BB86:BB90)</f>
        <v>3</v>
      </c>
      <c r="BC85" s="176">
        <f>SUM(BC86:BC90)</f>
        <v>12</v>
      </c>
      <c r="BD85" s="177">
        <f>SUM(BD90:BD90)</f>
        <v>0</v>
      </c>
      <c r="BE85" s="178">
        <f>SUM(BE86:BE90)</f>
        <v>27</v>
      </c>
      <c r="BF85" s="48"/>
      <c r="BG85" s="20"/>
      <c r="BH85" s="20"/>
    </row>
    <row r="86" spans="1:60" ht="15">
      <c r="B86" s="93">
        <v>67</v>
      </c>
      <c r="C86" s="16" t="s">
        <v>197</v>
      </c>
      <c r="D86" s="294" t="s">
        <v>223</v>
      </c>
      <c r="E86" s="179" t="s">
        <v>85</v>
      </c>
      <c r="F86" s="75">
        <f>SUM(AG86:AI86,AL86:AN86,AQ86:AS86,AV86:AX86,BA86:BC86)</f>
        <v>12</v>
      </c>
      <c r="G86" s="53">
        <f>SUM(AK86,AP86,AU86,AZ86,BE86)</f>
        <v>20</v>
      </c>
      <c r="H86" s="74"/>
      <c r="I86" s="52"/>
      <c r="J86" s="52"/>
      <c r="K86" s="52"/>
      <c r="L86" s="53"/>
      <c r="M86" s="74"/>
      <c r="N86" s="52"/>
      <c r="O86" s="52"/>
      <c r="P86" s="52"/>
      <c r="Q86" s="53"/>
      <c r="R86" s="74"/>
      <c r="S86" s="52"/>
      <c r="T86" s="52"/>
      <c r="U86" s="52"/>
      <c r="V86" s="53"/>
      <c r="W86" s="74"/>
      <c r="X86" s="52"/>
      <c r="Y86" s="52"/>
      <c r="Z86" s="52"/>
      <c r="AA86" s="53"/>
      <c r="AB86" s="74"/>
      <c r="AC86" s="52"/>
      <c r="AD86" s="52"/>
      <c r="AE86" s="52"/>
      <c r="AF86" s="53"/>
      <c r="AG86" s="180"/>
      <c r="AH86" s="181"/>
      <c r="AI86" s="181"/>
      <c r="AJ86" s="181"/>
      <c r="AK86" s="182"/>
      <c r="AL86" s="180"/>
      <c r="AM86" s="181"/>
      <c r="AN86" s="181"/>
      <c r="AO86" s="181"/>
      <c r="AP86" s="183"/>
      <c r="AQ86" s="180"/>
      <c r="AR86" s="181"/>
      <c r="AS86" s="181"/>
      <c r="AT86" s="181"/>
      <c r="AU86" s="183"/>
      <c r="AV86" s="184">
        <v>0</v>
      </c>
      <c r="AW86" s="185">
        <v>0</v>
      </c>
      <c r="AX86" s="181">
        <v>12</v>
      </c>
      <c r="AY86" s="181" t="s">
        <v>27</v>
      </c>
      <c r="AZ86" s="182">
        <v>20</v>
      </c>
      <c r="BA86" s="180"/>
      <c r="BB86" s="181"/>
      <c r="BC86" s="181"/>
      <c r="BD86" s="181"/>
      <c r="BE86" s="183"/>
      <c r="BF86" s="48"/>
      <c r="BG86" s="20"/>
      <c r="BH86" s="20"/>
    </row>
    <row r="87" spans="1:60" ht="15">
      <c r="B87" s="93">
        <v>68</v>
      </c>
      <c r="C87" s="16" t="s">
        <v>198</v>
      </c>
      <c r="D87" s="294" t="s">
        <v>224</v>
      </c>
      <c r="E87" s="186" t="s">
        <v>86</v>
      </c>
      <c r="F87" s="75">
        <f>SUM(AG87:AI87,AL87:AN87,AQ87:AS87,AV87:AX87,BA87:BC87)</f>
        <v>3</v>
      </c>
      <c r="G87" s="53">
        <f>SUM(AK87,AP87,AU87,AZ87,BE87)</f>
        <v>3</v>
      </c>
      <c r="H87" s="187"/>
      <c r="I87" s="188"/>
      <c r="J87" s="188"/>
      <c r="K87" s="188"/>
      <c r="L87" s="189"/>
      <c r="M87" s="187"/>
      <c r="N87" s="188"/>
      <c r="O87" s="188"/>
      <c r="P87" s="188"/>
      <c r="Q87" s="53"/>
      <c r="R87" s="187"/>
      <c r="S87" s="188"/>
      <c r="T87" s="188"/>
      <c r="U87" s="188"/>
      <c r="V87" s="190"/>
      <c r="W87" s="74"/>
      <c r="X87" s="52"/>
      <c r="Y87" s="52"/>
      <c r="Z87" s="52"/>
      <c r="AA87" s="53"/>
      <c r="AB87" s="191"/>
      <c r="AC87" s="188"/>
      <c r="AD87" s="188"/>
      <c r="AE87" s="188"/>
      <c r="AF87" s="189"/>
      <c r="AG87" s="180"/>
      <c r="AH87" s="181"/>
      <c r="AI87" s="181"/>
      <c r="AJ87" s="181"/>
      <c r="AK87" s="182"/>
      <c r="AL87" s="180"/>
      <c r="AM87" s="181"/>
      <c r="AN87" s="181"/>
      <c r="AO87" s="181"/>
      <c r="AP87" s="183"/>
      <c r="AQ87" s="180"/>
      <c r="AR87" s="181"/>
      <c r="AS87" s="181"/>
      <c r="AT87" s="181"/>
      <c r="AU87" s="183"/>
      <c r="AV87" s="184">
        <v>0</v>
      </c>
      <c r="AW87" s="184">
        <v>3</v>
      </c>
      <c r="AX87" s="184">
        <v>0</v>
      </c>
      <c r="AY87" s="184" t="s">
        <v>27</v>
      </c>
      <c r="AZ87" s="192">
        <v>3</v>
      </c>
      <c r="BA87" s="193"/>
      <c r="BB87" s="184"/>
      <c r="BC87" s="184"/>
      <c r="BD87" s="184"/>
      <c r="BE87" s="194"/>
      <c r="BF87" s="48"/>
      <c r="BG87" s="20"/>
      <c r="BH87" s="20"/>
    </row>
    <row r="88" spans="1:60" ht="15">
      <c r="B88" s="93">
        <v>69</v>
      </c>
      <c r="C88" s="16" t="s">
        <v>199</v>
      </c>
      <c r="D88" s="294" t="s">
        <v>225</v>
      </c>
      <c r="E88" s="186" t="s">
        <v>87</v>
      </c>
      <c r="F88" s="75">
        <f>SUM(AG88:AI88,AL88:AN88,AQ88:AS88,AV88:AX88,BA88:BC88)</f>
        <v>12</v>
      </c>
      <c r="G88" s="53">
        <f>SUM(AK88,AP88,AU88,AZ88,BE88)</f>
        <v>20</v>
      </c>
      <c r="H88" s="187"/>
      <c r="I88" s="188"/>
      <c r="J88" s="188"/>
      <c r="K88" s="188"/>
      <c r="L88" s="189"/>
      <c r="M88" s="187"/>
      <c r="N88" s="188"/>
      <c r="O88" s="188"/>
      <c r="P88" s="188"/>
      <c r="Q88" s="53"/>
      <c r="R88" s="187"/>
      <c r="S88" s="188"/>
      <c r="T88" s="188"/>
      <c r="U88" s="188"/>
      <c r="V88" s="190"/>
      <c r="W88" s="74"/>
      <c r="X88" s="52"/>
      <c r="Y88" s="52"/>
      <c r="Z88" s="52"/>
      <c r="AA88" s="53"/>
      <c r="AB88" s="191"/>
      <c r="AC88" s="188"/>
      <c r="AD88" s="188"/>
      <c r="AE88" s="188"/>
      <c r="AF88" s="189"/>
      <c r="AG88" s="180"/>
      <c r="AH88" s="181"/>
      <c r="AI88" s="181"/>
      <c r="AJ88" s="181"/>
      <c r="AK88" s="182"/>
      <c r="AL88" s="180"/>
      <c r="AM88" s="181"/>
      <c r="AN88" s="181"/>
      <c r="AO88" s="181"/>
      <c r="AP88" s="183"/>
      <c r="AQ88" s="180"/>
      <c r="AR88" s="181"/>
      <c r="AS88" s="181"/>
      <c r="AT88" s="181"/>
      <c r="AU88" s="183"/>
      <c r="AV88" s="184"/>
      <c r="AW88" s="184"/>
      <c r="AX88" s="184"/>
      <c r="AY88" s="184"/>
      <c r="AZ88" s="192"/>
      <c r="BA88" s="193">
        <v>0</v>
      </c>
      <c r="BB88" s="184">
        <v>0</v>
      </c>
      <c r="BC88" s="184">
        <v>12</v>
      </c>
      <c r="BD88" s="184" t="s">
        <v>27</v>
      </c>
      <c r="BE88" s="194">
        <v>20</v>
      </c>
      <c r="BF88" s="48"/>
      <c r="BG88" s="20"/>
      <c r="BH88" s="20"/>
    </row>
    <row r="89" spans="1:60" ht="15">
      <c r="B89" s="93">
        <v>70</v>
      </c>
      <c r="C89" s="16" t="s">
        <v>200</v>
      </c>
      <c r="D89" s="294" t="s">
        <v>226</v>
      </c>
      <c r="E89" s="186" t="s">
        <v>88</v>
      </c>
      <c r="F89" s="75">
        <f>SUM(AG89:AI89,AL89:AN89,AQ89:AS89,AV89:AX89,BA89:BC89)</f>
        <v>3</v>
      </c>
      <c r="G89" s="53">
        <f>SUM(AK89,AP89,AU89,AZ89,BE89)</f>
        <v>3</v>
      </c>
      <c r="H89" s="187"/>
      <c r="I89" s="188"/>
      <c r="J89" s="188"/>
      <c r="K89" s="188"/>
      <c r="L89" s="189"/>
      <c r="M89" s="187"/>
      <c r="N89" s="188"/>
      <c r="O89" s="188"/>
      <c r="P89" s="188"/>
      <c r="Q89" s="53"/>
      <c r="R89" s="187"/>
      <c r="S89" s="188"/>
      <c r="T89" s="188"/>
      <c r="U89" s="188"/>
      <c r="V89" s="190"/>
      <c r="W89" s="74"/>
      <c r="X89" s="52"/>
      <c r="Y89" s="52"/>
      <c r="Z89" s="52"/>
      <c r="AA89" s="53"/>
      <c r="AB89" s="191"/>
      <c r="AC89" s="188"/>
      <c r="AD89" s="188"/>
      <c r="AE89" s="188"/>
      <c r="AF89" s="189"/>
      <c r="AG89" s="180"/>
      <c r="AH89" s="181"/>
      <c r="AI89" s="181"/>
      <c r="AJ89" s="181"/>
      <c r="AK89" s="182"/>
      <c r="AL89" s="180"/>
      <c r="AM89" s="181"/>
      <c r="AN89" s="181"/>
      <c r="AO89" s="181"/>
      <c r="AP89" s="183"/>
      <c r="AQ89" s="180"/>
      <c r="AR89" s="181"/>
      <c r="AS89" s="181"/>
      <c r="AT89" s="181"/>
      <c r="AU89" s="183"/>
      <c r="AV89" s="184"/>
      <c r="AW89" s="184"/>
      <c r="AX89" s="184"/>
      <c r="AY89" s="184"/>
      <c r="AZ89" s="192"/>
      <c r="BA89" s="193">
        <v>0</v>
      </c>
      <c r="BB89" s="184">
        <v>3</v>
      </c>
      <c r="BC89" s="184">
        <v>0</v>
      </c>
      <c r="BD89" s="184" t="s">
        <v>27</v>
      </c>
      <c r="BE89" s="194">
        <v>3</v>
      </c>
      <c r="BF89" s="48"/>
      <c r="BG89" s="20"/>
      <c r="BH89" s="20"/>
    </row>
    <row r="90" spans="1:60" ht="15.75" thickBot="1">
      <c r="B90" s="195">
        <v>71</v>
      </c>
      <c r="C90" s="16" t="s">
        <v>201</v>
      </c>
      <c r="D90" s="294" t="s">
        <v>227</v>
      </c>
      <c r="E90" s="196" t="s">
        <v>89</v>
      </c>
      <c r="F90" s="197">
        <f>SUM(AG90:AI90,AL90:AN90,AQ90:AS90,AV90:AX90,BA90:BC90)</f>
        <v>0</v>
      </c>
      <c r="G90" s="198">
        <f>SUM(AK90,AP90,AU90,AZ90,BE90)</f>
        <v>4</v>
      </c>
      <c r="H90" s="199"/>
      <c r="I90" s="200"/>
      <c r="J90" s="200"/>
      <c r="K90" s="200"/>
      <c r="L90" s="198"/>
      <c r="M90" s="199"/>
      <c r="N90" s="200"/>
      <c r="O90" s="200"/>
      <c r="P90" s="200"/>
      <c r="Q90" s="201"/>
      <c r="R90" s="199"/>
      <c r="S90" s="200"/>
      <c r="T90" s="200"/>
      <c r="U90" s="200"/>
      <c r="V90" s="198"/>
      <c r="W90" s="202"/>
      <c r="X90" s="203"/>
      <c r="Y90" s="203"/>
      <c r="Z90" s="203"/>
      <c r="AA90" s="204"/>
      <c r="AB90" s="199"/>
      <c r="AC90" s="200"/>
      <c r="AD90" s="200"/>
      <c r="AE90" s="200"/>
      <c r="AF90" s="198"/>
      <c r="AG90" s="205"/>
      <c r="AH90" s="206"/>
      <c r="AI90" s="207"/>
      <c r="AJ90" s="207"/>
      <c r="AK90" s="208"/>
      <c r="AL90" s="205"/>
      <c r="AM90" s="207"/>
      <c r="AN90" s="207"/>
      <c r="AO90" s="207"/>
      <c r="AP90" s="209"/>
      <c r="AQ90" s="205"/>
      <c r="AR90" s="207"/>
      <c r="AS90" s="207"/>
      <c r="AT90" s="207"/>
      <c r="AU90" s="209"/>
      <c r="AV90" s="210"/>
      <c r="AW90" s="207"/>
      <c r="AX90" s="207"/>
      <c r="AY90" s="207"/>
      <c r="AZ90" s="208"/>
      <c r="BA90" s="205">
        <v>0</v>
      </c>
      <c r="BB90" s="207">
        <v>0</v>
      </c>
      <c r="BC90" s="207">
        <v>0</v>
      </c>
      <c r="BD90" s="207" t="s">
        <v>27</v>
      </c>
      <c r="BE90" s="209">
        <v>4</v>
      </c>
      <c r="BF90" s="211"/>
      <c r="BG90" s="20"/>
      <c r="BH90" s="20"/>
    </row>
    <row r="91" spans="1:60" ht="15.75" thickTop="1">
      <c r="B91" s="310" t="s">
        <v>15</v>
      </c>
      <c r="C91" s="311"/>
      <c r="D91" s="311"/>
      <c r="E91" s="312"/>
      <c r="F91" s="212">
        <f>SUM(H91:J91,M91:O91,R91:T91,W91:Y91,AB91:AD91,AG91:AI91,AL91:AN91,AQ91:AS91,AV91:AX91,BA91:BC91)</f>
        <v>244</v>
      </c>
      <c r="G91" s="89"/>
      <c r="H91" s="213">
        <f>SUM(H7:H67,H70:H84,H86:H90)</f>
        <v>12</v>
      </c>
      <c r="I91" s="214">
        <f>SUM(I7:I67,I70:I84,I86:I90)</f>
        <v>10</v>
      </c>
      <c r="J91" s="215">
        <f>SUM(J7:J67,J70:J84,J86:J90,)</f>
        <v>3</v>
      </c>
      <c r="K91" s="214"/>
      <c r="L91" s="216"/>
      <c r="M91" s="213">
        <f>SUM(M7:M67,M70:M84,M86:M90)</f>
        <v>8</v>
      </c>
      <c r="N91" s="214">
        <f>SUM(N7:N67,N70:N84,N86:N90)</f>
        <v>8</v>
      </c>
      <c r="O91" s="215">
        <f>SUM(O7:O67,O70:O84,O86:O90,)</f>
        <v>6</v>
      </c>
      <c r="P91" s="214"/>
      <c r="Q91" s="216"/>
      <c r="R91" s="213">
        <f>SUM(R7:R67,R70:R84,R86:R90)</f>
        <v>19</v>
      </c>
      <c r="S91" s="214">
        <f>SUM(S7:S67,S70:S84,S86:S90)</f>
        <v>4</v>
      </c>
      <c r="T91" s="215">
        <f>SUM(T7:T67,T70:T84,T86:T90,)</f>
        <v>1</v>
      </c>
      <c r="U91" s="214"/>
      <c r="V91" s="216"/>
      <c r="W91" s="213">
        <f>SUM(W7:W67,W70:W84,W86:W90)</f>
        <v>11</v>
      </c>
      <c r="X91" s="214">
        <f>SUM(X7:X67,X70:X84,X86:X90)</f>
        <v>7</v>
      </c>
      <c r="Y91" s="215">
        <f>SUM(Y7:Y67,Y70:Y84,Y86:Y90,)</f>
        <v>6</v>
      </c>
      <c r="Z91" s="214"/>
      <c r="AA91" s="216"/>
      <c r="AB91" s="213">
        <f>SUM(AB7:AB67,AB70:AB84,AB86:AB90)</f>
        <v>9</v>
      </c>
      <c r="AC91" s="214">
        <f>SUM(AC7:AC67,AC70:AC84,AC86:AC90)</f>
        <v>8</v>
      </c>
      <c r="AD91" s="215">
        <f>SUM(AD7:AD67,AD70:AD84,AD86:AD90,)</f>
        <v>6</v>
      </c>
      <c r="AE91" s="214"/>
      <c r="AF91" s="216"/>
      <c r="AG91" s="213">
        <f>SUM(AG7:AG67,AG70:AG84,AG86:AG90)</f>
        <v>17</v>
      </c>
      <c r="AH91" s="214">
        <f>SUM(AH7:AH67,AH70:AH84,AH86:AH90)</f>
        <v>13</v>
      </c>
      <c r="AI91" s="215">
        <f>SUM(AI7:AI67,AI70:AI84,AI86:AI90,)</f>
        <v>2</v>
      </c>
      <c r="AJ91" s="214"/>
      <c r="AK91" s="216"/>
      <c r="AL91" s="213">
        <f>SUM(AL7:AL67,AL70:AL84,AL86:AL90)</f>
        <v>8</v>
      </c>
      <c r="AM91" s="214">
        <f>SUM(AM7:AM67,AM70:AM84,AM86:AM90)</f>
        <v>10</v>
      </c>
      <c r="AN91" s="215">
        <f>SUM(AN7:AN67,AN70:AN84,AN86:AN90,)</f>
        <v>9</v>
      </c>
      <c r="AO91" s="214"/>
      <c r="AP91" s="216"/>
      <c r="AQ91" s="213">
        <f>SUM(AQ7:AQ67,AQ70:AQ84,AQ86:AQ90)</f>
        <v>14</v>
      </c>
      <c r="AR91" s="214">
        <f>SUM(AR7:AR67,AR70:AR84,AR86:AR90)</f>
        <v>12</v>
      </c>
      <c r="AS91" s="215">
        <f>SUM(AS7:AS67,AS70:AS84,AS86:AS90,)</f>
        <v>4</v>
      </c>
      <c r="AT91" s="214"/>
      <c r="AU91" s="216"/>
      <c r="AV91" s="213">
        <f>SUM(AV7:AV67,AV70:AV84,AV86:AV90)</f>
        <v>0</v>
      </c>
      <c r="AW91" s="214">
        <f>SUM(AW7:AW67,AW70:AW84,AW86:AW90)</f>
        <v>3</v>
      </c>
      <c r="AX91" s="215">
        <f>SUM(AX7:AX67,AX70:AX84,AX86:AX90,)</f>
        <v>18</v>
      </c>
      <c r="AY91" s="214"/>
      <c r="AZ91" s="216"/>
      <c r="BA91" s="213">
        <f>SUM(BA7:BA67,BA70:BA84,BA86:BA90)</f>
        <v>0</v>
      </c>
      <c r="BB91" s="214">
        <f>SUM(BB7:BB67,BB70:BB84,BB86:BB90)</f>
        <v>3</v>
      </c>
      <c r="BC91" s="215">
        <f>SUM(BC7:BC67,BC70:BC84,BC86:BC90,)</f>
        <v>13</v>
      </c>
      <c r="BD91" s="214"/>
      <c r="BE91" s="216"/>
      <c r="BF91" s="217"/>
      <c r="BG91" s="20"/>
      <c r="BH91" s="20"/>
    </row>
    <row r="92" spans="1:60" ht="15">
      <c r="B92" s="313" t="s">
        <v>16</v>
      </c>
      <c r="C92" s="314"/>
      <c r="D92" s="314"/>
      <c r="E92" s="315"/>
      <c r="F92" s="40"/>
      <c r="G92" s="42"/>
      <c r="H92" s="307">
        <f>SUM(H91:J91)</f>
        <v>25</v>
      </c>
      <c r="I92" s="316"/>
      <c r="J92" s="317"/>
      <c r="K92" s="218"/>
      <c r="L92" s="219"/>
      <c r="M92" s="307">
        <f>SUM(M91:O91)</f>
        <v>22</v>
      </c>
      <c r="N92" s="308"/>
      <c r="O92" s="309"/>
      <c r="P92" s="218"/>
      <c r="Q92" s="220"/>
      <c r="R92" s="307">
        <f>SUM(R91:T91)</f>
        <v>24</v>
      </c>
      <c r="S92" s="308"/>
      <c r="T92" s="309"/>
      <c r="U92" s="218"/>
      <c r="V92" s="220"/>
      <c r="W92" s="307">
        <f>SUM(W91:Y91)</f>
        <v>24</v>
      </c>
      <c r="X92" s="316"/>
      <c r="Y92" s="317"/>
      <c r="Z92" s="218"/>
      <c r="AA92" s="220"/>
      <c r="AB92" s="307">
        <f>SUM(AB91:AD91)</f>
        <v>23</v>
      </c>
      <c r="AC92" s="316"/>
      <c r="AD92" s="317"/>
      <c r="AE92" s="218"/>
      <c r="AF92" s="221"/>
      <c r="AG92" s="321">
        <f>SUM(AG91:AI91)</f>
        <v>32</v>
      </c>
      <c r="AH92" s="316"/>
      <c r="AI92" s="317"/>
      <c r="AJ92" s="218"/>
      <c r="AK92" s="222"/>
      <c r="AL92" s="307">
        <f>SUM(AL91:AN91)</f>
        <v>27</v>
      </c>
      <c r="AM92" s="308"/>
      <c r="AN92" s="309"/>
      <c r="AO92" s="218"/>
      <c r="AP92" s="219"/>
      <c r="AQ92" s="307">
        <f>SUM(AQ91:AS91)</f>
        <v>30</v>
      </c>
      <c r="AR92" s="308"/>
      <c r="AS92" s="309"/>
      <c r="AT92" s="218"/>
      <c r="AU92" s="219"/>
      <c r="AV92" s="316">
        <f>SUM(AV91:AX91)</f>
        <v>21</v>
      </c>
      <c r="AW92" s="308"/>
      <c r="AX92" s="309"/>
      <c r="AY92" s="218"/>
      <c r="AZ92" s="222"/>
      <c r="BA92" s="307">
        <f>SUM(BA91:BC91)</f>
        <v>16</v>
      </c>
      <c r="BB92" s="308"/>
      <c r="BC92" s="309"/>
      <c r="BD92" s="218"/>
      <c r="BE92" s="219"/>
      <c r="BF92" s="223"/>
      <c r="BG92" s="20"/>
      <c r="BH92" s="20"/>
    </row>
    <row r="93" spans="1:60" ht="15.75" thickBot="1">
      <c r="B93" s="318" t="s">
        <v>17</v>
      </c>
      <c r="C93" s="319"/>
      <c r="D93" s="319"/>
      <c r="E93" s="320"/>
      <c r="F93" s="224"/>
      <c r="G93" s="225">
        <f>G6+G68+G85</f>
        <v>300</v>
      </c>
      <c r="H93" s="226"/>
      <c r="I93" s="227"/>
      <c r="J93" s="227"/>
      <c r="K93" s="227"/>
      <c r="L93" s="225">
        <f>SUM(L7:L67,L69:L84,L86:L90)</f>
        <v>31</v>
      </c>
      <c r="M93" s="226"/>
      <c r="N93" s="227"/>
      <c r="O93" s="227"/>
      <c r="P93" s="227"/>
      <c r="Q93" s="225">
        <f>SUM(Q7:Q67,Q69:Q84,Q86:Q90)</f>
        <v>30</v>
      </c>
      <c r="R93" s="226"/>
      <c r="S93" s="227"/>
      <c r="T93" s="227"/>
      <c r="U93" s="227"/>
      <c r="V93" s="225">
        <f>SUM(V7:V67,V69:V84,V86:V90)</f>
        <v>32</v>
      </c>
      <c r="W93" s="226"/>
      <c r="X93" s="227"/>
      <c r="Y93" s="227"/>
      <c r="Z93" s="227"/>
      <c r="AA93" s="225">
        <f>SUM(AA7:AA67,AA69:AA84,AA86:AA90)</f>
        <v>32</v>
      </c>
      <c r="AB93" s="226"/>
      <c r="AC93" s="227"/>
      <c r="AD93" s="227"/>
      <c r="AE93" s="227"/>
      <c r="AF93" s="225">
        <f>SUM(AF7:AF67,AF69:AF84,AF86:AF90)</f>
        <v>28</v>
      </c>
      <c r="AG93" s="228"/>
      <c r="AH93" s="229"/>
      <c r="AI93" s="229"/>
      <c r="AJ93" s="229"/>
      <c r="AK93" s="225">
        <f>SUM(AK7:AK67,AK69:AK84,AK86:AK90)</f>
        <v>30</v>
      </c>
      <c r="AL93" s="228"/>
      <c r="AM93" s="229"/>
      <c r="AN93" s="229"/>
      <c r="AO93" s="229"/>
      <c r="AP93" s="225">
        <f>SUM(AP7:AP67,AP69:AP84,AP86:AP90)</f>
        <v>29</v>
      </c>
      <c r="AQ93" s="228"/>
      <c r="AR93" s="229"/>
      <c r="AS93" s="229"/>
      <c r="AT93" s="229"/>
      <c r="AU93" s="225">
        <f>SUM(AU7:AU67,AU69:AU84,AU86:AU90)</f>
        <v>28</v>
      </c>
      <c r="AV93" s="230"/>
      <c r="AW93" s="229"/>
      <c r="AX93" s="229"/>
      <c r="AY93" s="229"/>
      <c r="AZ93" s="225">
        <f>SUM(AZ7:AZ67,AZ69:AZ84,AZ86:AZ90)</f>
        <v>33</v>
      </c>
      <c r="BA93" s="228"/>
      <c r="BB93" s="229"/>
      <c r="BC93" s="229"/>
      <c r="BD93" s="229"/>
      <c r="BE93" s="225">
        <f>SUM(BE7:BE67,BE69:BE84,BE86:BE90)</f>
        <v>31</v>
      </c>
      <c r="BF93" s="223"/>
      <c r="BG93" s="20"/>
      <c r="BH93" s="20"/>
    </row>
    <row r="94" spans="1:60" ht="15">
      <c r="B94" s="231"/>
      <c r="C94" s="232"/>
      <c r="D94" s="241"/>
      <c r="E94" s="233" t="s">
        <v>18</v>
      </c>
      <c r="F94" s="234"/>
      <c r="G94" s="235"/>
      <c r="H94" s="236"/>
      <c r="I94" s="236"/>
      <c r="J94" s="236"/>
      <c r="K94" s="237">
        <f>COUNTIF(K9:K90,"v")</f>
        <v>2</v>
      </c>
      <c r="L94" s="238"/>
      <c r="M94" s="239"/>
      <c r="N94" s="236"/>
      <c r="O94" s="236"/>
      <c r="P94" s="240">
        <f>COUNTIF(P9:P90,"v")</f>
        <v>2</v>
      </c>
      <c r="Q94" s="238"/>
      <c r="R94" s="239"/>
      <c r="S94" s="236"/>
      <c r="T94" s="236"/>
      <c r="U94" s="240">
        <f>COUNTIF(U9:U90,"v")</f>
        <v>5</v>
      </c>
      <c r="V94" s="238"/>
      <c r="W94" s="239"/>
      <c r="X94" s="236"/>
      <c r="Y94" s="236"/>
      <c r="Z94" s="240">
        <f>COUNTIF(Z9:Z90,"v")</f>
        <v>3</v>
      </c>
      <c r="AA94" s="238"/>
      <c r="AB94" s="236"/>
      <c r="AC94" s="236"/>
      <c r="AD94" s="236"/>
      <c r="AE94" s="240">
        <f>COUNTIF(AE9:AE90,"v")</f>
        <v>1</v>
      </c>
      <c r="AF94" s="236"/>
      <c r="AG94" s="239"/>
      <c r="AH94" s="236"/>
      <c r="AI94" s="236"/>
      <c r="AJ94" s="240">
        <f>COUNTIF(AJ9:AJ90,"v")</f>
        <v>4</v>
      </c>
      <c r="AK94" s="236"/>
      <c r="AL94" s="239"/>
      <c r="AM94" s="236"/>
      <c r="AN94" s="236"/>
      <c r="AO94" s="240">
        <f>COUNTIF(AO9:AO90,"v")</f>
        <v>2</v>
      </c>
      <c r="AP94" s="238"/>
      <c r="AQ94" s="239"/>
      <c r="AR94" s="236"/>
      <c r="AS94" s="236"/>
      <c r="AT94" s="240">
        <f>COUNTIF(AT9:AT90,"v")</f>
        <v>1</v>
      </c>
      <c r="AU94" s="238"/>
      <c r="AV94" s="236"/>
      <c r="AW94" s="236"/>
      <c r="AX94" s="236"/>
      <c r="AY94" s="240">
        <f>COUNTIF(AY9:AY90,"v")</f>
        <v>0</v>
      </c>
      <c r="AZ94" s="236"/>
      <c r="BA94" s="239"/>
      <c r="BB94" s="236"/>
      <c r="BC94" s="236"/>
      <c r="BD94" s="240">
        <f>COUNTIF(BD9:BD90,"v")</f>
        <v>0</v>
      </c>
      <c r="BE94" s="238"/>
      <c r="BF94" s="241"/>
      <c r="BG94" s="20"/>
      <c r="BH94" s="20"/>
    </row>
    <row r="95" spans="1:60" ht="15">
      <c r="B95" s="241"/>
      <c r="C95" s="242"/>
      <c r="D95" s="241"/>
      <c r="E95" s="243" t="s">
        <v>30</v>
      </c>
      <c r="F95" s="244"/>
      <c r="G95" s="245"/>
      <c r="H95" s="246"/>
      <c r="I95" s="246"/>
      <c r="J95" s="246"/>
      <c r="K95" s="247">
        <f>COUNTIF(K9:K90,"é")</f>
        <v>6</v>
      </c>
      <c r="L95" s="245"/>
      <c r="M95" s="244"/>
      <c r="N95" s="246"/>
      <c r="O95" s="246"/>
      <c r="P95" s="247">
        <f>COUNTIF(P9:P90,"é")</f>
        <v>5</v>
      </c>
      <c r="Q95" s="245"/>
      <c r="R95" s="244"/>
      <c r="S95" s="246"/>
      <c r="T95" s="246"/>
      <c r="U95" s="247">
        <f>COUNTIF(U9:U90,"é")</f>
        <v>3</v>
      </c>
      <c r="V95" s="245"/>
      <c r="W95" s="244"/>
      <c r="X95" s="246"/>
      <c r="Y95" s="246"/>
      <c r="Z95" s="247">
        <f>COUNTIF(Z9:Z90,"é")</f>
        <v>7</v>
      </c>
      <c r="AA95" s="245"/>
      <c r="AB95" s="246"/>
      <c r="AC95" s="246"/>
      <c r="AD95" s="246"/>
      <c r="AE95" s="247">
        <f>COUNTIF(AE9:AE90,"é")</f>
        <v>6</v>
      </c>
      <c r="AF95" s="246"/>
      <c r="AG95" s="244"/>
      <c r="AH95" s="246"/>
      <c r="AI95" s="246"/>
      <c r="AJ95" s="247">
        <f>COUNTIF(AJ9:AJ90,"é")</f>
        <v>4</v>
      </c>
      <c r="AK95" s="246"/>
      <c r="AL95" s="244"/>
      <c r="AM95" s="246"/>
      <c r="AN95" s="246"/>
      <c r="AO95" s="247">
        <f>COUNTIF(AO9:AO90,"é")</f>
        <v>5</v>
      </c>
      <c r="AP95" s="245"/>
      <c r="AQ95" s="244"/>
      <c r="AR95" s="246"/>
      <c r="AS95" s="246"/>
      <c r="AT95" s="247">
        <f>COUNTIF(AT9:AT90,"é")</f>
        <v>6</v>
      </c>
      <c r="AU95" s="245"/>
      <c r="AV95" s="246"/>
      <c r="AW95" s="246"/>
      <c r="AX95" s="246"/>
      <c r="AY95" s="247">
        <f>COUNTIF(AY9:AY90,"é")</f>
        <v>4</v>
      </c>
      <c r="AZ95" s="246"/>
      <c r="BA95" s="244"/>
      <c r="BB95" s="246"/>
      <c r="BC95" s="246"/>
      <c r="BD95" s="247">
        <f>COUNTIF(BD9:BD90,"é")</f>
        <v>4</v>
      </c>
      <c r="BE95" s="245"/>
      <c r="BF95" s="241"/>
      <c r="BG95" s="20"/>
      <c r="BH95" s="20"/>
    </row>
    <row r="96" spans="1:60" ht="15">
      <c r="B96" s="241"/>
      <c r="C96" s="241"/>
      <c r="D96" s="241"/>
      <c r="E96" s="243" t="s">
        <v>19</v>
      </c>
      <c r="F96" s="244"/>
      <c r="G96" s="245"/>
      <c r="H96" s="246"/>
      <c r="I96" s="246"/>
      <c r="J96" s="246"/>
      <c r="K96" s="247">
        <f>COUNTIF(K9:K90,"s")</f>
        <v>0</v>
      </c>
      <c r="L96" s="245"/>
      <c r="M96" s="244"/>
      <c r="N96" s="246"/>
      <c r="O96" s="246"/>
      <c r="P96" s="247">
        <f>COUNTIF(P9:P90,"s")</f>
        <v>0</v>
      </c>
      <c r="Q96" s="245"/>
      <c r="R96" s="244"/>
      <c r="S96" s="246"/>
      <c r="T96" s="246"/>
      <c r="U96" s="247">
        <f>COUNTIF(U9:U90,"s")</f>
        <v>0</v>
      </c>
      <c r="V96" s="245"/>
      <c r="W96" s="244"/>
      <c r="X96" s="246"/>
      <c r="Y96" s="246"/>
      <c r="Z96" s="247">
        <f>COUNTIF(Z9:Z90,"s")</f>
        <v>0</v>
      </c>
      <c r="AA96" s="245"/>
      <c r="AB96" s="246"/>
      <c r="AC96" s="246"/>
      <c r="AD96" s="246"/>
      <c r="AE96" s="247">
        <f>COUNTIF(AE9:AE90,"s")</f>
        <v>0</v>
      </c>
      <c r="AF96" s="246"/>
      <c r="AG96" s="244"/>
      <c r="AH96" s="246"/>
      <c r="AI96" s="246"/>
      <c r="AJ96" s="247">
        <f>COUNTIF(AJ9:AJ90,"s")</f>
        <v>0</v>
      </c>
      <c r="AK96" s="246"/>
      <c r="AL96" s="244"/>
      <c r="AM96" s="246"/>
      <c r="AN96" s="246"/>
      <c r="AO96" s="247">
        <f>COUNTIF(AO9:AO90,"s")</f>
        <v>0</v>
      </c>
      <c r="AP96" s="245"/>
      <c r="AQ96" s="244"/>
      <c r="AR96" s="246"/>
      <c r="AS96" s="246"/>
      <c r="AT96" s="247">
        <f>COUNTIF(AT9:AT90,"s")</f>
        <v>0</v>
      </c>
      <c r="AU96" s="245"/>
      <c r="AV96" s="246"/>
      <c r="AW96" s="246"/>
      <c r="AX96" s="246"/>
      <c r="AY96" s="247">
        <f>COUNTIF(AY9:AY90,"s")</f>
        <v>0</v>
      </c>
      <c r="AZ96" s="246"/>
      <c r="BA96" s="244"/>
      <c r="BB96" s="246"/>
      <c r="BC96" s="246"/>
      <c r="BD96" s="247">
        <f>COUNTIF(BD9:BD90,"s")</f>
        <v>0</v>
      </c>
      <c r="BE96" s="245"/>
      <c r="BF96" s="241"/>
      <c r="BG96" s="20"/>
      <c r="BH96" s="20"/>
    </row>
    <row r="97" spans="2:60" ht="15.75" thickBot="1">
      <c r="B97" s="81"/>
      <c r="C97" s="248"/>
      <c r="D97" s="248"/>
      <c r="E97" s="249" t="s">
        <v>43</v>
      </c>
      <c r="F97" s="300"/>
      <c r="G97" s="301"/>
      <c r="H97" s="250"/>
      <c r="I97" s="251"/>
      <c r="J97" s="251"/>
      <c r="K97" s="252">
        <f>COUNTIF(K9:K92,"e")</f>
        <v>1</v>
      </c>
      <c r="L97" s="251"/>
      <c r="M97" s="250"/>
      <c r="N97" s="251"/>
      <c r="O97" s="251"/>
      <c r="P97" s="252">
        <f>COUNTIF(P9:P92,"e")</f>
        <v>0</v>
      </c>
      <c r="Q97" s="251"/>
      <c r="R97" s="250"/>
      <c r="S97" s="251"/>
      <c r="T97" s="251"/>
      <c r="U97" s="252">
        <f>COUNTIF(U9:U92,"e")</f>
        <v>0</v>
      </c>
      <c r="V97" s="251"/>
      <c r="W97" s="250"/>
      <c r="X97" s="251"/>
      <c r="Y97" s="251"/>
      <c r="Z97" s="252">
        <f>COUNTIF(Z9:Z92,"e")</f>
        <v>0</v>
      </c>
      <c r="AA97" s="251"/>
      <c r="AB97" s="250"/>
      <c r="AC97" s="251"/>
      <c r="AD97" s="251"/>
      <c r="AE97" s="252">
        <f>COUNTIF(AE9:AE92,"e")</f>
        <v>0</v>
      </c>
      <c r="AF97" s="251"/>
      <c r="AG97" s="253"/>
      <c r="AH97" s="254"/>
      <c r="AI97" s="254"/>
      <c r="AJ97" s="255">
        <f>COUNTIF(AJ9:AJ92,"e")</f>
        <v>0</v>
      </c>
      <c r="AK97" s="254"/>
      <c r="AL97" s="253"/>
      <c r="AM97" s="254"/>
      <c r="AN97" s="254"/>
      <c r="AO97" s="255">
        <f>COUNTIF(AO9:AO92,"e")</f>
        <v>0</v>
      </c>
      <c r="AP97" s="254"/>
      <c r="AQ97" s="253"/>
      <c r="AR97" s="254"/>
      <c r="AS97" s="254"/>
      <c r="AT97" s="255">
        <f>COUNTIF(AT9:AT92,"e")</f>
        <v>0</v>
      </c>
      <c r="AU97" s="254"/>
      <c r="AV97" s="253"/>
      <c r="AW97" s="254"/>
      <c r="AX97" s="254"/>
      <c r="AY97" s="255">
        <f>COUNTIF(AY9:AY92,"e")</f>
        <v>0</v>
      </c>
      <c r="AZ97" s="254"/>
      <c r="BA97" s="253"/>
      <c r="BB97" s="254"/>
      <c r="BC97" s="254"/>
      <c r="BD97" s="255">
        <f>COUNTIF(BD9:BD92,"e")</f>
        <v>0</v>
      </c>
      <c r="BE97" s="256"/>
      <c r="BF97" s="257"/>
      <c r="BG97" s="20"/>
      <c r="BH97" s="20"/>
    </row>
    <row r="98" spans="2:60" ht="15.75" thickBot="1">
      <c r="B98" s="258" t="s">
        <v>95</v>
      </c>
      <c r="C98" s="259"/>
      <c r="D98" s="259"/>
      <c r="E98" s="259"/>
      <c r="F98" s="259"/>
      <c r="G98" s="259"/>
      <c r="H98" s="259"/>
      <c r="I98" s="259"/>
      <c r="J98" s="259"/>
      <c r="K98" s="259"/>
      <c r="L98" s="259"/>
      <c r="M98" s="259"/>
      <c r="N98" s="259"/>
      <c r="O98" s="259"/>
      <c r="P98" s="259"/>
      <c r="Q98" s="259"/>
      <c r="R98" s="259"/>
      <c r="S98" s="259"/>
      <c r="T98" s="259"/>
      <c r="U98" s="259"/>
      <c r="V98" s="259"/>
      <c r="W98" s="259"/>
      <c r="X98" s="259"/>
      <c r="Y98" s="259"/>
      <c r="Z98" s="259"/>
      <c r="AA98" s="259"/>
      <c r="AB98" s="259"/>
      <c r="AC98" s="259"/>
      <c r="AD98" s="259"/>
      <c r="AE98" s="259"/>
      <c r="AF98" s="259"/>
      <c r="AG98" s="259"/>
      <c r="AH98" s="259"/>
      <c r="AI98" s="259"/>
      <c r="AJ98" s="259"/>
      <c r="AK98" s="259"/>
      <c r="AL98" s="259"/>
      <c r="AM98" s="259"/>
      <c r="AN98" s="259"/>
      <c r="AO98" s="259"/>
      <c r="AP98" s="259"/>
      <c r="AQ98" s="259"/>
      <c r="AR98" s="259"/>
      <c r="AS98" s="259"/>
      <c r="AT98" s="259"/>
      <c r="AU98" s="259"/>
      <c r="AV98" s="259"/>
      <c r="AW98" s="259"/>
      <c r="AX98" s="259"/>
      <c r="AY98" s="259"/>
      <c r="AZ98" s="259"/>
      <c r="BA98" s="259"/>
      <c r="BB98" s="259"/>
      <c r="BC98" s="259"/>
      <c r="BD98" s="260"/>
      <c r="BE98" s="261"/>
      <c r="BF98" s="260"/>
      <c r="BG98" s="20"/>
      <c r="BH98" s="20"/>
    </row>
    <row r="99" spans="2:60" ht="15">
      <c r="B99" s="262"/>
      <c r="C99" s="263" t="s">
        <v>91</v>
      </c>
      <c r="D99" s="296" t="s">
        <v>228</v>
      </c>
      <c r="E99" s="264" t="s">
        <v>60</v>
      </c>
      <c r="F99" s="265"/>
      <c r="G99" s="266"/>
      <c r="H99" s="267">
        <v>2</v>
      </c>
      <c r="I99" s="268">
        <v>1</v>
      </c>
      <c r="J99" s="268">
        <v>0</v>
      </c>
      <c r="K99" s="268" t="s">
        <v>27</v>
      </c>
      <c r="L99" s="266">
        <v>3</v>
      </c>
      <c r="M99" s="269"/>
      <c r="N99" s="269"/>
      <c r="O99" s="18"/>
      <c r="P99" s="18"/>
      <c r="Q99" s="18"/>
      <c r="R99" s="18"/>
      <c r="S99" s="18"/>
      <c r="T99" s="18"/>
      <c r="U99" s="18"/>
      <c r="V99" s="18"/>
      <c r="W99" s="269"/>
      <c r="X99" s="270"/>
      <c r="Y99" s="270"/>
      <c r="Z99" s="270"/>
      <c r="AA99" s="270"/>
      <c r="AB99" s="270"/>
      <c r="AC99" s="270"/>
      <c r="AD99" s="271"/>
      <c r="AE99" s="261"/>
      <c r="AF99" s="269"/>
      <c r="AG99" s="270"/>
      <c r="AH99" s="270"/>
      <c r="AI99" s="270"/>
      <c r="AJ99" s="270"/>
      <c r="AK99" s="270"/>
      <c r="AL99" s="270"/>
      <c r="AM99" s="271"/>
      <c r="AN99" s="261"/>
      <c r="AO99" s="269"/>
      <c r="AP99" s="272"/>
      <c r="AQ99" s="109"/>
      <c r="AR99" s="272"/>
      <c r="AS99" s="272"/>
      <c r="AT99" s="272"/>
      <c r="AU99" s="81"/>
      <c r="AV99" s="81"/>
      <c r="AW99" s="81"/>
      <c r="AX99" s="81"/>
      <c r="AY99" s="81"/>
      <c r="AZ99" s="81"/>
      <c r="BA99" s="81"/>
      <c r="BB99" s="81"/>
      <c r="BC99" s="81"/>
      <c r="BD99" s="81"/>
      <c r="BE99" s="81"/>
      <c r="BF99" s="81"/>
      <c r="BG99" s="20"/>
      <c r="BH99" s="20"/>
    </row>
    <row r="100" spans="2:60" ht="15">
      <c r="B100" s="259"/>
      <c r="C100" s="243" t="s">
        <v>92</v>
      </c>
      <c r="D100" s="297" t="s">
        <v>229</v>
      </c>
      <c r="E100" s="166" t="s">
        <v>20</v>
      </c>
      <c r="F100" s="85"/>
      <c r="G100" s="84"/>
      <c r="H100" s="85">
        <v>2</v>
      </c>
      <c r="I100" s="83">
        <v>1</v>
      </c>
      <c r="J100" s="83">
        <v>0</v>
      </c>
      <c r="K100" s="83" t="s">
        <v>27</v>
      </c>
      <c r="L100" s="84">
        <v>3</v>
      </c>
      <c r="M100" s="273"/>
      <c r="N100" s="273"/>
      <c r="O100" s="270"/>
      <c r="P100" s="270"/>
      <c r="Q100" s="270"/>
      <c r="R100" s="270"/>
      <c r="S100" s="270"/>
      <c r="T100" s="270"/>
      <c r="U100" s="271"/>
      <c r="V100" s="261"/>
      <c r="W100" s="273"/>
      <c r="X100" s="17"/>
      <c r="Y100" s="17"/>
      <c r="Z100" s="17"/>
      <c r="AA100" s="17"/>
      <c r="AB100" s="17"/>
      <c r="AC100" s="17"/>
      <c r="AD100" s="274"/>
      <c r="AE100" s="274"/>
      <c r="AF100" s="273"/>
      <c r="AG100" s="17"/>
      <c r="AH100" s="17"/>
      <c r="AI100" s="17"/>
      <c r="AJ100" s="17"/>
      <c r="AK100" s="17"/>
      <c r="AL100" s="17"/>
      <c r="AM100" s="274"/>
      <c r="AN100" s="274"/>
      <c r="AO100" s="274"/>
      <c r="AP100" s="260"/>
      <c r="AQ100" s="270"/>
      <c r="AR100" s="271"/>
      <c r="AS100" s="270"/>
      <c r="AT100" s="271"/>
      <c r="AU100" s="271"/>
      <c r="AV100" s="271"/>
      <c r="AW100" s="274"/>
      <c r="AX100" s="273"/>
      <c r="AY100" s="270"/>
      <c r="AZ100" s="271"/>
      <c r="BA100" s="270"/>
      <c r="BB100" s="271"/>
      <c r="BC100" s="271"/>
      <c r="BD100" s="271"/>
      <c r="BE100" s="274"/>
      <c r="BF100" s="18"/>
      <c r="BG100" s="20"/>
      <c r="BH100" s="20"/>
    </row>
    <row r="101" spans="2:60" ht="15.75" thickBot="1">
      <c r="B101" s="259"/>
      <c r="C101" s="275" t="s">
        <v>93</v>
      </c>
      <c r="D101" s="298" t="s">
        <v>230</v>
      </c>
      <c r="E101" s="276" t="s">
        <v>94</v>
      </c>
      <c r="F101" s="277"/>
      <c r="G101" s="278"/>
      <c r="H101" s="277">
        <v>2</v>
      </c>
      <c r="I101" s="279">
        <v>1</v>
      </c>
      <c r="J101" s="279">
        <v>0</v>
      </c>
      <c r="K101" s="279" t="s">
        <v>27</v>
      </c>
      <c r="L101" s="280">
        <v>3</v>
      </c>
      <c r="M101" s="261"/>
      <c r="N101" s="270"/>
      <c r="O101" s="17"/>
      <c r="P101" s="17"/>
      <c r="Q101" s="17"/>
      <c r="R101" s="17"/>
      <c r="S101" s="17"/>
      <c r="T101" s="17"/>
      <c r="U101" s="274"/>
      <c r="V101" s="274"/>
      <c r="W101" s="274"/>
      <c r="X101" s="274"/>
      <c r="Y101" s="274"/>
      <c r="Z101" s="274"/>
      <c r="AA101" s="274"/>
      <c r="AB101" s="274"/>
      <c r="AC101" s="274"/>
      <c r="AD101" s="274"/>
      <c r="AE101" s="274"/>
      <c r="AF101" s="274"/>
      <c r="AG101" s="274"/>
      <c r="AH101" s="274"/>
      <c r="AI101" s="274"/>
      <c r="AJ101" s="274"/>
      <c r="AK101" s="274"/>
      <c r="AL101" s="274"/>
      <c r="AM101" s="274"/>
      <c r="AN101" s="274"/>
      <c r="AO101" s="274"/>
      <c r="AP101" s="109"/>
      <c r="AQ101" s="271"/>
      <c r="AR101" s="271"/>
      <c r="AS101" s="261"/>
      <c r="AT101" s="271"/>
      <c r="AU101" s="271"/>
      <c r="AV101" s="271"/>
      <c r="AW101" s="274"/>
      <c r="AX101" s="18"/>
      <c r="AY101" s="271"/>
      <c r="AZ101" s="271"/>
      <c r="BA101" s="261"/>
      <c r="BB101" s="271"/>
      <c r="BC101" s="271"/>
      <c r="BD101" s="271"/>
      <c r="BE101" s="274"/>
      <c r="BF101" s="273"/>
      <c r="BG101" s="20"/>
      <c r="BH101" s="20"/>
    </row>
    <row r="102" spans="2:60" ht="15.75" thickBot="1">
      <c r="B102" s="281" t="s">
        <v>96</v>
      </c>
      <c r="C102" s="281"/>
      <c r="D102" s="281"/>
      <c r="E102" s="281"/>
      <c r="F102" s="17"/>
      <c r="G102" s="17"/>
      <c r="H102" s="17"/>
      <c r="I102" s="17"/>
      <c r="J102" s="17"/>
      <c r="K102" s="17"/>
      <c r="L102" s="274"/>
      <c r="M102" s="274"/>
      <c r="N102" s="282"/>
      <c r="O102" s="274"/>
      <c r="P102" s="274"/>
      <c r="Q102" s="274"/>
      <c r="R102" s="274"/>
      <c r="S102" s="274"/>
      <c r="T102" s="274"/>
      <c r="U102" s="274"/>
      <c r="V102" s="274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7"/>
      <c r="AP102" s="260"/>
      <c r="AQ102" s="271"/>
      <c r="AR102" s="271"/>
      <c r="AS102" s="261"/>
      <c r="AT102" s="271"/>
      <c r="AU102" s="271"/>
      <c r="AV102" s="271"/>
      <c r="AW102" s="274"/>
      <c r="AX102" s="17"/>
      <c r="AY102" s="271"/>
      <c r="AZ102" s="271"/>
      <c r="BA102" s="261"/>
      <c r="BB102" s="271"/>
      <c r="BC102" s="271"/>
      <c r="BD102" s="271"/>
      <c r="BE102" s="274"/>
      <c r="BF102" s="283"/>
      <c r="BG102" s="20"/>
      <c r="BH102" s="20"/>
    </row>
    <row r="103" spans="2:60" ht="15">
      <c r="B103" s="281"/>
      <c r="C103" s="264" t="s">
        <v>77</v>
      </c>
      <c r="D103" s="296" t="s">
        <v>231</v>
      </c>
      <c r="E103" s="284" t="s">
        <v>78</v>
      </c>
      <c r="F103" s="267"/>
      <c r="G103" s="266"/>
      <c r="H103" s="267">
        <v>3</v>
      </c>
      <c r="I103" s="268">
        <v>1</v>
      </c>
      <c r="J103" s="268">
        <v>0</v>
      </c>
      <c r="K103" s="268" t="s">
        <v>27</v>
      </c>
      <c r="L103" s="285">
        <v>4</v>
      </c>
      <c r="M103" s="274"/>
      <c r="N103" s="271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7"/>
      <c r="AP103" s="260"/>
      <c r="AQ103" s="271"/>
      <c r="AR103" s="271"/>
      <c r="AS103" s="261"/>
      <c r="AT103" s="271"/>
      <c r="AU103" s="271"/>
      <c r="AV103" s="271"/>
      <c r="AW103" s="274"/>
      <c r="AX103" s="17"/>
      <c r="AY103" s="271"/>
      <c r="AZ103" s="271"/>
      <c r="BA103" s="261"/>
      <c r="BB103" s="271"/>
      <c r="BC103" s="271"/>
      <c r="BD103" s="271"/>
      <c r="BE103" s="274"/>
      <c r="BF103" s="286"/>
      <c r="BG103" s="20"/>
      <c r="BH103" s="20"/>
    </row>
    <row r="104" spans="2:60" ht="15">
      <c r="B104" s="281"/>
      <c r="C104" s="16" t="s">
        <v>79</v>
      </c>
      <c r="D104" s="297" t="s">
        <v>232</v>
      </c>
      <c r="E104" s="167" t="s">
        <v>80</v>
      </c>
      <c r="F104" s="85"/>
      <c r="G104" s="84"/>
      <c r="H104" s="85">
        <v>2</v>
      </c>
      <c r="I104" s="83">
        <v>2</v>
      </c>
      <c r="J104" s="83">
        <v>0</v>
      </c>
      <c r="K104" s="83" t="s">
        <v>27</v>
      </c>
      <c r="L104" s="84">
        <v>4</v>
      </c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7"/>
      <c r="AH104" s="17"/>
      <c r="AI104" s="17"/>
      <c r="AJ104" s="17"/>
      <c r="AK104" s="17"/>
      <c r="AL104" s="17"/>
      <c r="AM104" s="17"/>
      <c r="AN104" s="17"/>
      <c r="AO104" s="17"/>
      <c r="AP104" s="261"/>
      <c r="AQ104" s="271"/>
      <c r="AR104" s="271"/>
      <c r="AS104" s="261"/>
      <c r="AT104" s="271"/>
      <c r="AU104" s="271"/>
      <c r="AV104" s="271"/>
      <c r="AW104" s="274"/>
      <c r="AX104" s="17"/>
      <c r="AY104" s="18"/>
      <c r="AZ104" s="271"/>
      <c r="BA104" s="261"/>
      <c r="BB104" s="18"/>
      <c r="BC104" s="271"/>
      <c r="BD104" s="271"/>
      <c r="BE104" s="274"/>
      <c r="BF104" s="286"/>
      <c r="BG104" s="20"/>
      <c r="BH104" s="20"/>
    </row>
    <row r="105" spans="2:60" ht="15">
      <c r="B105" s="281"/>
      <c r="C105" s="287" t="s">
        <v>194</v>
      </c>
      <c r="D105" s="297" t="s">
        <v>233</v>
      </c>
      <c r="E105" s="287" t="s">
        <v>62</v>
      </c>
      <c r="F105" s="85"/>
      <c r="G105" s="84"/>
      <c r="H105" s="85">
        <v>3</v>
      </c>
      <c r="I105" s="83">
        <v>1</v>
      </c>
      <c r="J105" s="83">
        <v>0</v>
      </c>
      <c r="K105" s="83" t="s">
        <v>27</v>
      </c>
      <c r="L105" s="84">
        <v>4</v>
      </c>
      <c r="M105" s="18"/>
      <c r="N105" s="17"/>
      <c r="O105" s="273"/>
      <c r="P105" s="18"/>
      <c r="Q105" s="18"/>
      <c r="R105" s="18"/>
      <c r="S105" s="18"/>
      <c r="T105" s="18"/>
      <c r="U105" s="18"/>
      <c r="V105" s="18"/>
      <c r="W105" s="17"/>
      <c r="X105" s="273"/>
      <c r="Y105" s="18"/>
      <c r="Z105" s="18"/>
      <c r="AA105" s="18"/>
      <c r="AB105" s="18"/>
      <c r="AC105" s="18"/>
      <c r="AD105" s="18"/>
      <c r="AE105" s="17"/>
      <c r="AF105" s="17"/>
      <c r="AG105" s="18"/>
      <c r="AH105" s="18"/>
      <c r="AI105" s="18"/>
      <c r="AJ105" s="18"/>
      <c r="AK105" s="18"/>
      <c r="AL105" s="18"/>
      <c r="AM105" s="18"/>
      <c r="AN105" s="18"/>
      <c r="AO105" s="17"/>
      <c r="AP105" s="261"/>
      <c r="AQ105" s="18"/>
      <c r="AR105" s="271"/>
      <c r="AS105" s="261"/>
      <c r="AT105" s="18"/>
      <c r="AU105" s="271"/>
      <c r="AV105" s="271"/>
      <c r="AW105" s="274"/>
      <c r="AX105" s="109"/>
      <c r="AY105" s="271"/>
      <c r="AZ105" s="271"/>
      <c r="BA105" s="261"/>
      <c r="BB105" s="271"/>
      <c r="BC105" s="271"/>
      <c r="BD105" s="271"/>
      <c r="BE105" s="274"/>
      <c r="BF105" s="286"/>
      <c r="BG105" s="20"/>
      <c r="BH105" s="20"/>
    </row>
    <row r="106" spans="2:60" ht="15">
      <c r="B106" s="281"/>
      <c r="C106" s="287" t="s">
        <v>71</v>
      </c>
      <c r="D106" s="297" t="s">
        <v>234</v>
      </c>
      <c r="E106" s="287" t="s">
        <v>61</v>
      </c>
      <c r="F106" s="97"/>
      <c r="G106" s="99"/>
      <c r="H106" s="97">
        <v>0</v>
      </c>
      <c r="I106" s="98">
        <v>2</v>
      </c>
      <c r="J106" s="98">
        <v>2</v>
      </c>
      <c r="K106" s="98" t="s">
        <v>27</v>
      </c>
      <c r="L106" s="99">
        <v>4</v>
      </c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302"/>
      <c r="AH106" s="303"/>
      <c r="AI106" s="303"/>
      <c r="AJ106" s="303"/>
      <c r="AK106" s="303"/>
      <c r="AL106" s="303"/>
      <c r="AM106" s="303"/>
      <c r="AN106" s="303"/>
      <c r="AO106" s="223"/>
      <c r="AP106" s="261"/>
      <c r="AQ106" s="261"/>
      <c r="AR106" s="261"/>
      <c r="AS106" s="261"/>
      <c r="AT106" s="18"/>
      <c r="AU106" s="271"/>
      <c r="AV106" s="271"/>
      <c r="AW106" s="274"/>
      <c r="AX106" s="109"/>
      <c r="AY106" s="271"/>
      <c r="AZ106" s="271"/>
      <c r="BA106" s="261"/>
      <c r="BB106" s="271"/>
      <c r="BC106" s="271"/>
      <c r="BD106" s="271"/>
      <c r="BE106" s="274"/>
      <c r="BF106" s="286"/>
      <c r="BG106" s="20"/>
      <c r="BH106" s="20"/>
    </row>
    <row r="107" spans="2:60" ht="15.75" thickBot="1">
      <c r="B107" s="109"/>
      <c r="C107" s="115" t="s">
        <v>195</v>
      </c>
      <c r="D107" s="299" t="s">
        <v>235</v>
      </c>
      <c r="E107" s="115" t="s">
        <v>196</v>
      </c>
      <c r="F107" s="288"/>
      <c r="G107" s="289"/>
      <c r="H107" s="288">
        <v>2</v>
      </c>
      <c r="I107" s="255">
        <v>2</v>
      </c>
      <c r="J107" s="255">
        <v>0</v>
      </c>
      <c r="K107" s="255" t="s">
        <v>27</v>
      </c>
      <c r="L107" s="289">
        <v>4</v>
      </c>
      <c r="M107" s="18"/>
      <c r="N107" s="17"/>
      <c r="O107" s="273"/>
      <c r="P107" s="18"/>
      <c r="Q107" s="18"/>
      <c r="R107" s="18"/>
      <c r="S107" s="18"/>
      <c r="T107" s="18"/>
      <c r="U107" s="18"/>
      <c r="V107" s="18"/>
      <c r="W107" s="17"/>
      <c r="X107" s="18"/>
      <c r="Y107" s="18"/>
      <c r="Z107" s="18"/>
      <c r="AA107" s="18"/>
      <c r="AB107" s="18"/>
      <c r="AC107" s="18"/>
      <c r="AD107" s="17"/>
      <c r="AE107" s="17"/>
      <c r="AF107" s="17"/>
      <c r="AG107" s="290"/>
      <c r="AH107" s="17"/>
      <c r="AI107" s="17"/>
      <c r="AJ107" s="17"/>
      <c r="AK107" s="17"/>
      <c r="AL107" s="17"/>
      <c r="AM107" s="17"/>
      <c r="AN107" s="17"/>
      <c r="AO107" s="223"/>
      <c r="AP107" s="261"/>
      <c r="AQ107" s="261"/>
      <c r="AR107" s="261"/>
      <c r="AS107" s="261"/>
      <c r="AT107" s="260"/>
      <c r="AU107" s="260"/>
      <c r="AV107" s="260"/>
      <c r="AW107" s="260"/>
      <c r="AX107" s="109"/>
      <c r="AY107" s="18"/>
      <c r="AZ107" s="81"/>
      <c r="BA107" s="81"/>
      <c r="BB107" s="18"/>
      <c r="BC107" s="18"/>
      <c r="BD107" s="18"/>
      <c r="BE107" s="18"/>
      <c r="BF107" s="18"/>
      <c r="BG107" s="20"/>
      <c r="BH107" s="20"/>
    </row>
    <row r="108" spans="2:60">
      <c r="AQ108" s="2"/>
      <c r="AR108" s="2"/>
      <c r="AS108" s="2"/>
    </row>
    <row r="111" spans="2:60" ht="15">
      <c r="E111" s="17" t="s">
        <v>203</v>
      </c>
    </row>
    <row r="112" spans="2:60" ht="15">
      <c r="E112" s="17" t="s">
        <v>68</v>
      </c>
    </row>
    <row r="113" spans="5:5" ht="15">
      <c r="E113" s="18" t="s">
        <v>70</v>
      </c>
    </row>
    <row r="114" spans="5:5" ht="15">
      <c r="E114" s="18" t="s">
        <v>74</v>
      </c>
    </row>
    <row r="115" spans="5:5" ht="15">
      <c r="E115" s="17" t="s">
        <v>28</v>
      </c>
    </row>
    <row r="116" spans="5:5" ht="15">
      <c r="E116" s="17" t="s">
        <v>202</v>
      </c>
    </row>
    <row r="117" spans="5:5" ht="15">
      <c r="E117" s="15"/>
    </row>
    <row r="118" spans="5:5" ht="15">
      <c r="E118" s="15"/>
    </row>
    <row r="119" spans="5:5" ht="15">
      <c r="E119" s="15"/>
    </row>
  </sheetData>
  <mergeCells count="39">
    <mergeCell ref="F2:F5"/>
    <mergeCell ref="M4:Q4"/>
    <mergeCell ref="R4:V4"/>
    <mergeCell ref="W4:AA4"/>
    <mergeCell ref="G2:G5"/>
    <mergeCell ref="BF2:BF5"/>
    <mergeCell ref="H4:L4"/>
    <mergeCell ref="H2:BE3"/>
    <mergeCell ref="BA4:BE4"/>
    <mergeCell ref="AV4:AZ4"/>
    <mergeCell ref="AB4:AF4"/>
    <mergeCell ref="AG4:AK4"/>
    <mergeCell ref="AL4:AP4"/>
    <mergeCell ref="AQ4:AU4"/>
    <mergeCell ref="B85:E85"/>
    <mergeCell ref="B2:B5"/>
    <mergeCell ref="C2:C5"/>
    <mergeCell ref="B20:E20"/>
    <mergeCell ref="E2:E5"/>
    <mergeCell ref="B44:E44"/>
    <mergeCell ref="B48:E48"/>
    <mergeCell ref="B8:E8"/>
    <mergeCell ref="D2:D5"/>
    <mergeCell ref="F97:G97"/>
    <mergeCell ref="AG106:AN106"/>
    <mergeCell ref="B27:E27"/>
    <mergeCell ref="BA92:BC92"/>
    <mergeCell ref="B91:E91"/>
    <mergeCell ref="B92:E92"/>
    <mergeCell ref="H92:J92"/>
    <mergeCell ref="M92:O92"/>
    <mergeCell ref="AQ92:AS92"/>
    <mergeCell ref="R92:T92"/>
    <mergeCell ref="AV92:AX92"/>
    <mergeCell ref="B93:E93"/>
    <mergeCell ref="W92:Y92"/>
    <mergeCell ref="AB92:AD92"/>
    <mergeCell ref="AG92:AI92"/>
    <mergeCell ref="AL92:AN92"/>
  </mergeCells>
  <phoneticPr fontId="5" type="noConversion"/>
  <pageMargins left="0.7" right="0.7" top="0.75" bottom="0.75" header="0.3" footer="0.3"/>
  <pageSetup paperSize="9" orientation="portrait" r:id="rId1"/>
  <ignoredErrors>
    <ignoredError sqref="F82:F87 F68:F78 F9:F19 F21:F26 F28:F38 F45:F47 F49:F56 F58:F61 F63:F64 F66 F80:F81 F39:F43" formulaRange="1"/>
    <ignoredError sqref="F62 F79" formula="1" formulaRange="1"/>
    <ignoredError sqref="G62 G79 K85 H85 M85 P85 R85 U85 W85 Z85 AB85 AE85 AG85 AJ85 AO85 AQ85 AT85 AV85 AY85 BA85 BD85 F65:G6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polgári-biztonságv</vt:lpstr>
    </vt:vector>
  </TitlesOfParts>
  <Company>BMF TMPK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Szórád László</dc:creator>
  <cp:lastModifiedBy>Ildikó</cp:lastModifiedBy>
  <cp:lastPrinted>2012-11-29T08:28:48Z</cp:lastPrinted>
  <dcterms:created xsi:type="dcterms:W3CDTF">2009-03-17T13:40:48Z</dcterms:created>
  <dcterms:modified xsi:type="dcterms:W3CDTF">2017-04-24T10:08:14Z</dcterms:modified>
</cp:coreProperties>
</file>