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activeTab="0"/>
  </bookViews>
  <sheets>
    <sheet name="MECHATR ANGOL" sheetId="1" r:id="rId1"/>
  </sheets>
  <definedNames>
    <definedName name="OLE_LINK1" localSheetId="0">'MECHATR ANGOL'!$E$13</definedName>
  </definedNames>
  <calcPr fullCalcOnLoad="1"/>
</workbook>
</file>

<file path=xl/sharedStrings.xml><?xml version="1.0" encoding="utf-8"?>
<sst xmlns="http://schemas.openxmlformats.org/spreadsheetml/2006/main" count="633" uniqueCount="364">
  <si>
    <t>Számítógépes tervező rendszerek</t>
  </si>
  <si>
    <t>Kötelezően választható I.</t>
  </si>
  <si>
    <t>a</t>
  </si>
  <si>
    <t>** v – examination, é – practice mark,  s – course examination, e - acceptance</t>
  </si>
  <si>
    <t>1.</t>
  </si>
  <si>
    <t>2.</t>
  </si>
  <si>
    <t>3.</t>
  </si>
  <si>
    <t>4.</t>
  </si>
  <si>
    <t>5.</t>
  </si>
  <si>
    <t>6.</t>
  </si>
  <si>
    <t>7.</t>
  </si>
  <si>
    <t>Szakdolgozat</t>
  </si>
  <si>
    <t>Testnevelés I.</t>
  </si>
  <si>
    <t>e</t>
  </si>
  <si>
    <t>Testnevelés II.</t>
  </si>
  <si>
    <t>Bevezetés a mechatronikába</t>
  </si>
  <si>
    <t>v</t>
  </si>
  <si>
    <t>Mérnöki fizika</t>
  </si>
  <si>
    <t>Mérnöki fizika mérések</t>
  </si>
  <si>
    <t>Mechanika I.</t>
  </si>
  <si>
    <t>Mechanika II.</t>
  </si>
  <si>
    <t xml:space="preserve">Mechanika III. </t>
  </si>
  <si>
    <t>Mérnöki anyagok</t>
  </si>
  <si>
    <t>Környezetvédelem</t>
  </si>
  <si>
    <t>Minőségbiztosítás</t>
  </si>
  <si>
    <t>Jogi ismeretek</t>
  </si>
  <si>
    <t>Gépelemek, gépszerkezetek I</t>
  </si>
  <si>
    <t>Gépelemek, gépszerkezetek II</t>
  </si>
  <si>
    <t>Gépelemek, gépszerkezetek III</t>
  </si>
  <si>
    <t>Anyagtechnológia I.</t>
  </si>
  <si>
    <t>Anyagtechnológia II.</t>
  </si>
  <si>
    <t>Irányítástechnika</t>
  </si>
  <si>
    <t>Analóg és digitális áramkörök I</t>
  </si>
  <si>
    <t>Analóg és digitális áramkörök II</t>
  </si>
  <si>
    <t>Pneumatika, hidraulika</t>
  </si>
  <si>
    <t>Elektronika</t>
  </si>
  <si>
    <t>Finommechanika</t>
  </si>
  <si>
    <t>Interfészek</t>
  </si>
  <si>
    <t>Biztonságtechn. ergonómia</t>
  </si>
  <si>
    <t>Szakirányú integrált gyakorlat</t>
  </si>
  <si>
    <t>Mathematics I</t>
  </si>
  <si>
    <t>Mathematics II</t>
  </si>
  <si>
    <t>Engineering Physics</t>
  </si>
  <si>
    <t>Engineering Physics Measurements</t>
  </si>
  <si>
    <t>Introduction to the Mechatronics</t>
  </si>
  <si>
    <t>Matematika I</t>
  </si>
  <si>
    <t>Matematika II</t>
  </si>
  <si>
    <t>Mechanics I</t>
  </si>
  <si>
    <t>Mechanics II</t>
  </si>
  <si>
    <t>Mechanics III</t>
  </si>
  <si>
    <t>Engineering Materials</t>
  </si>
  <si>
    <t>Environmental technology</t>
  </si>
  <si>
    <t>Quality technology</t>
  </si>
  <si>
    <t>Legal knowledge</t>
  </si>
  <si>
    <t>Optional subject 1 (compulsory)</t>
  </si>
  <si>
    <t>Informatics I</t>
  </si>
  <si>
    <t>Informatics II</t>
  </si>
  <si>
    <t>Informatics Laboratory</t>
  </si>
  <si>
    <t>Machine Design I</t>
  </si>
  <si>
    <t>Machine Design II</t>
  </si>
  <si>
    <t>Machine Design III</t>
  </si>
  <si>
    <t>Computer Systems for Product Engineering</t>
  </si>
  <si>
    <t>Materials Technology I</t>
  </si>
  <si>
    <t>Materials Technology II</t>
  </si>
  <si>
    <t>Control engineering</t>
  </si>
  <si>
    <t>Analogue and digital circuits I</t>
  </si>
  <si>
    <t>Analogue and digital circuits II</t>
  </si>
  <si>
    <t>Pneumatics and hydraulics</t>
  </si>
  <si>
    <t>Manufacturing engineering I</t>
  </si>
  <si>
    <t>Manufacturing engineering II</t>
  </si>
  <si>
    <t>Precision mechanics</t>
  </si>
  <si>
    <t>Interfaces</t>
  </si>
  <si>
    <t>Safety engineering, ergonomics</t>
  </si>
  <si>
    <t>Diploma work</t>
  </si>
  <si>
    <t>Integrated practice (specialised)</t>
  </si>
  <si>
    <t>Subject of final examination:</t>
  </si>
  <si>
    <t>Faculty</t>
  </si>
  <si>
    <t>Institution</t>
  </si>
  <si>
    <t>CURRICULUM</t>
  </si>
  <si>
    <t>Code</t>
  </si>
  <si>
    <t>Nb.</t>
  </si>
  <si>
    <t>Subject</t>
  </si>
  <si>
    <t>Hungarian</t>
  </si>
  <si>
    <t>English</t>
  </si>
  <si>
    <t>lab</t>
  </si>
  <si>
    <t>lec</t>
  </si>
  <si>
    <t>gs</t>
  </si>
  <si>
    <t>req</t>
  </si>
  <si>
    <t>*   lecture (lec), group seminar (gs), lab</t>
  </si>
  <si>
    <t>Wh</t>
  </si>
  <si>
    <t>Semester</t>
  </si>
  <si>
    <t>Basic knowledge from natural science</t>
  </si>
  <si>
    <t>Human and economic knowledge</t>
  </si>
  <si>
    <t>Basic professional knowledge</t>
  </si>
  <si>
    <t>Differential engineering knowledge</t>
  </si>
  <si>
    <t>Specialisation subjects + Optional subjects (non-compulsory)</t>
  </si>
  <si>
    <t>Semester, weekly hours (Wh)*, requirements (req)**, credits (Cr)</t>
  </si>
  <si>
    <t>Cr</t>
  </si>
  <si>
    <t>Physical Education I</t>
  </si>
  <si>
    <t>Physical Education II</t>
  </si>
  <si>
    <t>Gépműhely-gyakorlat I</t>
  </si>
  <si>
    <t>Gépműhely-gyakorlat II</t>
  </si>
  <si>
    <t>Course examination</t>
  </si>
  <si>
    <t>Examination</t>
  </si>
  <si>
    <t>Practice mark</t>
  </si>
  <si>
    <t>Supplementary subjects</t>
  </si>
  <si>
    <t>Optional subject (non-compulsory) 1</t>
  </si>
  <si>
    <t>Optional subject (non-compulsory) 2</t>
  </si>
  <si>
    <t>Optional subject (non-compulsory) 3</t>
  </si>
  <si>
    <t>MECHATRONICS BACHELOR DEGREE – ENGLISH LANGUAGE COURSE</t>
  </si>
  <si>
    <t>Prerequisite</t>
  </si>
  <si>
    <t>Mechanical Eng. practice I</t>
  </si>
  <si>
    <t>Mechanical Eng. practice II</t>
  </si>
  <si>
    <t>p -  both the subject and the prerequisite can be choosen in the same semester</t>
  </si>
  <si>
    <t>140 Cr</t>
  </si>
  <si>
    <t>Elektrotechnika</t>
  </si>
  <si>
    <t>Önszerveződő alacsony-dimenziós rendszerek</t>
  </si>
  <si>
    <t>Ipari robot rendszerek I.</t>
  </si>
  <si>
    <t>Ipari robot rendszerek II.</t>
  </si>
  <si>
    <t>Programozható áramkörök és vezérlések</t>
  </si>
  <si>
    <t>Programnyelvek</t>
  </si>
  <si>
    <t>Gyártórendszerek mechatronikája</t>
  </si>
  <si>
    <t>Gyártástechnológia II.</t>
  </si>
  <si>
    <t>Gyártástechnológia I.</t>
  </si>
  <si>
    <t>Járműmechatronika</t>
  </si>
  <si>
    <t>Számítógépes tervezés</t>
  </si>
  <si>
    <t>Informatikai hálózatok</t>
  </si>
  <si>
    <t>total</t>
  </si>
  <si>
    <t>Ipari robotrendszerek</t>
  </si>
  <si>
    <t>Industrial robot systems I.</t>
  </si>
  <si>
    <t>Industrial robot systems II.</t>
  </si>
  <si>
    <t>Programable circuits and controls</t>
  </si>
  <si>
    <t>Assembly languages</t>
  </si>
  <si>
    <t>CAD</t>
  </si>
  <si>
    <t>Mechatronics of vehicles</t>
  </si>
  <si>
    <t>Mechatronics of manufacturing systems</t>
  </si>
  <si>
    <t>Networks of informatics</t>
  </si>
  <si>
    <t>Informatika I.</t>
  </si>
  <si>
    <t>Informatika II.</t>
  </si>
  <si>
    <t>Informatika labor</t>
  </si>
  <si>
    <t>Low dimensional self-organising systems</t>
  </si>
  <si>
    <t>sign</t>
  </si>
  <si>
    <t>5 active sem</t>
  </si>
  <si>
    <t>Industrial robot systems</t>
  </si>
  <si>
    <t>Micro and nanotechnologies</t>
  </si>
  <si>
    <t>Banki Donat Faculty of Mechanical and Safety Engineering</t>
  </si>
  <si>
    <t>Mikro- és nanotechnológia</t>
  </si>
  <si>
    <t>Logisztikai alapismeretek</t>
  </si>
  <si>
    <t>Logistic</t>
  </si>
  <si>
    <t>Obuda University</t>
  </si>
  <si>
    <t>komplex rendszerek szakirány / Complex systems</t>
  </si>
  <si>
    <t>é</t>
  </si>
  <si>
    <t>képzéskód, szakkód: BBNCMA, BBNCMA</t>
  </si>
  <si>
    <t>szakiránykód: BBNCMAKR</t>
  </si>
  <si>
    <t>2 sign</t>
  </si>
  <si>
    <t>Makroökonómia</t>
  </si>
  <si>
    <t>Macroeconomics</t>
  </si>
  <si>
    <t>Microeconomics</t>
  </si>
  <si>
    <t>Mikroökonómia</t>
  </si>
  <si>
    <t>80 credit</t>
  </si>
  <si>
    <t>19 par.</t>
  </si>
  <si>
    <t>22 par.</t>
  </si>
  <si>
    <t>2 sign.</t>
  </si>
  <si>
    <t>120 cr.</t>
  </si>
  <si>
    <t>Mechatronikai rendszerek diagnosztikája</t>
  </si>
  <si>
    <t>Mobil robotok működési alapjai</t>
  </si>
  <si>
    <t xml:space="preserve"> Mechatronic systems diagnostics</t>
  </si>
  <si>
    <t>Mobile robots operating basics</t>
  </si>
  <si>
    <t>Érvényes 2014. szeptember 01-től</t>
  </si>
  <si>
    <t>Dr. Horváth Sándor</t>
  </si>
  <si>
    <t>dékán</t>
  </si>
  <si>
    <t>Szabadon választható I.</t>
  </si>
  <si>
    <t>Szabadon választható II.</t>
  </si>
  <si>
    <t>Szabadon választható III.</t>
  </si>
  <si>
    <t>Kötelezően választható II.</t>
  </si>
  <si>
    <t>Optional subjects (non-compulsory)</t>
  </si>
  <si>
    <t>Optional subject (compulsory) 2</t>
  </si>
  <si>
    <t>A zárójeles tárgykódok kizárólag kreditátviteli kérelemhez használhatók !!!</t>
  </si>
  <si>
    <t>„szabadon választható”</t>
  </si>
  <si>
    <t>„kötelezően választható”</t>
  </si>
  <si>
    <t>teljesítendő: 10 kredit</t>
  </si>
  <si>
    <t>teljesítendő: 5 kredit</t>
  </si>
  <si>
    <t>teljesítendő: 3 kredit</t>
  </si>
  <si>
    <t>mintatanterv-kód: BBNCMAXXA0S14 (Σ144 krd)</t>
  </si>
  <si>
    <t>tárgycsoportkód: BBNCMAXXA0S14KV</t>
  </si>
  <si>
    <t>tárgycsoportkód: BBNCMAXXA0S14SV</t>
  </si>
  <si>
    <t>mintatanterv-kód: BBNCMAKRA0S14 (Σ66 krd)</t>
  </si>
  <si>
    <t>tárgycsoportkód: BBNCMAKRA0S14KV</t>
  </si>
  <si>
    <t>BGRMA1ENND</t>
  </si>
  <si>
    <t>BGRMA2ENND</t>
  </si>
  <si>
    <t>BGRFM1ENND</t>
  </si>
  <si>
    <t>BGRMFMENND</t>
  </si>
  <si>
    <t>BGRME1ENND</t>
  </si>
  <si>
    <t>BGBMN1ENND</t>
  </si>
  <si>
    <t>BGBMN2ENND</t>
  </si>
  <si>
    <t>BGBMN3ENND</t>
  </si>
  <si>
    <t>BGRET1ENND</t>
  </si>
  <si>
    <t>BAGMN1ENND</t>
  </si>
  <si>
    <t>GGTKG1ENND</t>
  </si>
  <si>
    <t>GGTKG2ENND</t>
  </si>
  <si>
    <t>BGRLG1ENND</t>
  </si>
  <si>
    <t>BGBJO1ENND</t>
  </si>
  <si>
    <t>BGRIA1ENND</t>
  </si>
  <si>
    <t>BGRIA2ENND</t>
  </si>
  <si>
    <t>BGRIALENND</t>
  </si>
  <si>
    <t>BGBGG1ENND</t>
  </si>
  <si>
    <t>BGBGG2ENND</t>
  </si>
  <si>
    <t>BGBGG3ENND</t>
  </si>
  <si>
    <t>BGBRSTENND</t>
  </si>
  <si>
    <t>BAGAC1ENND</t>
  </si>
  <si>
    <t>BAGAC2ENND</t>
  </si>
  <si>
    <t>BGRIR1ENND</t>
  </si>
  <si>
    <t>BGRAD2ENND</t>
  </si>
  <si>
    <t>BGRPH1ENND</t>
  </si>
  <si>
    <t>BAGGT1ENND</t>
  </si>
  <si>
    <t>BAGGT2ENND</t>
  </si>
  <si>
    <t>BGBBERENND</t>
  </si>
  <si>
    <t>BAGGM1ENND</t>
  </si>
  <si>
    <t>BAGGM2ENND</t>
  </si>
  <si>
    <t>(BTOSM1ENND)</t>
  </si>
  <si>
    <t>(BTOSM2ENND)</t>
  </si>
  <si>
    <t>(BTOSM3ENND)</t>
  </si>
  <si>
    <t>KMENT1ETND</t>
  </si>
  <si>
    <t>BGRMD1ENND</t>
  </si>
  <si>
    <t>BGRMR1ENND</t>
  </si>
  <si>
    <t>(BTOKM2ENND)</t>
  </si>
  <si>
    <t>(BTOKM1ENND)</t>
  </si>
  <si>
    <t>BGRPV1ENND</t>
  </si>
  <si>
    <t>BGRPN1ENND</t>
  </si>
  <si>
    <t>BGRJM1ENND</t>
  </si>
  <si>
    <t>BGRIH1ENND</t>
  </si>
  <si>
    <t>BGRSD1ENND</t>
  </si>
  <si>
    <t>BGRGY1ENND</t>
  </si>
  <si>
    <t>KMEEA1ETND</t>
  </si>
  <si>
    <t>KMEFM1ETND</t>
  </si>
  <si>
    <t>KMEIF1ETND</t>
  </si>
  <si>
    <t>KMESG1ETND</t>
  </si>
  <si>
    <t>BAGMB1ENND</t>
  </si>
  <si>
    <t>KMEOA1ETND</t>
  </si>
  <si>
    <t>Electrical Engineering</t>
  </si>
  <si>
    <t>BAGGMEENND</t>
  </si>
  <si>
    <t>NAMRR1ENND</t>
  </si>
  <si>
    <t>NAMRR2ENND</t>
  </si>
  <si>
    <t>KMEAD1ETND</t>
  </si>
  <si>
    <t>BGBKO1ENND</t>
  </si>
  <si>
    <t>BGK-MEI</t>
  </si>
  <si>
    <t>BGK-GBI</t>
  </si>
  <si>
    <t>AGI-AAT</t>
  </si>
  <si>
    <t>KGK-GTI</t>
  </si>
  <si>
    <t>AGI-GGY</t>
  </si>
  <si>
    <t>KVK-MTI</t>
  </si>
  <si>
    <t>KGK-TSI</t>
  </si>
  <si>
    <t>NIK-AMI</t>
  </si>
  <si>
    <t>BGRPL1ENND</t>
  </si>
  <si>
    <t>PLC ismeretek</t>
  </si>
  <si>
    <t>PLC knowledge</t>
  </si>
  <si>
    <t>Matematikai feladatok megoldása</t>
  </si>
  <si>
    <t>1</t>
  </si>
  <si>
    <t>2</t>
  </si>
  <si>
    <t>0</t>
  </si>
  <si>
    <t>"</t>
  </si>
  <si>
    <t>nem lehet semmilyen korábbi matematika aláírás vagy jegy</t>
  </si>
  <si>
    <t>BGBAV20NNC</t>
  </si>
  <si>
    <t>Aviatika II.</t>
  </si>
  <si>
    <t>3</t>
  </si>
  <si>
    <t>Aviatica II.</t>
  </si>
  <si>
    <t>BGBAV10NNC</t>
  </si>
  <si>
    <t>BGBAV30NNC</t>
  </si>
  <si>
    <t>Aviatika I.</t>
  </si>
  <si>
    <t>Aviatika III.</t>
  </si>
  <si>
    <t>Aviatica I.</t>
  </si>
  <si>
    <t>Aviatica III.</t>
  </si>
  <si>
    <t>BGBAV10NNC Aviatika I. és Bánki Repülőmodellező Szakköri tagság vagy MMSz tagkártyával igazolt repülőmodellező gyakorlat</t>
  </si>
  <si>
    <t>BGBAV20NNC Aviatika II.</t>
  </si>
  <si>
    <t>BGBBSA2NNC</t>
  </si>
  <si>
    <t>A biztonságszervezés alapjai</t>
  </si>
  <si>
    <t>BGBAV40NNC</t>
  </si>
  <si>
    <t>Aviatika IV.</t>
  </si>
  <si>
    <t>Aviatica IV.</t>
  </si>
  <si>
    <t>BGBAV30NNC Aviatika III.</t>
  </si>
  <si>
    <t>Topics in Mathematics</t>
  </si>
  <si>
    <t>GPGPU programozás</t>
  </si>
  <si>
    <t>GPGPU programming</t>
  </si>
  <si>
    <t>BGRGP1VNEC</t>
  </si>
  <si>
    <t>BGRMAFVNEC</t>
  </si>
  <si>
    <t>BGRLRSVNEC</t>
  </si>
  <si>
    <t>Légi robotok repülésszabályozása</t>
  </si>
  <si>
    <t>Automatic Flight Control Systems of the Unmanned Aerial Vehicles (UAV)</t>
  </si>
  <si>
    <t>BGBBK1VNNC</t>
  </si>
  <si>
    <t>BGBEG31NNC</t>
  </si>
  <si>
    <t>Európai gyökereink</t>
  </si>
  <si>
    <t>Borkóstolás és a borok világa</t>
  </si>
  <si>
    <t>Wine tasting and the world of wine</t>
  </si>
  <si>
    <t>80 Cr.</t>
  </si>
  <si>
    <t>BGBBER6NEC</t>
  </si>
  <si>
    <t>Biztonság és ergonómia</t>
  </si>
  <si>
    <t>Safety and ergonomics</t>
  </si>
  <si>
    <t>20 vagy BGRIALBNNC vagy BGRCP1VNNC vagy BGRPCV5NNC</t>
  </si>
  <si>
    <t>GTSTESTNEV2</t>
  </si>
  <si>
    <t>GTSTESTNEV1</t>
  </si>
  <si>
    <t>teljesítendő: 2 tárgy, 0 kredit</t>
  </si>
  <si>
    <t>„testnevelés”</t>
  </si>
  <si>
    <t>Első felvett testnevelés tárgy legyen!</t>
  </si>
  <si>
    <t>GTSTESTNEV</t>
  </si>
  <si>
    <t>Testnevelés</t>
  </si>
  <si>
    <t>Physical Education</t>
  </si>
  <si>
    <t>tárgycsoportkód: BBNCMAXXA0S14TE</t>
  </si>
  <si>
    <t>BGK GBI</t>
  </si>
  <si>
    <t>Mérnöki etika</t>
  </si>
  <si>
    <t>BGBETKENND</t>
  </si>
  <si>
    <t>Ethics in Engineering</t>
  </si>
  <si>
    <t>C++ programozás mérnöki szempontból</t>
  </si>
  <si>
    <t>4</t>
  </si>
  <si>
    <t>Engineering Programming in C++</t>
  </si>
  <si>
    <t>BGRCP1ENND</t>
  </si>
  <si>
    <t>Electronics</t>
  </si>
  <si>
    <t>kooperatív képzés (komplex rendszerek szakirány)</t>
  </si>
  <si>
    <t>A gyakorlati képzés (kooperatív képzés) tanterve</t>
  </si>
  <si>
    <t>Ssz</t>
  </si>
  <si>
    <t>Kód</t>
  </si>
  <si>
    <t>Tantárgyak</t>
  </si>
  <si>
    <t>óra</t>
  </si>
  <si>
    <t>krd.</t>
  </si>
  <si>
    <t>8. félév (tavaszi)</t>
  </si>
  <si>
    <t>9. félév (őszi)</t>
  </si>
  <si>
    <t>Előta-</t>
  </si>
  <si>
    <t>ea</t>
  </si>
  <si>
    <t>tgy</t>
  </si>
  <si>
    <t>l</t>
  </si>
  <si>
    <t>k</t>
  </si>
  <si>
    <t>kr</t>
  </si>
  <si>
    <t>nulmányok</t>
  </si>
  <si>
    <t>ea tgy</t>
  </si>
  <si>
    <t>l k</t>
  </si>
  <si>
    <t>teljesítemdő: 60 kredit</t>
  </si>
  <si>
    <t>Szakmai gyakorlat</t>
  </si>
  <si>
    <t>„kooperatív”</t>
  </si>
  <si>
    <t xml:space="preserve">Választható tárgy I. </t>
  </si>
  <si>
    <t>Kooperatív szakmai gyakorlat I.</t>
  </si>
  <si>
    <t xml:space="preserve">Választható tárgy II. </t>
  </si>
  <si>
    <t>Kooperatív szakmai gyakorlat II.</t>
  </si>
  <si>
    <t>Választható tárgy III.</t>
  </si>
  <si>
    <t>BGBARV7NND</t>
  </si>
  <si>
    <t>Anyagmozgató rendszerek</t>
  </si>
  <si>
    <t xml:space="preserve">Választható tárgy IV. </t>
  </si>
  <si>
    <t>BGBBEGVNND</t>
  </si>
  <si>
    <t>A biometrikus azonosítás elmélete és gyakorlata</t>
  </si>
  <si>
    <t>Összesen:</t>
  </si>
  <si>
    <t>BAGNM1VNND</t>
  </si>
  <si>
    <t>Nagyenergiájú fémmegmunkálás</t>
  </si>
  <si>
    <t xml:space="preserve">Megjegyzés: A gyakorlati képzés tantárgyait a Kari Tanács évente fogadja el. </t>
  </si>
  <si>
    <t>BGRJD1VNND</t>
  </si>
  <si>
    <t>Járműdinamikai modellezés</t>
  </si>
  <si>
    <t>BAGUK1VNND</t>
  </si>
  <si>
    <t>Üzemeltetés, karbantartás</t>
  </si>
  <si>
    <t xml:space="preserve">Összesen: </t>
  </si>
  <si>
    <t>mintatanterv-kód: BBNCMAKRA1S14</t>
  </si>
  <si>
    <t>tárgycsoportkód: BBNCMAKRA1S14GY</t>
  </si>
  <si>
    <t>BGRKS1ENND</t>
  </si>
  <si>
    <t>BGRKS2ENND</t>
  </si>
  <si>
    <t>BAVDIB1BNE</t>
  </si>
  <si>
    <t>Deutsch im Beruf</t>
  </si>
  <si>
    <t>BAVPAD1BNE</t>
  </si>
  <si>
    <t>Projektarbeit Deutsch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</si>
</sst>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61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sz val="10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sz val="9.5"/>
      <name val="Times New Roman"/>
      <family val="1"/>
    </font>
    <font>
      <b/>
      <sz val="9"/>
      <name val="Arial CE"/>
      <family val="0"/>
    </font>
    <font>
      <b/>
      <sz val="10"/>
      <name val="Arial"/>
      <family val="2"/>
    </font>
    <font>
      <sz val="9.5"/>
      <name val="Arial"/>
      <family val="0"/>
    </font>
    <font>
      <b/>
      <sz val="9.5"/>
      <name val="Arial CE"/>
      <family val="0"/>
    </font>
    <font>
      <sz val="9.5"/>
      <name val="Arial CE"/>
      <family val="2"/>
    </font>
    <font>
      <b/>
      <i/>
      <sz val="9.5"/>
      <name val="Arial CE"/>
      <family val="0"/>
    </font>
    <font>
      <sz val="9"/>
      <name val="Arial"/>
      <family val="0"/>
    </font>
    <font>
      <sz val="9"/>
      <name val="Arial CE"/>
      <family val="0"/>
    </font>
    <font>
      <i/>
      <sz val="9"/>
      <name val="Arial CE"/>
      <family val="2"/>
    </font>
    <font>
      <b/>
      <i/>
      <sz val="9"/>
      <name val="Arial CE"/>
      <family val="0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Times New Roman CE"/>
      <family val="1"/>
    </font>
    <font>
      <b/>
      <sz val="9.5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0"/>
    </font>
    <font>
      <sz val="9.5"/>
      <color indexed="12"/>
      <name val="Times New Roman"/>
      <family val="1"/>
    </font>
    <font>
      <b/>
      <sz val="9.5"/>
      <name val="Arial"/>
      <family val="2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.5"/>
      <color indexed="23"/>
      <name val="Times New Roman"/>
      <family val="1"/>
    </font>
    <font>
      <sz val="9.5"/>
      <name val="Arial Narrow"/>
      <family val="2"/>
    </font>
    <font>
      <sz val="10"/>
      <name val="Arial Narrow"/>
      <family val="2"/>
    </font>
    <font>
      <b/>
      <sz val="9.5"/>
      <color indexed="10"/>
      <name val="Times New Roman"/>
      <family val="1"/>
    </font>
    <font>
      <sz val="7.5"/>
      <name val="Times New Roman"/>
      <family val="1"/>
    </font>
    <font>
      <sz val="11"/>
      <color indexed="8"/>
      <name val="Arial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 style="dott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dotted"/>
    </border>
    <border>
      <left>
        <color indexed="63"/>
      </left>
      <right style="medium"/>
      <top style="dash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medium"/>
      <top style="medium"/>
      <bottom style="dash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dotted"/>
    </border>
    <border>
      <left style="medium"/>
      <right style="medium"/>
      <top style="dashed"/>
      <bottom style="dash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ck">
        <color indexed="10"/>
      </right>
      <top style="dotted"/>
      <bottom style="medium"/>
    </border>
    <border>
      <left style="thick">
        <color indexed="10"/>
      </left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dotted"/>
      <bottom style="dotted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thick">
        <color indexed="10"/>
      </left>
      <right style="medium"/>
      <top style="medium"/>
      <bottom style="thick">
        <color indexed="10"/>
      </bottom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n"/>
      <top style="dotted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7" borderId="0" applyNumberFormat="0" applyBorder="0" applyAlignment="0" applyProtection="0"/>
    <xf numFmtId="0" fontId="36" fillId="12" borderId="0" applyNumberFormat="0" applyBorder="0" applyAlignment="0" applyProtection="0"/>
    <xf numFmtId="0" fontId="36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2" borderId="0" applyNumberFormat="0" applyBorder="0" applyAlignment="0" applyProtection="0"/>
    <xf numFmtId="0" fontId="37" fillId="19" borderId="0" applyNumberFormat="0" applyBorder="0" applyAlignment="0" applyProtection="0"/>
    <xf numFmtId="0" fontId="38" fillId="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6" fillId="20" borderId="7" applyNumberFormat="0" applyFont="0" applyAlignment="0" applyProtection="0"/>
    <xf numFmtId="0" fontId="0" fillId="20" borderId="7" applyNumberFormat="0" applyFont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7" fillId="6" borderId="0" applyNumberFormat="0" applyBorder="0" applyAlignment="0" applyProtection="0"/>
    <xf numFmtId="0" fontId="48" fillId="22" borderId="8" applyNumberFormat="0" applyAlignment="0" applyProtection="0"/>
    <xf numFmtId="0" fontId="4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5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" borderId="0" applyNumberFormat="0" applyBorder="0" applyAlignment="0" applyProtection="0"/>
    <xf numFmtId="0" fontId="52" fillId="23" borderId="0" applyNumberFormat="0" applyBorder="0" applyAlignment="0" applyProtection="0"/>
    <xf numFmtId="0" fontId="53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11" fillId="0" borderId="49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17" fillId="0" borderId="55" xfId="0" applyFont="1" applyFill="1" applyBorder="1" applyAlignment="1">
      <alignment horizontal="right"/>
    </xf>
    <xf numFmtId="0" fontId="8" fillId="0" borderId="54" xfId="0" applyFont="1" applyFill="1" applyBorder="1" applyAlignment="1">
      <alignment/>
    </xf>
    <xf numFmtId="0" fontId="8" fillId="0" borderId="56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17" fillId="0" borderId="58" xfId="0" applyFont="1" applyFill="1" applyBorder="1" applyAlignment="1">
      <alignment horizontal="right"/>
    </xf>
    <xf numFmtId="0" fontId="11" fillId="0" borderId="59" xfId="0" applyFont="1" applyFill="1" applyBorder="1" applyAlignment="1">
      <alignment horizontal="center"/>
    </xf>
    <xf numFmtId="0" fontId="8" fillId="0" borderId="60" xfId="0" applyFont="1" applyFill="1" applyBorder="1" applyAlignment="1">
      <alignment/>
    </xf>
    <xf numFmtId="0" fontId="8" fillId="0" borderId="50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17" fillId="0" borderId="61" xfId="0" applyFont="1" applyFill="1" applyBorder="1" applyAlignment="1">
      <alignment horizontal="center"/>
    </xf>
    <xf numFmtId="0" fontId="13" fillId="0" borderId="62" xfId="0" applyFont="1" applyFill="1" applyBorder="1" applyAlignment="1">
      <alignment/>
    </xf>
    <xf numFmtId="0" fontId="10" fillId="0" borderId="63" xfId="0" applyFont="1" applyFill="1" applyBorder="1" applyAlignment="1">
      <alignment vertical="center"/>
    </xf>
    <xf numFmtId="0" fontId="10" fillId="0" borderId="64" xfId="0" applyFont="1" applyFill="1" applyBorder="1" applyAlignment="1">
      <alignment/>
    </xf>
    <xf numFmtId="0" fontId="17" fillId="0" borderId="65" xfId="0" applyFont="1" applyFill="1" applyBorder="1" applyAlignment="1">
      <alignment horizontal="center"/>
    </xf>
    <xf numFmtId="0" fontId="17" fillId="0" borderId="66" xfId="0" applyFont="1" applyFill="1" applyBorder="1" applyAlignment="1">
      <alignment horizontal="center"/>
    </xf>
    <xf numFmtId="0" fontId="17" fillId="0" borderId="67" xfId="0" applyFont="1" applyFill="1" applyBorder="1" applyAlignment="1">
      <alignment/>
    </xf>
    <xf numFmtId="0" fontId="17" fillId="0" borderId="68" xfId="0" applyFont="1" applyFill="1" applyBorder="1" applyAlignment="1">
      <alignment/>
    </xf>
    <xf numFmtId="0" fontId="17" fillId="0" borderId="69" xfId="0" applyFont="1" applyFill="1" applyBorder="1" applyAlignment="1">
      <alignment/>
    </xf>
    <xf numFmtId="0" fontId="17" fillId="0" borderId="65" xfId="0" applyFont="1" applyFill="1" applyBorder="1" applyAlignment="1">
      <alignment/>
    </xf>
    <xf numFmtId="0" fontId="17" fillId="0" borderId="66" xfId="0" applyFont="1" applyFill="1" applyBorder="1" applyAlignment="1">
      <alignment/>
    </xf>
    <xf numFmtId="0" fontId="24" fillId="0" borderId="70" xfId="0" applyFont="1" applyFill="1" applyBorder="1" applyAlignment="1">
      <alignment vertical="center" wrapText="1"/>
    </xf>
    <xf numFmtId="0" fontId="24" fillId="0" borderId="71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24" fillId="0" borderId="7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24" fillId="0" borderId="75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vertical="center" wrapText="1"/>
    </xf>
    <xf numFmtId="0" fontId="18" fillId="0" borderId="43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44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/>
    </xf>
    <xf numFmtId="0" fontId="20" fillId="0" borderId="59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 wrapText="1"/>
    </xf>
    <xf numFmtId="0" fontId="24" fillId="0" borderId="36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/>
    </xf>
    <xf numFmtId="0" fontId="17" fillId="0" borderId="64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left"/>
    </xf>
    <xf numFmtId="0" fontId="12" fillId="0" borderId="64" xfId="0" applyFont="1" applyFill="1" applyBorder="1" applyAlignment="1">
      <alignment vertical="center"/>
    </xf>
    <xf numFmtId="0" fontId="12" fillId="0" borderId="63" xfId="0" applyFont="1" applyFill="1" applyBorder="1" applyAlignment="1">
      <alignment vertical="center"/>
    </xf>
    <xf numFmtId="0" fontId="12" fillId="0" borderId="59" xfId="0" applyFont="1" applyFill="1" applyBorder="1" applyAlignment="1">
      <alignment/>
    </xf>
    <xf numFmtId="0" fontId="8" fillId="0" borderId="65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0" fontId="11" fillId="0" borderId="63" xfId="0" applyFont="1" applyFill="1" applyBorder="1" applyAlignment="1">
      <alignment/>
    </xf>
    <xf numFmtId="0" fontId="11" fillId="0" borderId="64" xfId="0" applyFont="1" applyFill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80" xfId="0" applyFont="1" applyFill="1" applyBorder="1" applyAlignment="1">
      <alignment horizontal="center" vertical="center"/>
    </xf>
    <xf numFmtId="0" fontId="0" fillId="0" borderId="62" xfId="0" applyFill="1" applyBorder="1" applyAlignment="1">
      <alignment/>
    </xf>
    <xf numFmtId="0" fontId="20" fillId="0" borderId="63" xfId="0" applyFont="1" applyFill="1" applyBorder="1" applyAlignment="1">
      <alignment horizontal="left" vertical="center"/>
    </xf>
    <xf numFmtId="0" fontId="12" fillId="0" borderId="63" xfId="0" applyFont="1" applyFill="1" applyBorder="1" applyAlignment="1">
      <alignment/>
    </xf>
    <xf numFmtId="0" fontId="17" fillId="0" borderId="6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5" fillId="0" borderId="36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15" fillId="0" borderId="84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5" fillId="0" borderId="4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15" fillId="0" borderId="44" xfId="0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/>
    </xf>
    <xf numFmtId="0" fontId="15" fillId="0" borderId="16" xfId="0" applyFont="1" applyFill="1" applyBorder="1" applyAlignment="1">
      <alignment horizontal="center" vertical="center"/>
    </xf>
    <xf numFmtId="0" fontId="15" fillId="0" borderId="8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/>
    </xf>
    <xf numFmtId="0" fontId="18" fillId="0" borderId="62" xfId="0" applyFont="1" applyFill="1" applyBorder="1" applyAlignment="1">
      <alignment horizontal="center"/>
    </xf>
    <xf numFmtId="0" fontId="8" fillId="0" borderId="63" xfId="0" applyFont="1" applyFill="1" applyBorder="1" applyAlignment="1">
      <alignment/>
    </xf>
    <xf numFmtId="0" fontId="18" fillId="0" borderId="63" xfId="0" applyFont="1" applyFill="1" applyBorder="1" applyAlignment="1">
      <alignment horizontal="left" vertical="center"/>
    </xf>
    <xf numFmtId="0" fontId="18" fillId="0" borderId="63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/>
    </xf>
    <xf numFmtId="0" fontId="28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8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18" fillId="0" borderId="8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" fillId="0" borderId="8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61" xfId="0" applyFont="1" applyFill="1" applyBorder="1" applyAlignment="1">
      <alignment/>
    </xf>
    <xf numFmtId="0" fontId="14" fillId="0" borderId="90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18" fillId="0" borderId="91" xfId="0" applyFont="1" applyFill="1" applyBorder="1" applyAlignment="1">
      <alignment/>
    </xf>
    <xf numFmtId="0" fontId="4" fillId="0" borderId="92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5" fillId="0" borderId="91" xfId="0" applyFont="1" applyFill="1" applyBorder="1" applyAlignment="1">
      <alignment/>
    </xf>
    <xf numFmtId="0" fontId="4" fillId="0" borderId="93" xfId="0" applyFont="1" applyFill="1" applyBorder="1" applyAlignment="1">
      <alignment/>
    </xf>
    <xf numFmtId="0" fontId="4" fillId="0" borderId="94" xfId="0" applyFont="1" applyFill="1" applyBorder="1" applyAlignment="1">
      <alignment/>
    </xf>
    <xf numFmtId="0" fontId="15" fillId="0" borderId="94" xfId="0" applyFont="1" applyFill="1" applyBorder="1" applyAlignment="1">
      <alignment horizontal="left" vertical="center"/>
    </xf>
    <xf numFmtId="0" fontId="28" fillId="0" borderId="94" xfId="0" applyFont="1" applyFill="1" applyBorder="1" applyAlignment="1">
      <alignment/>
    </xf>
    <xf numFmtId="0" fontId="28" fillId="0" borderId="94" xfId="0" applyFont="1" applyFill="1" applyBorder="1" applyAlignment="1">
      <alignment horizontal="left"/>
    </xf>
    <xf numFmtId="0" fontId="28" fillId="0" borderId="94" xfId="0" applyFont="1" applyFill="1" applyBorder="1" applyAlignment="1">
      <alignment horizontal="center"/>
    </xf>
    <xf numFmtId="0" fontId="28" fillId="0" borderId="94" xfId="0" applyFont="1" applyFill="1" applyBorder="1" applyAlignment="1">
      <alignment horizontal="left" vertical="center"/>
    </xf>
    <xf numFmtId="0" fontId="18" fillId="0" borderId="94" xfId="0" applyFont="1" applyFill="1" applyBorder="1" applyAlignment="1">
      <alignment/>
    </xf>
    <xf numFmtId="0" fontId="15" fillId="0" borderId="9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44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/>
    </xf>
    <xf numFmtId="0" fontId="0" fillId="0" borderId="59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96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92" xfId="0" applyFont="1" applyFill="1" applyBorder="1" applyAlignment="1">
      <alignment/>
    </xf>
    <xf numFmtId="0" fontId="9" fillId="0" borderId="94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15" fillId="5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7" fillId="5" borderId="0" xfId="0" applyFont="1" applyFill="1" applyBorder="1" applyAlignment="1">
      <alignment horizontal="right" vertical="center"/>
    </xf>
    <xf numFmtId="0" fontId="34" fillId="0" borderId="0" xfId="0" applyFont="1" applyFill="1" applyAlignment="1">
      <alignment horizontal="left"/>
    </xf>
    <xf numFmtId="0" fontId="24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33" fillId="6" borderId="97" xfId="0" applyFont="1" applyFill="1" applyBorder="1" applyAlignment="1">
      <alignment vertical="center" shrinkToFit="1"/>
    </xf>
    <xf numFmtId="0" fontId="24" fillId="6" borderId="49" xfId="0" applyFont="1" applyFill="1" applyBorder="1" applyAlignment="1">
      <alignment horizontal="left" vertical="center" wrapText="1"/>
    </xf>
    <xf numFmtId="0" fontId="24" fillId="6" borderId="98" xfId="0" applyFont="1" applyFill="1" applyBorder="1" applyAlignment="1">
      <alignment horizontal="left" vertical="center" wrapText="1"/>
    </xf>
    <xf numFmtId="0" fontId="24" fillId="9" borderId="97" xfId="0" applyFont="1" applyFill="1" applyBorder="1" applyAlignment="1">
      <alignment vertical="center" shrinkToFit="1"/>
    </xf>
    <xf numFmtId="0" fontId="24" fillId="9" borderId="49" xfId="0" applyFont="1" applyFill="1" applyBorder="1" applyAlignment="1">
      <alignment horizontal="left" vertical="center" wrapText="1"/>
    </xf>
    <xf numFmtId="0" fontId="24" fillId="9" borderId="98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vertical="center" wrapText="1"/>
    </xf>
    <xf numFmtId="0" fontId="35" fillId="24" borderId="97" xfId="0" applyFont="1" applyFill="1" applyBorder="1" applyAlignment="1">
      <alignment vertical="center" shrinkToFit="1"/>
    </xf>
    <xf numFmtId="0" fontId="24" fillId="24" borderId="49" xfId="0" applyFont="1" applyFill="1" applyBorder="1" applyAlignment="1">
      <alignment horizontal="left" vertical="center" wrapText="1"/>
    </xf>
    <xf numFmtId="0" fontId="24" fillId="24" borderId="98" xfId="0" applyFont="1" applyFill="1" applyBorder="1" applyAlignment="1">
      <alignment horizontal="left" vertical="center" wrapText="1"/>
    </xf>
    <xf numFmtId="0" fontId="24" fillId="24" borderId="97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12" fillId="0" borderId="9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22" fillId="6" borderId="100" xfId="0" applyFont="1" applyFill="1" applyBorder="1" applyAlignment="1">
      <alignment vertical="center" shrinkToFit="1"/>
    </xf>
    <xf numFmtId="0" fontId="22" fillId="6" borderId="101" xfId="0" applyFont="1" applyFill="1" applyBorder="1" applyAlignment="1">
      <alignment horizontal="right" vertical="top"/>
    </xf>
    <xf numFmtId="0" fontId="22" fillId="6" borderId="102" xfId="0" applyFont="1" applyFill="1" applyBorder="1" applyAlignment="1">
      <alignment horizontal="left" vertical="top"/>
    </xf>
    <xf numFmtId="0" fontId="22" fillId="6" borderId="103" xfId="0" applyFont="1" applyFill="1" applyBorder="1" applyAlignment="1">
      <alignment horizontal="center" vertical="top" wrapText="1"/>
    </xf>
    <xf numFmtId="0" fontId="7" fillId="6" borderId="104" xfId="0" applyFont="1" applyFill="1" applyBorder="1" applyAlignment="1">
      <alignment horizontal="center"/>
    </xf>
    <xf numFmtId="0" fontId="7" fillId="6" borderId="105" xfId="0" applyFont="1" applyFill="1" applyBorder="1" applyAlignment="1">
      <alignment horizontal="center"/>
    </xf>
    <xf numFmtId="0" fontId="22" fillId="6" borderId="106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2" fillId="6" borderId="107" xfId="0" applyFont="1" applyFill="1" applyBorder="1" applyAlignment="1">
      <alignment vertical="center" shrinkToFit="1"/>
    </xf>
    <xf numFmtId="0" fontId="22" fillId="6" borderId="108" xfId="0" applyFont="1" applyFill="1" applyBorder="1" applyAlignment="1">
      <alignment horizontal="right" vertical="top"/>
    </xf>
    <xf numFmtId="0" fontId="7" fillId="6" borderId="97" xfId="0" applyFont="1" applyFill="1" applyBorder="1" applyAlignment="1">
      <alignment vertical="center" shrinkToFit="1"/>
    </xf>
    <xf numFmtId="0" fontId="24" fillId="6" borderId="49" xfId="0" applyFont="1" applyFill="1" applyBorder="1" applyAlignment="1">
      <alignment horizontal="left" vertical="center"/>
    </xf>
    <xf numFmtId="0" fontId="24" fillId="6" borderId="98" xfId="0" applyFont="1" applyFill="1" applyBorder="1" applyAlignment="1">
      <alignment horizontal="left" vertical="center"/>
    </xf>
    <xf numFmtId="0" fontId="7" fillId="6" borderId="109" xfId="0" applyFont="1" applyFill="1" applyBorder="1" applyAlignment="1">
      <alignment vertical="center" shrinkToFit="1"/>
    </xf>
    <xf numFmtId="0" fontId="24" fillId="6" borderId="110" xfId="0" applyFont="1" applyFill="1" applyBorder="1" applyAlignment="1">
      <alignment horizontal="left" vertical="center"/>
    </xf>
    <xf numFmtId="0" fontId="24" fillId="6" borderId="111" xfId="0" applyFont="1" applyFill="1" applyBorder="1" applyAlignment="1">
      <alignment horizontal="left" vertical="center"/>
    </xf>
    <xf numFmtId="0" fontId="24" fillId="9" borderId="110" xfId="0" applyFont="1" applyFill="1" applyBorder="1" applyAlignment="1">
      <alignment horizontal="left" vertical="center"/>
    </xf>
    <xf numFmtId="0" fontId="24" fillId="9" borderId="111" xfId="0" applyFont="1" applyFill="1" applyBorder="1" applyAlignment="1">
      <alignment horizontal="left" vertical="center"/>
    </xf>
    <xf numFmtId="0" fontId="0" fillId="0" borderId="76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22" fillId="23" borderId="100" xfId="0" applyFont="1" applyFill="1" applyBorder="1" applyAlignment="1">
      <alignment vertical="center" shrinkToFit="1"/>
    </xf>
    <xf numFmtId="0" fontId="22" fillId="23" borderId="101" xfId="0" applyFont="1" applyFill="1" applyBorder="1" applyAlignment="1">
      <alignment horizontal="right" vertical="top"/>
    </xf>
    <xf numFmtId="0" fontId="22" fillId="23" borderId="102" xfId="0" applyFont="1" applyFill="1" applyBorder="1" applyAlignment="1">
      <alignment horizontal="left" vertical="top"/>
    </xf>
    <xf numFmtId="0" fontId="22" fillId="23" borderId="102" xfId="0" applyFont="1" applyFill="1" applyBorder="1" applyAlignment="1">
      <alignment horizontal="center" vertical="top" wrapText="1"/>
    </xf>
    <xf numFmtId="0" fontId="7" fillId="23" borderId="102" xfId="0" applyFont="1" applyFill="1" applyBorder="1" applyAlignment="1">
      <alignment horizontal="center"/>
    </xf>
    <xf numFmtId="0" fontId="22" fillId="23" borderId="112" xfId="0" applyFont="1" applyFill="1" applyBorder="1" applyAlignment="1">
      <alignment horizontal="right"/>
    </xf>
    <xf numFmtId="0" fontId="24" fillId="0" borderId="29" xfId="0" applyFont="1" applyBorder="1" applyAlignment="1">
      <alignment horizontal="center" vertical="center" wrapText="1"/>
    </xf>
    <xf numFmtId="0" fontId="22" fillId="23" borderId="107" xfId="0" applyFont="1" applyFill="1" applyBorder="1" applyAlignment="1">
      <alignment vertical="center" shrinkToFit="1"/>
    </xf>
    <xf numFmtId="0" fontId="22" fillId="23" borderId="57" xfId="0" applyFont="1" applyFill="1" applyBorder="1" applyAlignment="1">
      <alignment horizontal="right" vertical="top"/>
    </xf>
    <xf numFmtId="0" fontId="22" fillId="23" borderId="108" xfId="0" applyFont="1" applyFill="1" applyBorder="1" applyAlignment="1">
      <alignment horizontal="right" vertical="top"/>
    </xf>
    <xf numFmtId="0" fontId="24" fillId="0" borderId="12" xfId="0" applyFont="1" applyBorder="1" applyAlignment="1">
      <alignment horizontal="left" vertical="center" wrapText="1"/>
    </xf>
    <xf numFmtId="0" fontId="35" fillId="23" borderId="97" xfId="0" applyFont="1" applyFill="1" applyBorder="1" applyAlignment="1">
      <alignment vertical="center" shrinkToFit="1"/>
    </xf>
    <xf numFmtId="0" fontId="35" fillId="23" borderId="49" xfId="0" applyFont="1" applyFill="1" applyBorder="1" applyAlignment="1">
      <alignment horizontal="left" vertical="center" wrapText="1"/>
    </xf>
    <xf numFmtId="0" fontId="35" fillId="23" borderId="98" xfId="0" applyFont="1" applyFill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33" fillId="0" borderId="30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5" fillId="9" borderId="97" xfId="0" applyFont="1" applyFill="1" applyBorder="1" applyAlignment="1">
      <alignment vertical="center" shrinkToFit="1"/>
    </xf>
    <xf numFmtId="0" fontId="35" fillId="9" borderId="49" xfId="0" applyFont="1" applyFill="1" applyBorder="1" applyAlignment="1">
      <alignment horizontal="left" vertical="center" wrapText="1"/>
    </xf>
    <xf numFmtId="0" fontId="35" fillId="9" borderId="9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24" fillId="0" borderId="113" xfId="0" applyFont="1" applyBorder="1" applyAlignment="1">
      <alignment horizontal="left" vertical="center"/>
    </xf>
    <xf numFmtId="0" fontId="7" fillId="0" borderId="1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22" fillId="24" borderId="100" xfId="0" applyFont="1" applyFill="1" applyBorder="1" applyAlignment="1">
      <alignment vertical="center" shrinkToFit="1"/>
    </xf>
    <xf numFmtId="0" fontId="22" fillId="24" borderId="101" xfId="0" applyFont="1" applyFill="1" applyBorder="1" applyAlignment="1">
      <alignment horizontal="right" vertical="top"/>
    </xf>
    <xf numFmtId="0" fontId="22" fillId="24" borderId="102" xfId="0" applyFont="1" applyFill="1" applyBorder="1" applyAlignment="1">
      <alignment horizontal="left" vertical="top"/>
    </xf>
    <xf numFmtId="0" fontId="22" fillId="24" borderId="103" xfId="0" applyFont="1" applyFill="1" applyBorder="1" applyAlignment="1">
      <alignment horizontal="center" vertical="top" wrapText="1"/>
    </xf>
    <xf numFmtId="0" fontId="7" fillId="24" borderId="104" xfId="0" applyFont="1" applyFill="1" applyBorder="1" applyAlignment="1">
      <alignment horizontal="center"/>
    </xf>
    <xf numFmtId="0" fontId="7" fillId="24" borderId="105" xfId="0" applyFont="1" applyFill="1" applyBorder="1" applyAlignment="1">
      <alignment horizontal="center"/>
    </xf>
    <xf numFmtId="0" fontId="22" fillId="24" borderId="106" xfId="0" applyFont="1" applyFill="1" applyBorder="1" applyAlignment="1">
      <alignment horizontal="right"/>
    </xf>
    <xf numFmtId="0" fontId="22" fillId="24" borderId="107" xfId="0" applyFont="1" applyFill="1" applyBorder="1" applyAlignment="1">
      <alignment vertical="center" shrinkToFit="1"/>
    </xf>
    <xf numFmtId="0" fontId="22" fillId="24" borderId="57" xfId="0" applyFont="1" applyFill="1" applyBorder="1" applyAlignment="1">
      <alignment horizontal="right" vertical="top"/>
    </xf>
    <xf numFmtId="0" fontId="22" fillId="24" borderId="108" xfId="0" applyFont="1" applyFill="1" applyBorder="1" applyAlignment="1">
      <alignment horizontal="right" vertical="top"/>
    </xf>
    <xf numFmtId="0" fontId="24" fillId="24" borderId="109" xfId="0" applyFont="1" applyFill="1" applyBorder="1" applyAlignment="1">
      <alignment vertical="center" shrinkToFit="1"/>
    </xf>
    <xf numFmtId="0" fontId="24" fillId="24" borderId="110" xfId="0" applyFont="1" applyFill="1" applyBorder="1" applyAlignment="1">
      <alignment horizontal="left" vertical="center" wrapText="1"/>
    </xf>
    <xf numFmtId="0" fontId="24" fillId="24" borderId="1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11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0" fontId="24" fillId="0" borderId="117" xfId="0" applyFont="1" applyFill="1" applyBorder="1" applyAlignment="1">
      <alignment vertical="center" wrapText="1"/>
    </xf>
    <xf numFmtId="0" fontId="24" fillId="0" borderId="43" xfId="0" applyFont="1" applyFill="1" applyBorder="1" applyAlignment="1">
      <alignment vertical="center" wrapText="1"/>
    </xf>
    <xf numFmtId="0" fontId="54" fillId="0" borderId="12" xfId="0" applyFont="1" applyBorder="1" applyAlignment="1" quotePrefix="1">
      <alignment horizontal="center" vertical="center"/>
    </xf>
    <xf numFmtId="0" fontId="54" fillId="0" borderId="45" xfId="0" applyFont="1" applyBorder="1" applyAlignment="1" quotePrefix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72" xfId="0" applyFont="1" applyBorder="1" applyAlignment="1">
      <alignment horizontal="center" vertical="center"/>
    </xf>
    <xf numFmtId="0" fontId="54" fillId="0" borderId="73" xfId="0" applyFont="1" applyBorder="1" applyAlignment="1">
      <alignment horizontal="center" vertical="center"/>
    </xf>
    <xf numFmtId="0" fontId="54" fillId="0" borderId="30" xfId="0" applyFont="1" applyBorder="1" applyAlignment="1" quotePrefix="1">
      <alignment horizontal="center" vertical="center"/>
    </xf>
    <xf numFmtId="0" fontId="54" fillId="0" borderId="72" xfId="0" applyFont="1" applyBorder="1" applyAlignment="1" quotePrefix="1">
      <alignment horizontal="center" vertical="center"/>
    </xf>
    <xf numFmtId="0" fontId="54" fillId="0" borderId="73" xfId="0" applyFont="1" applyBorder="1" applyAlignment="1" quotePrefix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9" borderId="98" xfId="0" applyFont="1" applyFill="1" applyBorder="1" applyAlignment="1">
      <alignment horizontal="left" vertical="center"/>
    </xf>
    <xf numFmtId="0" fontId="55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56" fillId="9" borderId="49" xfId="0" applyFont="1" applyFill="1" applyBorder="1" applyAlignment="1">
      <alignment horizontal="left" vertical="center"/>
    </xf>
    <xf numFmtId="0" fontId="54" fillId="0" borderId="29" xfId="0" applyFont="1" applyFill="1" applyBorder="1" applyAlignment="1" quotePrefix="1">
      <alignment horizontal="center" vertical="center"/>
    </xf>
    <xf numFmtId="0" fontId="54" fillId="0" borderId="27" xfId="0" applyFont="1" applyFill="1" applyBorder="1" applyAlignment="1" quotePrefix="1">
      <alignment horizontal="center" vertical="center"/>
    </xf>
    <xf numFmtId="0" fontId="54" fillId="0" borderId="28" xfId="0" applyFont="1" applyFill="1" applyBorder="1" applyAlignment="1" quotePrefix="1">
      <alignment horizontal="center" vertical="center"/>
    </xf>
    <xf numFmtId="0" fontId="55" fillId="0" borderId="28" xfId="0" applyFont="1" applyFill="1" applyBorder="1" applyAlignment="1">
      <alignment horizontal="right" vertical="center"/>
    </xf>
    <xf numFmtId="0" fontId="24" fillId="9" borderId="49" xfId="0" applyFont="1" applyFill="1" applyBorder="1" applyAlignment="1">
      <alignment horizontal="left" vertical="center"/>
    </xf>
    <xf numFmtId="0" fontId="24" fillId="9" borderId="109" xfId="0" applyFont="1" applyFill="1" applyBorder="1" applyAlignment="1">
      <alignment vertical="center" shrinkToFit="1"/>
    </xf>
    <xf numFmtId="0" fontId="7" fillId="0" borderId="15" xfId="0" applyFont="1" applyBorder="1" applyAlignment="1">
      <alignment horizontal="left" vertical="center"/>
    </xf>
    <xf numFmtId="0" fontId="57" fillId="4" borderId="100" xfId="0" applyFont="1" applyFill="1" applyBorder="1" applyAlignment="1">
      <alignment vertical="center"/>
    </xf>
    <xf numFmtId="0" fontId="22" fillId="4" borderId="101" xfId="0" applyFont="1" applyFill="1" applyBorder="1" applyAlignment="1">
      <alignment horizontal="right" vertical="center"/>
    </xf>
    <xf numFmtId="0" fontId="22" fillId="4" borderId="102" xfId="0" applyFont="1" applyFill="1" applyBorder="1" applyAlignment="1">
      <alignment horizontal="left" vertical="center"/>
    </xf>
    <xf numFmtId="0" fontId="22" fillId="4" borderId="102" xfId="0" applyFont="1" applyFill="1" applyBorder="1" applyAlignment="1">
      <alignment horizontal="center" vertical="center" wrapText="1"/>
    </xf>
    <xf numFmtId="0" fontId="7" fillId="4" borderId="102" xfId="0" applyFont="1" applyFill="1" applyBorder="1" applyAlignment="1">
      <alignment horizontal="center" vertical="center"/>
    </xf>
    <xf numFmtId="0" fontId="22" fillId="4" borderId="112" xfId="0" applyFont="1" applyFill="1" applyBorder="1" applyAlignment="1">
      <alignment horizontal="right" vertical="center"/>
    </xf>
    <xf numFmtId="0" fontId="58" fillId="0" borderId="118" xfId="0" applyFont="1" applyBorder="1" applyAlignment="1">
      <alignment horizontal="center" vertical="center"/>
    </xf>
    <xf numFmtId="0" fontId="58" fillId="0" borderId="119" xfId="0" applyFont="1" applyBorder="1" applyAlignment="1">
      <alignment horizontal="center" vertical="center"/>
    </xf>
    <xf numFmtId="0" fontId="58" fillId="0" borderId="120" xfId="0" applyFont="1" applyBorder="1" applyAlignment="1">
      <alignment horizontal="center" vertical="center"/>
    </xf>
    <xf numFmtId="0" fontId="58" fillId="0" borderId="121" xfId="0" applyFont="1" applyBorder="1" applyAlignment="1">
      <alignment horizontal="center"/>
    </xf>
    <xf numFmtId="0" fontId="58" fillId="0" borderId="119" xfId="0" applyFont="1" applyBorder="1" applyAlignment="1">
      <alignment horizontal="center"/>
    </xf>
    <xf numFmtId="0" fontId="58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/>
    </xf>
    <xf numFmtId="0" fontId="7" fillId="0" borderId="124" xfId="0" applyFont="1" applyBorder="1" applyAlignment="1">
      <alignment horizontal="center"/>
    </xf>
    <xf numFmtId="0" fontId="7" fillId="0" borderId="125" xfId="0" applyFont="1" applyBorder="1" applyAlignment="1">
      <alignment horizontal="center"/>
    </xf>
    <xf numFmtId="0" fontId="57" fillId="4" borderId="107" xfId="0" applyFont="1" applyFill="1" applyBorder="1" applyAlignment="1">
      <alignment vertical="center"/>
    </xf>
    <xf numFmtId="0" fontId="22" fillId="4" borderId="108" xfId="0" applyFont="1" applyFill="1" applyBorder="1" applyAlignment="1">
      <alignment horizontal="right" vertical="center"/>
    </xf>
    <xf numFmtId="0" fontId="22" fillId="0" borderId="126" xfId="0" applyFont="1" applyBorder="1" applyAlignment="1">
      <alignment horizontal="center" vertical="center" wrapText="1"/>
    </xf>
    <xf numFmtId="0" fontId="22" fillId="0" borderId="127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2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2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4" borderId="129" xfId="0" applyFont="1" applyFill="1" applyBorder="1" applyAlignment="1">
      <alignment vertical="center" shrinkToFit="1"/>
    </xf>
    <xf numFmtId="0" fontId="7" fillId="4" borderId="130" xfId="0" applyFont="1" applyFill="1" applyBorder="1" applyAlignment="1">
      <alignment vertical="top" wrapText="1"/>
    </xf>
    <xf numFmtId="0" fontId="7" fillId="4" borderId="131" xfId="0" applyFont="1" applyFill="1" applyBorder="1" applyAlignment="1">
      <alignment vertical="center" shrinkToFit="1"/>
    </xf>
    <xf numFmtId="0" fontId="7" fillId="4" borderId="11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24" fillId="0" borderId="29" xfId="0" applyFont="1" applyFill="1" applyBorder="1" applyAlignment="1">
      <alignment vertical="center"/>
    </xf>
    <xf numFmtId="0" fontId="22" fillId="4" borderId="57" xfId="0" applyFont="1" applyFill="1" applyBorder="1" applyAlignment="1">
      <alignment horizontal="right" vertical="center"/>
    </xf>
    <xf numFmtId="0" fontId="7" fillId="4" borderId="59" xfId="0" applyFont="1" applyFill="1" applyBorder="1" applyAlignment="1">
      <alignment vertical="top" wrapText="1"/>
    </xf>
    <xf numFmtId="0" fontId="7" fillId="4" borderId="11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left" vertical="center" wrapText="1"/>
    </xf>
    <xf numFmtId="0" fontId="24" fillId="0" borderId="81" xfId="0" applyFont="1" applyBorder="1" applyAlignment="1">
      <alignment horizontal="left" vertical="center" wrapText="1"/>
    </xf>
    <xf numFmtId="0" fontId="24" fillId="9" borderId="97" xfId="0" applyFont="1" applyFill="1" applyBorder="1" applyAlignment="1">
      <alignment vertical="center" wrapText="1" shrinkToFit="1"/>
    </xf>
    <xf numFmtId="0" fontId="7" fillId="0" borderId="17" xfId="0" applyFont="1" applyBorder="1" applyAlignment="1">
      <alignment horizontal="left" vertical="center" wrapText="1"/>
    </xf>
    <xf numFmtId="0" fontId="54" fillId="0" borderId="45" xfId="0" applyFont="1" applyBorder="1" applyAlignment="1" quotePrefix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54" fillId="0" borderId="18" xfId="0" applyFont="1" applyFill="1" applyBorder="1" applyAlignment="1" quotePrefix="1">
      <alignment horizontal="center" vertical="center" wrapText="1"/>
    </xf>
    <xf numFmtId="0" fontId="54" fillId="0" borderId="19" xfId="0" applyFont="1" applyFill="1" applyBorder="1" applyAlignment="1" quotePrefix="1">
      <alignment horizontal="center" vertical="center" wrapText="1"/>
    </xf>
    <xf numFmtId="0" fontId="54" fillId="0" borderId="20" xfId="0" applyFont="1" applyFill="1" applyBorder="1" applyAlignment="1" quotePrefix="1">
      <alignment horizontal="center" vertical="center" wrapText="1"/>
    </xf>
    <xf numFmtId="0" fontId="54" fillId="0" borderId="27" xfId="0" applyFont="1" applyFill="1" applyBorder="1" applyAlignment="1" quotePrefix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horizont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0" fillId="0" borderId="49" xfId="0" applyFont="1" applyFill="1" applyBorder="1" applyAlignment="1">
      <alignment horizontal="center" vertical="center"/>
    </xf>
    <xf numFmtId="0" fontId="60" fillId="0" borderId="63" xfId="0" applyFont="1" applyFill="1" applyBorder="1" applyAlignment="1">
      <alignment horizontal="center" vertical="center"/>
    </xf>
    <xf numFmtId="0" fontId="60" fillId="0" borderId="64" xfId="0" applyFont="1" applyFill="1" applyBorder="1" applyAlignment="1">
      <alignment horizontal="right" vertical="center"/>
    </xf>
    <xf numFmtId="0" fontId="0" fillId="0" borderId="50" xfId="0" applyFont="1" applyBorder="1" applyAlignment="1">
      <alignment/>
    </xf>
    <xf numFmtId="0" fontId="18" fillId="0" borderId="99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60" fillId="0" borderId="50" xfId="0" applyFont="1" applyFill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24" fillId="0" borderId="62" xfId="0" applyFont="1" applyFill="1" applyBorder="1" applyAlignment="1">
      <alignment/>
    </xf>
    <xf numFmtId="0" fontId="24" fillId="0" borderId="63" xfId="0" applyFont="1" applyFill="1" applyBorder="1" applyAlignment="1">
      <alignment/>
    </xf>
    <xf numFmtId="0" fontId="24" fillId="0" borderId="64" xfId="0" applyFont="1" applyFill="1" applyBorder="1" applyAlignment="1">
      <alignment/>
    </xf>
    <xf numFmtId="0" fontId="0" fillId="0" borderId="26" xfId="0" applyBorder="1" applyAlignment="1">
      <alignment horizontal="center" vertical="center"/>
    </xf>
    <xf numFmtId="0" fontId="60" fillId="0" borderId="62" xfId="0" applyFont="1" applyFill="1" applyBorder="1" applyAlignment="1">
      <alignment horizontal="center" vertical="center"/>
    </xf>
    <xf numFmtId="0" fontId="60" fillId="0" borderId="63" xfId="0" applyFont="1" applyFill="1" applyBorder="1" applyAlignment="1">
      <alignment horizontal="right" vertical="center"/>
    </xf>
    <xf numFmtId="0" fontId="0" fillId="0" borderId="53" xfId="0" applyFont="1" applyBorder="1" applyAlignment="1">
      <alignment/>
    </xf>
    <xf numFmtId="0" fontId="18" fillId="0" borderId="57" xfId="0" applyFont="1" applyBorder="1" applyAlignment="1">
      <alignment horizontal="center"/>
    </xf>
    <xf numFmtId="0" fontId="0" fillId="0" borderId="58" xfId="0" applyFont="1" applyBorder="1" applyAlignment="1">
      <alignment/>
    </xf>
    <xf numFmtId="0" fontId="9" fillId="0" borderId="5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60" fillId="0" borderId="53" xfId="0" applyFont="1" applyFill="1" applyBorder="1" applyAlignment="1">
      <alignment horizontal="center"/>
    </xf>
    <xf numFmtId="0" fontId="60" fillId="0" borderId="57" xfId="0" applyFont="1" applyFill="1" applyBorder="1" applyAlignment="1">
      <alignment horizontal="center"/>
    </xf>
    <xf numFmtId="0" fontId="60" fillId="0" borderId="66" xfId="0" applyFont="1" applyFill="1" applyBorder="1" applyAlignment="1">
      <alignment horizontal="center"/>
    </xf>
    <xf numFmtId="0" fontId="22" fillId="4" borderId="103" xfId="0" applyFont="1" applyFill="1" applyBorder="1" applyAlignment="1">
      <alignment horizontal="center" vertical="center" wrapText="1"/>
    </xf>
    <xf numFmtId="0" fontId="7" fillId="4" borderId="104" xfId="0" applyFont="1" applyFill="1" applyBorder="1" applyAlignment="1">
      <alignment horizontal="center" vertical="center"/>
    </xf>
    <xf numFmtId="0" fontId="7" fillId="4" borderId="105" xfId="0" applyFont="1" applyFill="1" applyBorder="1" applyAlignment="1">
      <alignment horizontal="center" vertical="center"/>
    </xf>
    <xf numFmtId="0" fontId="22" fillId="4" borderId="106" xfId="0" applyFont="1" applyFill="1" applyBorder="1" applyAlignment="1">
      <alignment horizontal="right" vertical="center"/>
    </xf>
    <xf numFmtId="0" fontId="24" fillId="0" borderId="30" xfId="0" applyFont="1" applyFill="1" applyBorder="1" applyAlignment="1">
      <alignment horizontal="center" vertical="center" wrapText="1"/>
    </xf>
    <xf numFmtId="0" fontId="24" fillId="0" borderId="72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/>
    </xf>
    <xf numFmtId="0" fontId="7" fillId="0" borderId="13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24" fillId="0" borderId="133" xfId="0" applyFont="1" applyFill="1" applyBorder="1" applyAlignment="1">
      <alignment/>
    </xf>
    <xf numFmtId="0" fontId="24" fillId="0" borderId="51" xfId="0" applyFont="1" applyFill="1" applyBorder="1" applyAlignment="1">
      <alignment/>
    </xf>
    <xf numFmtId="0" fontId="24" fillId="0" borderId="52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24" fillId="0" borderId="51" xfId="0" applyFont="1" applyFill="1" applyBorder="1" applyAlignment="1">
      <alignment horizontal="centerContinuous"/>
    </xf>
    <xf numFmtId="0" fontId="24" fillId="0" borderId="52" xfId="0" applyFont="1" applyFill="1" applyBorder="1" applyAlignment="1">
      <alignment horizontal="centerContinuous"/>
    </xf>
    <xf numFmtId="0" fontId="24" fillId="0" borderId="133" xfId="0" applyFont="1" applyFill="1" applyBorder="1" applyAlignment="1">
      <alignment horizontal="center"/>
    </xf>
    <xf numFmtId="0" fontId="24" fillId="0" borderId="51" xfId="0" applyFont="1" applyFill="1" applyBorder="1" applyAlignment="1">
      <alignment horizontal="center"/>
    </xf>
    <xf numFmtId="0" fontId="24" fillId="0" borderId="134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right" vertical="center"/>
    </xf>
    <xf numFmtId="0" fontId="24" fillId="0" borderId="135" xfId="0" applyFont="1" applyFill="1" applyBorder="1" applyAlignment="1">
      <alignment/>
    </xf>
    <xf numFmtId="0" fontId="24" fillId="0" borderId="136" xfId="0" applyFont="1" applyFill="1" applyBorder="1" applyAlignment="1">
      <alignment/>
    </xf>
    <xf numFmtId="0" fontId="24" fillId="0" borderId="137" xfId="0" applyFont="1" applyFill="1" applyBorder="1" applyAlignment="1">
      <alignment/>
    </xf>
    <xf numFmtId="0" fontId="7" fillId="0" borderId="137" xfId="0" applyFont="1" applyFill="1" applyBorder="1" applyAlignment="1">
      <alignment/>
    </xf>
    <xf numFmtId="0" fontId="24" fillId="0" borderId="136" xfId="0" applyFont="1" applyFill="1" applyBorder="1" applyAlignment="1">
      <alignment horizontal="centerContinuous"/>
    </xf>
    <xf numFmtId="0" fontId="24" fillId="0" borderId="137" xfId="0" applyFont="1" applyFill="1" applyBorder="1" applyAlignment="1">
      <alignment horizontal="centerContinuous"/>
    </xf>
    <xf numFmtId="0" fontId="24" fillId="0" borderId="135" xfId="0" applyFont="1" applyFill="1" applyBorder="1" applyAlignment="1">
      <alignment horizontal="center"/>
    </xf>
    <xf numFmtId="0" fontId="24" fillId="0" borderId="136" xfId="0" applyFont="1" applyFill="1" applyBorder="1" applyAlignment="1">
      <alignment horizontal="center"/>
    </xf>
    <xf numFmtId="0" fontId="24" fillId="0" borderId="138" xfId="0" applyFont="1" applyFill="1" applyBorder="1" applyAlignment="1">
      <alignment horizontal="center"/>
    </xf>
    <xf numFmtId="0" fontId="7" fillId="4" borderId="0" xfId="0" applyFont="1" applyFill="1" applyBorder="1" applyAlignment="1">
      <alignment vertical="top" wrapText="1"/>
    </xf>
    <xf numFmtId="0" fontId="22" fillId="0" borderId="64" xfId="0" applyFont="1" applyBorder="1" applyAlignment="1">
      <alignment horizontal="center" vertical="top" wrapText="1"/>
    </xf>
    <xf numFmtId="0" fontId="22" fillId="0" borderId="59" xfId="0" applyFont="1" applyFill="1" applyBorder="1" applyAlignment="1">
      <alignment horizontal="center" vertical="top" wrapText="1"/>
    </xf>
    <xf numFmtId="0" fontId="24" fillId="0" borderId="30" xfId="0" applyFont="1" applyFill="1" applyBorder="1" applyAlignment="1" quotePrefix="1">
      <alignment horizontal="center" vertical="center" wrapText="1"/>
    </xf>
    <xf numFmtId="0" fontId="24" fillId="0" borderId="72" xfId="0" applyFont="1" applyFill="1" applyBorder="1" applyAlignment="1" quotePrefix="1">
      <alignment horizontal="center" vertical="center" wrapText="1"/>
    </xf>
    <xf numFmtId="0" fontId="24" fillId="0" borderId="73" xfId="0" applyFont="1" applyFill="1" applyBorder="1" applyAlignment="1" quotePrefix="1">
      <alignment horizontal="center" vertical="center" wrapText="1"/>
    </xf>
    <xf numFmtId="0" fontId="55" fillId="4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13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4" fillId="0" borderId="84" xfId="0" applyFont="1" applyFill="1" applyBorder="1" applyAlignment="1" quotePrefix="1">
      <alignment horizontal="center" vertical="center" wrapText="1"/>
    </xf>
    <xf numFmtId="0" fontId="24" fillId="0" borderId="31" xfId="0" applyFont="1" applyFill="1" applyBorder="1" applyAlignment="1" quotePrefix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83" xfId="0" applyFont="1" applyFill="1" applyBorder="1" applyAlignment="1" quotePrefix="1">
      <alignment horizontal="center" vertical="center" wrapText="1"/>
    </xf>
    <xf numFmtId="0" fontId="24" fillId="0" borderId="56" xfId="0" applyFont="1" applyFill="1" applyBorder="1" applyAlignment="1">
      <alignment/>
    </xf>
    <xf numFmtId="0" fontId="24" fillId="0" borderId="54" xfId="0" applyFont="1" applyFill="1" applyBorder="1" applyAlignment="1">
      <alignment/>
    </xf>
    <xf numFmtId="0" fontId="24" fillId="0" borderId="55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24" fillId="0" borderId="54" xfId="0" applyFont="1" applyFill="1" applyBorder="1" applyAlignment="1">
      <alignment horizontal="centerContinuous"/>
    </xf>
    <xf numFmtId="0" fontId="24" fillId="0" borderId="55" xfId="0" applyFont="1" applyFill="1" applyBorder="1" applyAlignment="1">
      <alignment horizontal="centerContinuous"/>
    </xf>
    <xf numFmtId="0" fontId="24" fillId="0" borderId="56" xfId="0" applyFont="1" applyFill="1" applyBorder="1" applyAlignment="1">
      <alignment horizontal="center"/>
    </xf>
    <xf numFmtId="0" fontId="24" fillId="0" borderId="54" xfId="0" applyFont="1" applyFill="1" applyBorder="1" applyAlignment="1">
      <alignment horizontal="center"/>
    </xf>
    <xf numFmtId="0" fontId="24" fillId="0" borderId="140" xfId="0" applyFont="1" applyFill="1" applyBorder="1" applyAlignment="1">
      <alignment horizontal="center"/>
    </xf>
    <xf numFmtId="0" fontId="60" fillId="0" borderId="62" xfId="0" applyFont="1" applyFill="1" applyBorder="1" applyAlignment="1">
      <alignment/>
    </xf>
    <xf numFmtId="0" fontId="24" fillId="0" borderId="62" xfId="0" applyFont="1" applyFill="1" applyBorder="1" applyAlignment="1">
      <alignment horizontal="center"/>
    </xf>
    <xf numFmtId="0" fontId="24" fillId="0" borderId="63" xfId="0" applyFont="1" applyFill="1" applyBorder="1" applyAlignment="1">
      <alignment horizontal="center"/>
    </xf>
    <xf numFmtId="0" fontId="24" fillId="0" borderId="66" xfId="0" applyFont="1" applyFill="1" applyBorder="1" applyAlignment="1">
      <alignment horizontal="center"/>
    </xf>
    <xf numFmtId="0" fontId="7" fillId="4" borderId="109" xfId="0" applyFont="1" applyFill="1" applyBorder="1" applyAlignment="1">
      <alignment vertical="center" shrinkToFit="1"/>
    </xf>
    <xf numFmtId="0" fontId="7" fillId="4" borderId="141" xfId="0" applyFont="1" applyFill="1" applyBorder="1" applyAlignment="1">
      <alignment vertical="top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42" xfId="0" applyFont="1" applyBorder="1" applyAlignment="1">
      <alignment horizontal="center"/>
    </xf>
    <xf numFmtId="0" fontId="7" fillId="0" borderId="115" xfId="0" applyFont="1" applyBorder="1" applyAlignment="1">
      <alignment horizontal="center"/>
    </xf>
    <xf numFmtId="0" fontId="24" fillId="0" borderId="99" xfId="0" applyFont="1" applyFill="1" applyBorder="1" applyAlignment="1">
      <alignment vertical="center"/>
    </xf>
    <xf numFmtId="0" fontId="7" fillId="0" borderId="59" xfId="0" applyFont="1" applyBorder="1" applyAlignment="1">
      <alignment wrapText="1"/>
    </xf>
    <xf numFmtId="0" fontId="22" fillId="0" borderId="64" xfId="0" applyFont="1" applyBorder="1" applyAlignment="1">
      <alignment/>
    </xf>
    <xf numFmtId="0" fontId="22" fillId="0" borderId="63" xfId="0" applyFont="1" applyBorder="1" applyAlignment="1">
      <alignment/>
    </xf>
    <xf numFmtId="0" fontId="60" fillId="0" borderId="65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99" xfId="0" applyFont="1" applyBorder="1" applyAlignment="1">
      <alignment horizontal="left"/>
    </xf>
    <xf numFmtId="0" fontId="7" fillId="0" borderId="99" xfId="0" applyFont="1" applyBorder="1" applyAlignment="1">
      <alignment horizontal="centerContinuous"/>
    </xf>
    <xf numFmtId="0" fontId="7" fillId="0" borderId="99" xfId="0" applyFont="1" applyBorder="1" applyAlignment="1">
      <alignment wrapText="1"/>
    </xf>
    <xf numFmtId="0" fontId="60" fillId="0" borderId="49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60" fillId="0" borderId="49" xfId="0" applyFont="1" applyFill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/>
    </xf>
    <xf numFmtId="0" fontId="60" fillId="0" borderId="49" xfId="0" applyFont="1" applyFill="1" applyBorder="1" applyAlignment="1">
      <alignment horizontal="center" vertical="center" wrapText="1"/>
    </xf>
  </cellXfs>
  <cellStyles count="7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gyzet 2" xfId="53"/>
    <cellStyle name="Jelölőszín (1)" xfId="54"/>
    <cellStyle name="Jelölőszín (1) 2" xfId="55"/>
    <cellStyle name="Jelölőszín (2)" xfId="56"/>
    <cellStyle name="Jelölőszín (2) 2" xfId="57"/>
    <cellStyle name="Jelölőszín (3)" xfId="58"/>
    <cellStyle name="Jelölőszín (3) 2" xfId="59"/>
    <cellStyle name="Jelölőszín (4)" xfId="60"/>
    <cellStyle name="Jelölőszín (4) 2" xfId="61"/>
    <cellStyle name="Jelölőszín (5)" xfId="62"/>
    <cellStyle name="Jelölőszín (5) 2" xfId="63"/>
    <cellStyle name="Jelölőszín (6)" xfId="64"/>
    <cellStyle name="Jelölőszín (6) 2" xfId="65"/>
    <cellStyle name="Jó" xfId="66"/>
    <cellStyle name="Kimenet" xfId="67"/>
    <cellStyle name="Magyarázó szöveg" xfId="68"/>
    <cellStyle name="Followed Hyperlink" xfId="69"/>
    <cellStyle name="Normál 2" xfId="70"/>
    <cellStyle name="Normál 2 2" xfId="71"/>
    <cellStyle name="Normál 2_Bt nappali" xfId="72"/>
    <cellStyle name="Normál 3" xfId="73"/>
    <cellStyle name="Normál 3 2" xfId="74"/>
    <cellStyle name="Normál 4" xfId="75"/>
    <cellStyle name="Összesen" xfId="76"/>
    <cellStyle name="Currency" xfId="77"/>
    <cellStyle name="Currency [0]" xfId="78"/>
    <cellStyle name="Rossz" xfId="79"/>
    <cellStyle name="Semleges" xfId="80"/>
    <cellStyle name="Számítás" xfId="81"/>
    <cellStyle name="Percent" xfId="82"/>
    <cellStyle name="Százalék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8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13.8515625" style="0" customWidth="1"/>
    <col min="3" max="3" width="21.28125" style="0" customWidth="1"/>
    <col min="4" max="4" width="17.57421875" style="0" customWidth="1"/>
    <col min="5" max="5" width="10.140625" style="0" customWidth="1"/>
    <col min="6" max="6" width="4.7109375" style="0" customWidth="1"/>
    <col min="7" max="7" width="4.57421875" style="0" customWidth="1"/>
    <col min="8" max="8" width="4.7109375" style="0" customWidth="1"/>
    <col min="9" max="9" width="3.7109375" style="0" bestFit="1" customWidth="1"/>
    <col min="10" max="10" width="3.28125" style="0" customWidth="1"/>
    <col min="11" max="11" width="3.28125" style="0" bestFit="1" customWidth="1"/>
    <col min="12" max="12" width="3.140625" style="0" customWidth="1"/>
    <col min="13" max="13" width="4.140625" style="0" bestFit="1" customWidth="1"/>
    <col min="14" max="14" width="3.7109375" style="0" bestFit="1" customWidth="1"/>
    <col min="15" max="15" width="3.28125" style="0" customWidth="1"/>
    <col min="16" max="16" width="3.28125" style="0" bestFit="1" customWidth="1"/>
    <col min="17" max="17" width="4.00390625" style="0" bestFit="1" customWidth="1"/>
    <col min="18" max="18" width="4.140625" style="0" bestFit="1" customWidth="1"/>
    <col min="19" max="19" width="3.7109375" style="0" bestFit="1" customWidth="1"/>
    <col min="20" max="20" width="3.7109375" style="0" customWidth="1"/>
    <col min="21" max="21" width="3.28125" style="0" bestFit="1" customWidth="1"/>
    <col min="22" max="22" width="3.8515625" style="0" bestFit="1" customWidth="1"/>
    <col min="23" max="23" width="4.140625" style="0" bestFit="1" customWidth="1"/>
    <col min="24" max="24" width="3.7109375" style="0" bestFit="1" customWidth="1"/>
    <col min="25" max="25" width="3.7109375" style="0" customWidth="1"/>
    <col min="26" max="26" width="3.28125" style="0" customWidth="1"/>
    <col min="27" max="27" width="3.8515625" style="0" bestFit="1" customWidth="1"/>
    <col min="28" max="29" width="4.140625" style="0" bestFit="1" customWidth="1"/>
    <col min="30" max="30" width="3.421875" style="0" customWidth="1"/>
    <col min="31" max="31" width="3.28125" style="0" bestFit="1" customWidth="1"/>
    <col min="32" max="34" width="4.140625" style="0" bestFit="1" customWidth="1"/>
    <col min="35" max="35" width="4.00390625" style="0" customWidth="1"/>
    <col min="36" max="36" width="3.28125" style="0" bestFit="1" customWidth="1"/>
    <col min="37" max="37" width="4.28125" style="0" bestFit="1" customWidth="1"/>
    <col min="38" max="39" width="4.140625" style="0" bestFit="1" customWidth="1"/>
    <col min="40" max="40" width="4.00390625" style="0" customWidth="1"/>
    <col min="41" max="41" width="3.28125" style="0" bestFit="1" customWidth="1"/>
    <col min="42" max="42" width="4.140625" style="0" bestFit="1" customWidth="1"/>
    <col min="43" max="43" width="7.8515625" style="0" customWidth="1"/>
    <col min="44" max="44" width="6.57421875" style="0" customWidth="1"/>
    <col min="45" max="45" width="3.57421875" style="0" customWidth="1"/>
  </cols>
  <sheetData>
    <row r="1" spans="1:45" ht="12.75">
      <c r="A1" s="315" t="s">
        <v>149</v>
      </c>
      <c r="B1" s="70"/>
      <c r="C1" s="71"/>
      <c r="D1" s="71"/>
      <c r="E1" s="72"/>
      <c r="F1" s="73"/>
      <c r="G1" s="73"/>
      <c r="H1" s="74"/>
      <c r="I1" s="74"/>
      <c r="J1" s="74"/>
      <c r="K1" s="74"/>
      <c r="L1" s="74"/>
      <c r="M1" s="74"/>
      <c r="N1" s="75"/>
      <c r="O1" s="74"/>
      <c r="P1" s="75"/>
      <c r="Q1" s="73" t="s">
        <v>78</v>
      </c>
      <c r="R1" s="74"/>
      <c r="S1" s="74"/>
      <c r="T1" s="75"/>
      <c r="U1" s="75"/>
      <c r="V1" s="75"/>
      <c r="W1" s="75"/>
      <c r="X1" s="75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37"/>
      <c r="AR1" s="37"/>
      <c r="AS1" s="37"/>
    </row>
    <row r="2" spans="1:45" ht="12.75">
      <c r="A2" s="315" t="s">
        <v>145</v>
      </c>
      <c r="B2" s="302"/>
      <c r="C2" s="303"/>
      <c r="D2" s="303"/>
      <c r="E2" s="72"/>
      <c r="F2" s="73"/>
      <c r="G2" s="73"/>
      <c r="H2" s="74"/>
      <c r="I2" s="74"/>
      <c r="J2" s="74"/>
      <c r="K2" s="74"/>
      <c r="L2" s="74"/>
      <c r="M2" s="74"/>
      <c r="N2" s="74"/>
      <c r="O2" s="74"/>
      <c r="P2" s="74"/>
      <c r="Q2" s="78" t="s">
        <v>109</v>
      </c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37"/>
      <c r="AR2" s="37"/>
      <c r="AS2" s="37"/>
    </row>
    <row r="3" spans="1:45" ht="12.75">
      <c r="A3" s="69"/>
      <c r="B3" s="74"/>
      <c r="C3" s="71"/>
      <c r="D3" s="71"/>
      <c r="E3" s="72"/>
      <c r="F3" s="77"/>
      <c r="G3" s="73"/>
      <c r="H3" s="74"/>
      <c r="I3" s="74"/>
      <c r="J3" s="74"/>
      <c r="K3" s="74"/>
      <c r="L3" s="74"/>
      <c r="M3" s="74"/>
      <c r="N3" s="74"/>
      <c r="O3" s="74"/>
      <c r="P3" s="74"/>
      <c r="Q3" s="73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37"/>
      <c r="AR3" s="37"/>
      <c r="AS3" s="37"/>
    </row>
    <row r="4" spans="1:45" ht="12.75">
      <c r="A4" s="69"/>
      <c r="B4" s="74"/>
      <c r="C4" s="71"/>
      <c r="D4" s="71"/>
      <c r="E4" s="72"/>
      <c r="F4" s="37"/>
      <c r="G4" s="73"/>
      <c r="H4" s="74"/>
      <c r="I4" s="74"/>
      <c r="J4" s="74"/>
      <c r="K4" s="74"/>
      <c r="L4" s="37"/>
      <c r="M4" s="74"/>
      <c r="N4" s="74"/>
      <c r="O4" s="74"/>
      <c r="P4" s="37"/>
      <c r="Q4" s="73" t="s">
        <v>96</v>
      </c>
      <c r="R4" s="74"/>
      <c r="S4" s="78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37"/>
      <c r="AR4" s="37"/>
      <c r="AS4" s="37"/>
    </row>
    <row r="5" spans="1:45" ht="12.75">
      <c r="A5" s="69"/>
      <c r="B5" s="74"/>
      <c r="C5" s="71"/>
      <c r="D5" s="71"/>
      <c r="E5" s="72"/>
      <c r="F5" s="37"/>
      <c r="G5" s="73"/>
      <c r="H5" s="74"/>
      <c r="I5" s="74"/>
      <c r="J5" s="74"/>
      <c r="K5" s="74"/>
      <c r="L5" s="37"/>
      <c r="M5" s="74"/>
      <c r="N5" s="74"/>
      <c r="O5" s="74"/>
      <c r="P5" s="37"/>
      <c r="Q5" s="73" t="s">
        <v>88</v>
      </c>
      <c r="R5" s="74"/>
      <c r="S5" s="79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37"/>
      <c r="AR5" s="37"/>
      <c r="AS5" s="37"/>
    </row>
    <row r="6" spans="1:45" ht="15.75">
      <c r="A6" s="69"/>
      <c r="B6" s="74"/>
      <c r="C6" s="71"/>
      <c r="D6" s="71"/>
      <c r="E6" s="72"/>
      <c r="F6" s="37"/>
      <c r="G6" s="73"/>
      <c r="H6" s="75"/>
      <c r="I6" s="75"/>
      <c r="J6" s="75"/>
      <c r="K6" s="75"/>
      <c r="L6" s="37"/>
      <c r="M6" s="75"/>
      <c r="N6" s="75"/>
      <c r="O6" s="8"/>
      <c r="P6" s="37"/>
      <c r="Q6" s="82" t="s">
        <v>3</v>
      </c>
      <c r="R6" s="74"/>
      <c r="S6" s="83"/>
      <c r="T6" s="75"/>
      <c r="U6" s="75"/>
      <c r="V6" s="75"/>
      <c r="W6" s="75"/>
      <c r="X6" s="75"/>
      <c r="Y6" s="75"/>
      <c r="Z6" s="75"/>
      <c r="AA6" s="75"/>
      <c r="AB6" s="75"/>
      <c r="AC6" s="74"/>
      <c r="AD6" s="75"/>
      <c r="AE6" s="75"/>
      <c r="AF6" s="84"/>
      <c r="AG6" s="74"/>
      <c r="AH6" s="75"/>
      <c r="AI6" s="75"/>
      <c r="AJ6" s="75"/>
      <c r="AK6" s="74"/>
      <c r="AL6" s="85"/>
      <c r="AM6" s="85"/>
      <c r="AN6" s="75"/>
      <c r="AO6" s="75"/>
      <c r="AP6" s="75"/>
      <c r="AQ6" s="86"/>
      <c r="AR6" s="38"/>
      <c r="AS6" s="38"/>
    </row>
    <row r="7" spans="1:45" ht="15.75">
      <c r="A7" s="304" t="s">
        <v>177</v>
      </c>
      <c r="B7" s="305"/>
      <c r="C7" s="305"/>
      <c r="D7" s="80"/>
      <c r="E7" s="81"/>
      <c r="F7" s="37"/>
      <c r="G7" s="82"/>
      <c r="H7" s="75"/>
      <c r="I7" s="75"/>
      <c r="J7" s="75"/>
      <c r="K7" s="75"/>
      <c r="L7" s="37"/>
      <c r="M7" s="75"/>
      <c r="N7" s="75"/>
      <c r="O7" s="8"/>
      <c r="P7" s="37"/>
      <c r="Q7" s="82" t="s">
        <v>152</v>
      </c>
      <c r="R7" s="74"/>
      <c r="S7" s="83"/>
      <c r="T7" s="75"/>
      <c r="U7" s="75"/>
      <c r="V7" s="75"/>
      <c r="W7" s="75"/>
      <c r="X7" s="75"/>
      <c r="Y7" s="75"/>
      <c r="Z7" s="75"/>
      <c r="AA7" s="75"/>
      <c r="AB7" s="75"/>
      <c r="AC7" s="74"/>
      <c r="AD7" s="75"/>
      <c r="AE7" s="75"/>
      <c r="AF7" s="84"/>
      <c r="AG7" s="74"/>
      <c r="AH7" s="75"/>
      <c r="AI7" s="75"/>
      <c r="AJ7" s="75"/>
      <c r="AK7" s="74"/>
      <c r="AL7" s="85"/>
      <c r="AM7" s="85"/>
      <c r="AN7" s="75"/>
      <c r="AO7" s="75"/>
      <c r="AP7" s="75"/>
      <c r="AQ7" s="86"/>
      <c r="AR7" s="38"/>
      <c r="AS7" s="38"/>
    </row>
    <row r="8" spans="1:45" ht="13.5" thickBot="1">
      <c r="A8" s="306" t="s">
        <v>183</v>
      </c>
      <c r="B8" s="307"/>
      <c r="C8" s="308"/>
      <c r="D8" s="309"/>
      <c r="E8" s="87"/>
      <c r="F8" s="88"/>
      <c r="G8" s="89"/>
      <c r="H8" s="90"/>
      <c r="I8" s="90"/>
      <c r="J8" s="90"/>
      <c r="K8" s="90"/>
      <c r="L8" s="91"/>
      <c r="M8" s="90"/>
      <c r="N8" s="90"/>
      <c r="O8" s="90"/>
      <c r="P8" s="90"/>
      <c r="Q8" s="91"/>
      <c r="R8" s="90"/>
      <c r="S8" s="90"/>
      <c r="T8" s="90"/>
      <c r="U8" s="90"/>
      <c r="V8" s="91"/>
      <c r="W8" s="90"/>
      <c r="X8" s="90"/>
      <c r="Y8" s="90"/>
      <c r="Z8" s="90"/>
      <c r="AA8" s="91"/>
      <c r="AB8" s="75" t="s">
        <v>113</v>
      </c>
      <c r="AC8" s="90"/>
      <c r="AD8" s="90"/>
      <c r="AE8" s="90"/>
      <c r="AF8" s="91"/>
      <c r="AG8" s="90"/>
      <c r="AH8" s="90"/>
      <c r="AI8" s="90"/>
      <c r="AJ8" s="90"/>
      <c r="AK8" s="91"/>
      <c r="AL8" s="90"/>
      <c r="AM8" s="90"/>
      <c r="AN8" s="90"/>
      <c r="AO8" s="90"/>
      <c r="AP8" s="91"/>
      <c r="AQ8" s="92"/>
      <c r="AR8" s="92"/>
      <c r="AS8" s="92"/>
    </row>
    <row r="9" spans="1:45" ht="12.75">
      <c r="A9" s="93" t="s">
        <v>80</v>
      </c>
      <c r="B9" s="94" t="s">
        <v>79</v>
      </c>
      <c r="C9" s="95" t="s">
        <v>81</v>
      </c>
      <c r="D9" s="95" t="s">
        <v>81</v>
      </c>
      <c r="E9" s="95" t="s">
        <v>76</v>
      </c>
      <c r="F9" s="96" t="s">
        <v>89</v>
      </c>
      <c r="G9" s="97" t="s">
        <v>97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 t="s">
        <v>90</v>
      </c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9"/>
      <c r="AM9" s="99"/>
      <c r="AN9" s="99"/>
      <c r="AO9" s="99"/>
      <c r="AP9" s="100"/>
      <c r="AQ9" s="266"/>
      <c r="AR9" s="266"/>
      <c r="AS9" s="266"/>
    </row>
    <row r="10" spans="1:45" ht="13.5" thickBot="1">
      <c r="A10" s="101"/>
      <c r="B10" s="102"/>
      <c r="C10" s="103" t="s">
        <v>82</v>
      </c>
      <c r="D10" s="103" t="s">
        <v>83</v>
      </c>
      <c r="E10" s="102" t="s">
        <v>77</v>
      </c>
      <c r="F10" s="104"/>
      <c r="G10" s="104"/>
      <c r="H10" s="105"/>
      <c r="I10" s="105"/>
      <c r="J10" s="105" t="s">
        <v>4</v>
      </c>
      <c r="K10" s="105"/>
      <c r="L10" s="106"/>
      <c r="M10" s="105"/>
      <c r="N10" s="105"/>
      <c r="O10" s="105" t="s">
        <v>5</v>
      </c>
      <c r="P10" s="105"/>
      <c r="Q10" s="106"/>
      <c r="R10" s="105"/>
      <c r="S10" s="105"/>
      <c r="T10" s="107" t="s">
        <v>6</v>
      </c>
      <c r="U10" s="105"/>
      <c r="V10" s="106"/>
      <c r="W10" s="105"/>
      <c r="X10" s="105"/>
      <c r="Y10" s="107" t="s">
        <v>7</v>
      </c>
      <c r="Z10" s="105"/>
      <c r="AA10" s="106"/>
      <c r="AB10" s="105"/>
      <c r="AC10" s="105"/>
      <c r="AD10" s="107" t="s">
        <v>8</v>
      </c>
      <c r="AE10" s="105"/>
      <c r="AF10" s="106"/>
      <c r="AG10" s="108"/>
      <c r="AH10" s="105"/>
      <c r="AI10" s="105" t="s">
        <v>9</v>
      </c>
      <c r="AJ10" s="105"/>
      <c r="AK10" s="106"/>
      <c r="AL10" s="109"/>
      <c r="AM10" s="110"/>
      <c r="AN10" s="110" t="s">
        <v>10</v>
      </c>
      <c r="AO10" s="110"/>
      <c r="AP10" s="111"/>
      <c r="AQ10" s="37"/>
      <c r="AR10" s="37"/>
      <c r="AS10" s="37"/>
    </row>
    <row r="11" spans="1:45" ht="13.5" thickBot="1">
      <c r="A11" s="112"/>
      <c r="B11" s="113"/>
      <c r="C11" s="80"/>
      <c r="D11" s="80"/>
      <c r="E11" s="81"/>
      <c r="F11" s="114"/>
      <c r="G11" s="115"/>
      <c r="H11" s="116" t="s">
        <v>85</v>
      </c>
      <c r="I11" s="116" t="s">
        <v>86</v>
      </c>
      <c r="J11" s="116" t="s">
        <v>84</v>
      </c>
      <c r="K11" s="116" t="s">
        <v>87</v>
      </c>
      <c r="L11" s="116" t="s">
        <v>97</v>
      </c>
      <c r="M11" s="116" t="s">
        <v>85</v>
      </c>
      <c r="N11" s="116" t="s">
        <v>86</v>
      </c>
      <c r="O11" s="116" t="s">
        <v>84</v>
      </c>
      <c r="P11" s="116" t="s">
        <v>87</v>
      </c>
      <c r="Q11" s="116" t="s">
        <v>97</v>
      </c>
      <c r="R11" s="116" t="s">
        <v>85</v>
      </c>
      <c r="S11" s="116" t="s">
        <v>86</v>
      </c>
      <c r="T11" s="116" t="s">
        <v>84</v>
      </c>
      <c r="U11" s="116" t="s">
        <v>87</v>
      </c>
      <c r="V11" s="116" t="s">
        <v>97</v>
      </c>
      <c r="W11" s="116" t="s">
        <v>85</v>
      </c>
      <c r="X11" s="116" t="s">
        <v>86</v>
      </c>
      <c r="Y11" s="116" t="s">
        <v>84</v>
      </c>
      <c r="Z11" s="116" t="s">
        <v>87</v>
      </c>
      <c r="AA11" s="116" t="s">
        <v>97</v>
      </c>
      <c r="AB11" s="116" t="s">
        <v>85</v>
      </c>
      <c r="AC11" s="116" t="s">
        <v>86</v>
      </c>
      <c r="AD11" s="116" t="s">
        <v>84</v>
      </c>
      <c r="AE11" s="116" t="s">
        <v>87</v>
      </c>
      <c r="AF11" s="116" t="s">
        <v>97</v>
      </c>
      <c r="AG11" s="116" t="s">
        <v>85</v>
      </c>
      <c r="AH11" s="116" t="s">
        <v>86</v>
      </c>
      <c r="AI11" s="116" t="s">
        <v>84</v>
      </c>
      <c r="AJ11" s="116" t="s">
        <v>87</v>
      </c>
      <c r="AK11" s="116" t="s">
        <v>97</v>
      </c>
      <c r="AL11" s="116" t="s">
        <v>85</v>
      </c>
      <c r="AM11" s="116" t="s">
        <v>86</v>
      </c>
      <c r="AN11" s="116" t="s">
        <v>84</v>
      </c>
      <c r="AO11" s="116" t="s">
        <v>87</v>
      </c>
      <c r="AP11" s="116" t="s">
        <v>97</v>
      </c>
      <c r="AQ11" s="288"/>
      <c r="AR11" s="289" t="s">
        <v>110</v>
      </c>
      <c r="AS11" s="288"/>
    </row>
    <row r="12" spans="1:45" ht="13.5" thickBot="1">
      <c r="A12" s="112"/>
      <c r="B12" s="117" t="s">
        <v>91</v>
      </c>
      <c r="C12" s="118"/>
      <c r="D12" s="118"/>
      <c r="E12" s="119"/>
      <c r="F12" s="120">
        <f aca="true" t="shared" si="0" ref="F12:AP12">SUM(F13:F22)</f>
        <v>36</v>
      </c>
      <c r="G12" s="121">
        <f t="shared" si="0"/>
        <v>45</v>
      </c>
      <c r="H12" s="122">
        <f t="shared" si="0"/>
        <v>13</v>
      </c>
      <c r="I12" s="123">
        <f t="shared" si="0"/>
        <v>3</v>
      </c>
      <c r="J12" s="123">
        <f t="shared" si="0"/>
        <v>2</v>
      </c>
      <c r="K12" s="123">
        <f t="shared" si="0"/>
        <v>0</v>
      </c>
      <c r="L12" s="124">
        <f t="shared" si="0"/>
        <v>23</v>
      </c>
      <c r="M12" s="125">
        <f t="shared" si="0"/>
        <v>8</v>
      </c>
      <c r="N12" s="123">
        <f t="shared" si="0"/>
        <v>3</v>
      </c>
      <c r="O12" s="123">
        <f t="shared" si="0"/>
        <v>2</v>
      </c>
      <c r="P12" s="123">
        <f t="shared" si="0"/>
        <v>0</v>
      </c>
      <c r="Q12" s="126">
        <f t="shared" si="0"/>
        <v>14</v>
      </c>
      <c r="R12" s="122">
        <f t="shared" si="0"/>
        <v>2</v>
      </c>
      <c r="S12" s="123">
        <f t="shared" si="0"/>
        <v>2</v>
      </c>
      <c r="T12" s="123">
        <f t="shared" si="0"/>
        <v>0</v>
      </c>
      <c r="U12" s="123">
        <f t="shared" si="0"/>
        <v>0</v>
      </c>
      <c r="V12" s="124">
        <f t="shared" si="0"/>
        <v>6</v>
      </c>
      <c r="W12" s="125">
        <f t="shared" si="0"/>
        <v>0</v>
      </c>
      <c r="X12" s="123">
        <f t="shared" si="0"/>
        <v>0</v>
      </c>
      <c r="Y12" s="123">
        <f t="shared" si="0"/>
        <v>1</v>
      </c>
      <c r="Z12" s="123">
        <f t="shared" si="0"/>
        <v>0</v>
      </c>
      <c r="AA12" s="126">
        <f t="shared" si="0"/>
        <v>2</v>
      </c>
      <c r="AB12" s="122">
        <f t="shared" si="0"/>
        <v>0</v>
      </c>
      <c r="AC12" s="123">
        <f t="shared" si="0"/>
        <v>0</v>
      </c>
      <c r="AD12" s="123">
        <f t="shared" si="0"/>
        <v>0</v>
      </c>
      <c r="AE12" s="123">
        <f t="shared" si="0"/>
        <v>0</v>
      </c>
      <c r="AF12" s="124">
        <f t="shared" si="0"/>
        <v>0</v>
      </c>
      <c r="AG12" s="125">
        <f t="shared" si="0"/>
        <v>0</v>
      </c>
      <c r="AH12" s="123">
        <f t="shared" si="0"/>
        <v>0</v>
      </c>
      <c r="AI12" s="123">
        <f t="shared" si="0"/>
        <v>0</v>
      </c>
      <c r="AJ12" s="123">
        <f t="shared" si="0"/>
        <v>0</v>
      </c>
      <c r="AK12" s="126">
        <f t="shared" si="0"/>
        <v>0</v>
      </c>
      <c r="AL12" s="125">
        <f t="shared" si="0"/>
        <v>0</v>
      </c>
      <c r="AM12" s="123">
        <f t="shared" si="0"/>
        <v>0</v>
      </c>
      <c r="AN12" s="123">
        <f t="shared" si="0"/>
        <v>0</v>
      </c>
      <c r="AO12" s="123">
        <f t="shared" si="0"/>
        <v>0</v>
      </c>
      <c r="AP12" s="124">
        <f t="shared" si="0"/>
        <v>0</v>
      </c>
      <c r="AQ12" s="289">
        <v>1</v>
      </c>
      <c r="AR12" s="289">
        <v>2</v>
      </c>
      <c r="AS12" s="289">
        <v>3</v>
      </c>
    </row>
    <row r="13" spans="1:45" ht="13.5" thickBot="1">
      <c r="A13" s="32">
        <v>1</v>
      </c>
      <c r="B13" s="32" t="s">
        <v>188</v>
      </c>
      <c r="C13" s="127" t="s">
        <v>45</v>
      </c>
      <c r="D13" s="128" t="s">
        <v>40</v>
      </c>
      <c r="E13" s="425" t="s">
        <v>245</v>
      </c>
      <c r="F13" s="5">
        <f aca="true" t="shared" si="1" ref="F13:F22">SUM(H13,I13,J13,M13,N13,O13,R13,S13,T13,W13,X13,Y13,AB13,AC13,AD13,AG13,AH13,AI13,AL13,AM13,AN13)</f>
        <v>5</v>
      </c>
      <c r="G13" s="263">
        <f aca="true" t="shared" si="2" ref="G13:G22">SUM(L13,Q13,V13,AA13,AF13,AK13,AP13)</f>
        <v>6</v>
      </c>
      <c r="H13" s="192">
        <v>3</v>
      </c>
      <c r="I13" s="193">
        <v>2</v>
      </c>
      <c r="J13" s="193">
        <v>0</v>
      </c>
      <c r="K13" s="193" t="s">
        <v>16</v>
      </c>
      <c r="L13" s="194">
        <v>6</v>
      </c>
      <c r="M13" s="192"/>
      <c r="N13" s="193"/>
      <c r="O13" s="193"/>
      <c r="P13" s="193"/>
      <c r="Q13" s="194"/>
      <c r="R13" s="192"/>
      <c r="S13" s="193"/>
      <c r="T13" s="193"/>
      <c r="U13" s="193"/>
      <c r="V13" s="194"/>
      <c r="W13" s="192"/>
      <c r="X13" s="193"/>
      <c r="Y13" s="193"/>
      <c r="Z13" s="193"/>
      <c r="AA13" s="194"/>
      <c r="AB13" s="192"/>
      <c r="AC13" s="193"/>
      <c r="AD13" s="193"/>
      <c r="AE13" s="193"/>
      <c r="AF13" s="194"/>
      <c r="AG13" s="192"/>
      <c r="AH13" s="193"/>
      <c r="AI13" s="193"/>
      <c r="AJ13" s="193"/>
      <c r="AK13" s="194"/>
      <c r="AL13" s="192"/>
      <c r="AM13" s="193"/>
      <c r="AN13" s="193"/>
      <c r="AO13" s="193"/>
      <c r="AP13" s="194"/>
      <c r="AQ13" s="132"/>
      <c r="AR13" s="290"/>
      <c r="AS13" s="291"/>
    </row>
    <row r="14" spans="1:45" ht="13.5" thickBot="1">
      <c r="A14" s="133">
        <v>2</v>
      </c>
      <c r="B14" s="133" t="s">
        <v>189</v>
      </c>
      <c r="C14" s="134" t="s">
        <v>46</v>
      </c>
      <c r="D14" s="135" t="s">
        <v>41</v>
      </c>
      <c r="E14" s="425" t="s">
        <v>245</v>
      </c>
      <c r="F14" s="6">
        <f t="shared" si="1"/>
        <v>5</v>
      </c>
      <c r="G14" s="63">
        <f t="shared" si="2"/>
        <v>6</v>
      </c>
      <c r="H14" s="129"/>
      <c r="I14" s="130"/>
      <c r="J14" s="130"/>
      <c r="K14" s="130"/>
      <c r="L14" s="131"/>
      <c r="M14" s="129">
        <v>3</v>
      </c>
      <c r="N14" s="130">
        <v>2</v>
      </c>
      <c r="O14" s="130">
        <v>0</v>
      </c>
      <c r="P14" s="130" t="s">
        <v>16</v>
      </c>
      <c r="Q14" s="131">
        <v>6</v>
      </c>
      <c r="R14" s="129"/>
      <c r="S14" s="130"/>
      <c r="T14" s="130"/>
      <c r="U14" s="130"/>
      <c r="V14" s="131"/>
      <c r="W14" s="129"/>
      <c r="X14" s="130"/>
      <c r="Y14" s="130"/>
      <c r="Z14" s="130"/>
      <c r="AA14" s="131"/>
      <c r="AB14" s="129"/>
      <c r="AC14" s="130"/>
      <c r="AD14" s="130"/>
      <c r="AE14" s="130"/>
      <c r="AF14" s="131"/>
      <c r="AG14" s="129"/>
      <c r="AH14" s="130"/>
      <c r="AI14" s="130"/>
      <c r="AJ14" s="130"/>
      <c r="AK14" s="131"/>
      <c r="AL14" s="129"/>
      <c r="AM14" s="130"/>
      <c r="AN14" s="130"/>
      <c r="AO14" s="130"/>
      <c r="AP14" s="131"/>
      <c r="AQ14" s="136">
        <v>1</v>
      </c>
      <c r="AR14" s="35"/>
      <c r="AS14" s="36"/>
    </row>
    <row r="15" spans="1:45" ht="13.5" thickBot="1">
      <c r="A15" s="33">
        <v>3</v>
      </c>
      <c r="B15" s="33" t="s">
        <v>190</v>
      </c>
      <c r="C15" s="134" t="s">
        <v>17</v>
      </c>
      <c r="D15" s="134" t="s">
        <v>42</v>
      </c>
      <c r="E15" s="425" t="s">
        <v>245</v>
      </c>
      <c r="F15" s="137">
        <f t="shared" si="1"/>
        <v>2</v>
      </c>
      <c r="G15" s="63">
        <f t="shared" si="2"/>
        <v>4</v>
      </c>
      <c r="H15" s="138">
        <v>2</v>
      </c>
      <c r="I15" s="139">
        <v>0</v>
      </c>
      <c r="J15" s="139">
        <v>0</v>
      </c>
      <c r="K15" s="139" t="s">
        <v>16</v>
      </c>
      <c r="L15" s="140">
        <v>4</v>
      </c>
      <c r="M15" s="138"/>
      <c r="N15" s="139"/>
      <c r="O15" s="139"/>
      <c r="P15" s="139"/>
      <c r="Q15" s="140"/>
      <c r="R15" s="138"/>
      <c r="S15" s="139"/>
      <c r="T15" s="139"/>
      <c r="U15" s="139"/>
      <c r="V15" s="140"/>
      <c r="W15" s="138"/>
      <c r="X15" s="139"/>
      <c r="Y15" s="139"/>
      <c r="Z15" s="139"/>
      <c r="AA15" s="140"/>
      <c r="AB15" s="138"/>
      <c r="AC15" s="139"/>
      <c r="AD15" s="139"/>
      <c r="AE15" s="139"/>
      <c r="AF15" s="140"/>
      <c r="AG15" s="138"/>
      <c r="AH15" s="139"/>
      <c r="AI15" s="139"/>
      <c r="AJ15" s="139"/>
      <c r="AK15" s="140"/>
      <c r="AL15" s="138"/>
      <c r="AM15" s="139"/>
      <c r="AN15" s="139"/>
      <c r="AO15" s="139"/>
      <c r="AP15" s="140"/>
      <c r="AQ15" s="136"/>
      <c r="AR15" s="35"/>
      <c r="AS15" s="36"/>
    </row>
    <row r="16" spans="1:45" ht="26.25" thickBot="1">
      <c r="A16" s="33">
        <v>4</v>
      </c>
      <c r="B16" s="33" t="s">
        <v>191</v>
      </c>
      <c r="C16" s="264" t="s">
        <v>18</v>
      </c>
      <c r="D16" s="141" t="s">
        <v>43</v>
      </c>
      <c r="E16" s="425" t="s">
        <v>245</v>
      </c>
      <c r="F16" s="137">
        <f t="shared" si="1"/>
        <v>1</v>
      </c>
      <c r="G16" s="142">
        <f t="shared" si="2"/>
        <v>2</v>
      </c>
      <c r="H16" s="138"/>
      <c r="I16" s="139"/>
      <c r="J16" s="139"/>
      <c r="K16" s="139"/>
      <c r="L16" s="140"/>
      <c r="M16" s="138"/>
      <c r="N16" s="139"/>
      <c r="O16" s="139"/>
      <c r="P16" s="139"/>
      <c r="Q16" s="140"/>
      <c r="R16" s="138"/>
      <c r="S16" s="139"/>
      <c r="T16" s="139"/>
      <c r="U16" s="139"/>
      <c r="V16" s="140"/>
      <c r="W16" s="138">
        <v>0</v>
      </c>
      <c r="X16" s="139">
        <v>0</v>
      </c>
      <c r="Y16" s="139">
        <v>1</v>
      </c>
      <c r="Z16" s="139" t="s">
        <v>151</v>
      </c>
      <c r="AA16" s="140">
        <v>2</v>
      </c>
      <c r="AB16" s="138"/>
      <c r="AC16" s="139"/>
      <c r="AD16" s="139"/>
      <c r="AE16" s="139"/>
      <c r="AF16" s="140"/>
      <c r="AG16" s="138"/>
      <c r="AH16" s="139"/>
      <c r="AI16" s="139"/>
      <c r="AJ16" s="139"/>
      <c r="AK16" s="140"/>
      <c r="AL16" s="138"/>
      <c r="AM16" s="139"/>
      <c r="AN16" s="139"/>
      <c r="AO16" s="139"/>
      <c r="AP16" s="140"/>
      <c r="AQ16" s="136">
        <v>1</v>
      </c>
      <c r="AR16" s="35"/>
      <c r="AS16" s="36"/>
    </row>
    <row r="17" spans="1:45" ht="25.5">
      <c r="A17" s="33">
        <v>5</v>
      </c>
      <c r="B17" s="33" t="s">
        <v>192</v>
      </c>
      <c r="C17" s="143" t="s">
        <v>15</v>
      </c>
      <c r="D17" s="134" t="s">
        <v>44</v>
      </c>
      <c r="E17" s="425" t="s">
        <v>245</v>
      </c>
      <c r="F17" s="137">
        <f t="shared" si="1"/>
        <v>3</v>
      </c>
      <c r="G17" s="142">
        <f t="shared" si="2"/>
        <v>3</v>
      </c>
      <c r="H17" s="138">
        <v>3</v>
      </c>
      <c r="I17" s="139">
        <v>0</v>
      </c>
      <c r="J17" s="139">
        <v>0</v>
      </c>
      <c r="K17" s="139" t="s">
        <v>151</v>
      </c>
      <c r="L17" s="140">
        <v>3</v>
      </c>
      <c r="M17" s="138"/>
      <c r="N17" s="139"/>
      <c r="O17" s="139"/>
      <c r="P17" s="139"/>
      <c r="Q17" s="140"/>
      <c r="R17" s="138"/>
      <c r="S17" s="139"/>
      <c r="T17" s="139"/>
      <c r="U17" s="139"/>
      <c r="V17" s="140"/>
      <c r="W17" s="138"/>
      <c r="X17" s="139"/>
      <c r="Y17" s="139"/>
      <c r="Z17" s="139"/>
      <c r="AA17" s="140"/>
      <c r="AB17" s="138"/>
      <c r="AC17" s="139"/>
      <c r="AD17" s="139"/>
      <c r="AE17" s="139"/>
      <c r="AF17" s="140"/>
      <c r="AG17" s="138"/>
      <c r="AH17" s="139"/>
      <c r="AI17" s="139"/>
      <c r="AJ17" s="139"/>
      <c r="AK17" s="140"/>
      <c r="AL17" s="138"/>
      <c r="AM17" s="139"/>
      <c r="AN17" s="139"/>
      <c r="AO17" s="139"/>
      <c r="AP17" s="140"/>
      <c r="AQ17" s="136"/>
      <c r="AR17" s="35"/>
      <c r="AS17" s="36"/>
    </row>
    <row r="18" spans="1:45" ht="12.75">
      <c r="A18" s="33">
        <v>6</v>
      </c>
      <c r="B18" s="33" t="s">
        <v>193</v>
      </c>
      <c r="C18" s="144" t="s">
        <v>19</v>
      </c>
      <c r="D18" s="135" t="s">
        <v>47</v>
      </c>
      <c r="E18" s="145" t="s">
        <v>246</v>
      </c>
      <c r="F18" s="137">
        <f t="shared" si="1"/>
        <v>3</v>
      </c>
      <c r="G18" s="142">
        <f t="shared" si="2"/>
        <v>4</v>
      </c>
      <c r="H18" s="138">
        <v>2</v>
      </c>
      <c r="I18" s="139">
        <v>1</v>
      </c>
      <c r="J18" s="139">
        <v>0</v>
      </c>
      <c r="K18" s="139" t="s">
        <v>16</v>
      </c>
      <c r="L18" s="140">
        <v>4</v>
      </c>
      <c r="M18" s="138"/>
      <c r="N18" s="139"/>
      <c r="O18" s="139"/>
      <c r="P18" s="139"/>
      <c r="Q18" s="140"/>
      <c r="R18" s="138"/>
      <c r="S18" s="139"/>
      <c r="T18" s="139"/>
      <c r="U18" s="139"/>
      <c r="V18" s="140"/>
      <c r="W18" s="138"/>
      <c r="X18" s="139"/>
      <c r="Y18" s="139"/>
      <c r="Z18" s="139"/>
      <c r="AA18" s="140"/>
      <c r="AB18" s="138"/>
      <c r="AC18" s="139"/>
      <c r="AD18" s="139"/>
      <c r="AE18" s="139"/>
      <c r="AF18" s="140"/>
      <c r="AG18" s="138"/>
      <c r="AH18" s="139"/>
      <c r="AI18" s="139"/>
      <c r="AJ18" s="139"/>
      <c r="AK18" s="140"/>
      <c r="AL18" s="138"/>
      <c r="AM18" s="139"/>
      <c r="AN18" s="139"/>
      <c r="AO18" s="139"/>
      <c r="AP18" s="140"/>
      <c r="AQ18" s="136"/>
      <c r="AR18" s="35"/>
      <c r="AS18" s="36"/>
    </row>
    <row r="19" spans="1:45" ht="12.75">
      <c r="A19" s="33">
        <v>7</v>
      </c>
      <c r="B19" s="33" t="s">
        <v>194</v>
      </c>
      <c r="C19" s="144" t="s">
        <v>20</v>
      </c>
      <c r="D19" s="141" t="s">
        <v>48</v>
      </c>
      <c r="E19" s="145" t="s">
        <v>246</v>
      </c>
      <c r="F19" s="137">
        <f t="shared" si="1"/>
        <v>4</v>
      </c>
      <c r="G19" s="142">
        <f t="shared" si="2"/>
        <v>4</v>
      </c>
      <c r="H19" s="138"/>
      <c r="I19" s="139"/>
      <c r="J19" s="139"/>
      <c r="K19" s="139"/>
      <c r="L19" s="140"/>
      <c r="M19" s="138">
        <v>3</v>
      </c>
      <c r="N19" s="139">
        <v>1</v>
      </c>
      <c r="O19" s="139">
        <v>0</v>
      </c>
      <c r="P19" s="139" t="s">
        <v>16</v>
      </c>
      <c r="Q19" s="140">
        <v>4</v>
      </c>
      <c r="R19" s="138"/>
      <c r="S19" s="139"/>
      <c r="T19" s="139"/>
      <c r="U19" s="139"/>
      <c r="V19" s="140"/>
      <c r="W19" s="138"/>
      <c r="X19" s="139"/>
      <c r="Y19" s="139"/>
      <c r="Z19" s="139"/>
      <c r="AA19" s="140"/>
      <c r="AB19" s="138"/>
      <c r="AC19" s="139"/>
      <c r="AD19" s="139"/>
      <c r="AE19" s="139"/>
      <c r="AF19" s="140"/>
      <c r="AG19" s="138"/>
      <c r="AH19" s="139"/>
      <c r="AI19" s="139"/>
      <c r="AJ19" s="139"/>
      <c r="AK19" s="140"/>
      <c r="AL19" s="138"/>
      <c r="AM19" s="139"/>
      <c r="AN19" s="139"/>
      <c r="AO19" s="139"/>
      <c r="AP19" s="140"/>
      <c r="AQ19" s="136">
        <v>6</v>
      </c>
      <c r="AR19" s="35"/>
      <c r="AS19" s="36"/>
    </row>
    <row r="20" spans="1:45" ht="12.75" customHeight="1">
      <c r="A20" s="33">
        <v>8</v>
      </c>
      <c r="B20" s="33" t="s">
        <v>195</v>
      </c>
      <c r="C20" s="144" t="s">
        <v>21</v>
      </c>
      <c r="D20" s="145" t="s">
        <v>49</v>
      </c>
      <c r="E20" s="145" t="s">
        <v>246</v>
      </c>
      <c r="F20" s="137">
        <f t="shared" si="1"/>
        <v>4</v>
      </c>
      <c r="G20" s="142">
        <f t="shared" si="2"/>
        <v>6</v>
      </c>
      <c r="H20" s="138"/>
      <c r="I20" s="139"/>
      <c r="J20" s="139"/>
      <c r="K20" s="139"/>
      <c r="L20" s="140"/>
      <c r="M20" s="138"/>
      <c r="N20" s="139"/>
      <c r="O20" s="139"/>
      <c r="P20" s="139"/>
      <c r="Q20" s="140"/>
      <c r="R20" s="138">
        <v>2</v>
      </c>
      <c r="S20" s="139">
        <v>2</v>
      </c>
      <c r="T20" s="139">
        <v>0</v>
      </c>
      <c r="U20" s="139" t="s">
        <v>16</v>
      </c>
      <c r="V20" s="140">
        <v>6</v>
      </c>
      <c r="W20" s="138"/>
      <c r="X20" s="139"/>
      <c r="Y20" s="139"/>
      <c r="Z20" s="139"/>
      <c r="AA20" s="140"/>
      <c r="AB20" s="138"/>
      <c r="AC20" s="139"/>
      <c r="AD20" s="139"/>
      <c r="AE20" s="139"/>
      <c r="AF20" s="140"/>
      <c r="AG20" s="138"/>
      <c r="AH20" s="139"/>
      <c r="AI20" s="139"/>
      <c r="AJ20" s="139"/>
      <c r="AK20" s="140"/>
      <c r="AL20" s="138"/>
      <c r="AM20" s="139"/>
      <c r="AN20" s="139"/>
      <c r="AO20" s="139"/>
      <c r="AP20" s="140"/>
      <c r="AQ20" s="136" t="s">
        <v>154</v>
      </c>
      <c r="AR20" s="35"/>
      <c r="AS20" s="36"/>
    </row>
    <row r="21" spans="1:45" ht="12.75" customHeight="1">
      <c r="A21" s="33">
        <v>9</v>
      </c>
      <c r="B21" s="33" t="s">
        <v>196</v>
      </c>
      <c r="C21" s="144" t="s">
        <v>115</v>
      </c>
      <c r="D21" s="146" t="s">
        <v>239</v>
      </c>
      <c r="E21" s="426" t="s">
        <v>245</v>
      </c>
      <c r="F21" s="137">
        <f t="shared" si="1"/>
        <v>4</v>
      </c>
      <c r="G21" s="142">
        <f t="shared" si="2"/>
        <v>4</v>
      </c>
      <c r="H21" s="138"/>
      <c r="I21" s="139"/>
      <c r="J21" s="139"/>
      <c r="K21" s="139"/>
      <c r="L21" s="140"/>
      <c r="M21" s="138">
        <v>2</v>
      </c>
      <c r="N21" s="139">
        <v>0</v>
      </c>
      <c r="O21" s="139">
        <v>2</v>
      </c>
      <c r="P21" s="139" t="s">
        <v>16</v>
      </c>
      <c r="Q21" s="140">
        <v>4</v>
      </c>
      <c r="R21" s="138"/>
      <c r="S21" s="139"/>
      <c r="T21" s="139"/>
      <c r="U21" s="139"/>
      <c r="V21" s="140"/>
      <c r="W21" s="138"/>
      <c r="X21" s="139"/>
      <c r="Y21" s="139"/>
      <c r="Z21" s="139"/>
      <c r="AA21" s="140"/>
      <c r="AB21" s="138"/>
      <c r="AC21" s="139"/>
      <c r="AD21" s="139"/>
      <c r="AE21" s="139"/>
      <c r="AF21" s="140"/>
      <c r="AG21" s="138"/>
      <c r="AH21" s="139"/>
      <c r="AI21" s="139"/>
      <c r="AJ21" s="139"/>
      <c r="AK21" s="140"/>
      <c r="AL21" s="138"/>
      <c r="AM21" s="139"/>
      <c r="AN21" s="139"/>
      <c r="AO21" s="139"/>
      <c r="AP21" s="140"/>
      <c r="AQ21" s="136">
        <v>3</v>
      </c>
      <c r="AR21" s="35" t="s">
        <v>141</v>
      </c>
      <c r="AS21" s="36"/>
    </row>
    <row r="22" spans="1:45" ht="12.75" customHeight="1" thickBot="1">
      <c r="A22" s="33">
        <v>10</v>
      </c>
      <c r="B22" s="33" t="s">
        <v>197</v>
      </c>
      <c r="C22" s="144" t="s">
        <v>22</v>
      </c>
      <c r="D22" s="141" t="s">
        <v>50</v>
      </c>
      <c r="E22" s="264" t="s">
        <v>247</v>
      </c>
      <c r="F22" s="137">
        <f t="shared" si="1"/>
        <v>5</v>
      </c>
      <c r="G22" s="142">
        <f t="shared" si="2"/>
        <v>6</v>
      </c>
      <c r="H22" s="138">
        <v>3</v>
      </c>
      <c r="I22" s="139">
        <v>0</v>
      </c>
      <c r="J22" s="139">
        <v>2</v>
      </c>
      <c r="K22" s="139" t="s">
        <v>151</v>
      </c>
      <c r="L22" s="140">
        <v>6</v>
      </c>
      <c r="M22" s="138"/>
      <c r="N22" s="139"/>
      <c r="O22" s="139"/>
      <c r="P22" s="139"/>
      <c r="Q22" s="140"/>
      <c r="R22" s="138"/>
      <c r="S22" s="139"/>
      <c r="T22" s="139"/>
      <c r="U22" s="139"/>
      <c r="V22" s="140"/>
      <c r="W22" s="138"/>
      <c r="X22" s="139"/>
      <c r="Y22" s="139"/>
      <c r="Z22" s="139"/>
      <c r="AA22" s="140"/>
      <c r="AB22" s="138"/>
      <c r="AC22" s="139"/>
      <c r="AD22" s="139"/>
      <c r="AE22" s="139"/>
      <c r="AF22" s="140"/>
      <c r="AG22" s="138"/>
      <c r="AH22" s="139"/>
      <c r="AI22" s="139"/>
      <c r="AJ22" s="139"/>
      <c r="AK22" s="140"/>
      <c r="AL22" s="138"/>
      <c r="AM22" s="139"/>
      <c r="AN22" s="139"/>
      <c r="AO22" s="139"/>
      <c r="AP22" s="140"/>
      <c r="AQ22" s="136"/>
      <c r="AR22" s="35"/>
      <c r="AS22" s="36"/>
    </row>
    <row r="23" spans="1:45" ht="13.5" thickBot="1">
      <c r="A23" s="265"/>
      <c r="B23" s="117" t="s">
        <v>92</v>
      </c>
      <c r="C23" s="118"/>
      <c r="D23" s="118"/>
      <c r="E23" s="154"/>
      <c r="F23" s="155">
        <f>SUM(F24:F32)</f>
        <v>14</v>
      </c>
      <c r="G23" s="155">
        <f aca="true" t="shared" si="3" ref="G23:AP23">SUM(G24:G32)</f>
        <v>16</v>
      </c>
      <c r="H23" s="155">
        <f t="shared" si="3"/>
        <v>2</v>
      </c>
      <c r="I23" s="155">
        <f t="shared" si="3"/>
        <v>0</v>
      </c>
      <c r="J23" s="155">
        <f t="shared" si="3"/>
        <v>0</v>
      </c>
      <c r="K23" s="155">
        <f t="shared" si="3"/>
        <v>0</v>
      </c>
      <c r="L23" s="155">
        <f t="shared" si="3"/>
        <v>2</v>
      </c>
      <c r="M23" s="155">
        <f t="shared" si="3"/>
        <v>2</v>
      </c>
      <c r="N23" s="155">
        <f t="shared" si="3"/>
        <v>0</v>
      </c>
      <c r="O23" s="155">
        <f t="shared" si="3"/>
        <v>0</v>
      </c>
      <c r="P23" s="155">
        <f t="shared" si="3"/>
        <v>0</v>
      </c>
      <c r="Q23" s="155">
        <f t="shared" si="3"/>
        <v>2</v>
      </c>
      <c r="R23" s="155">
        <f t="shared" si="3"/>
        <v>0</v>
      </c>
      <c r="S23" s="155">
        <f t="shared" si="3"/>
        <v>0</v>
      </c>
      <c r="T23" s="155">
        <f t="shared" si="3"/>
        <v>0</v>
      </c>
      <c r="U23" s="155">
        <f t="shared" si="3"/>
        <v>0</v>
      </c>
      <c r="V23" s="155">
        <f t="shared" si="3"/>
        <v>0</v>
      </c>
      <c r="W23" s="155">
        <f t="shared" si="3"/>
        <v>2</v>
      </c>
      <c r="X23" s="155">
        <f t="shared" si="3"/>
        <v>0</v>
      </c>
      <c r="Y23" s="155">
        <f t="shared" si="3"/>
        <v>0</v>
      </c>
      <c r="Z23" s="155">
        <f t="shared" si="3"/>
        <v>0</v>
      </c>
      <c r="AA23" s="155">
        <f t="shared" si="3"/>
        <v>2</v>
      </c>
      <c r="AB23" s="155">
        <f t="shared" si="3"/>
        <v>2</v>
      </c>
      <c r="AC23" s="155">
        <f t="shared" si="3"/>
        <v>0</v>
      </c>
      <c r="AD23" s="155">
        <f t="shared" si="3"/>
        <v>0</v>
      </c>
      <c r="AE23" s="155">
        <f t="shared" si="3"/>
        <v>0</v>
      </c>
      <c r="AF23" s="155">
        <f t="shared" si="3"/>
        <v>3</v>
      </c>
      <c r="AG23" s="155">
        <f t="shared" si="3"/>
        <v>1</v>
      </c>
      <c r="AH23" s="155">
        <f t="shared" si="3"/>
        <v>1</v>
      </c>
      <c r="AI23" s="155">
        <f t="shared" si="3"/>
        <v>0</v>
      </c>
      <c r="AJ23" s="155">
        <f t="shared" si="3"/>
        <v>0</v>
      </c>
      <c r="AK23" s="155">
        <f t="shared" si="3"/>
        <v>2</v>
      </c>
      <c r="AL23" s="155">
        <f t="shared" si="3"/>
        <v>4</v>
      </c>
      <c r="AM23" s="155">
        <f t="shared" si="3"/>
        <v>0</v>
      </c>
      <c r="AN23" s="155">
        <f t="shared" si="3"/>
        <v>0</v>
      </c>
      <c r="AO23" s="155">
        <f t="shared" si="3"/>
        <v>0</v>
      </c>
      <c r="AP23" s="155">
        <f t="shared" si="3"/>
        <v>5</v>
      </c>
      <c r="AQ23" s="156"/>
      <c r="AR23" s="157"/>
      <c r="AS23" s="158"/>
    </row>
    <row r="24" spans="1:45" ht="12.75">
      <c r="A24" s="159">
        <v>11</v>
      </c>
      <c r="B24" s="334" t="s">
        <v>198</v>
      </c>
      <c r="C24" s="19" t="s">
        <v>155</v>
      </c>
      <c r="D24" s="160" t="s">
        <v>156</v>
      </c>
      <c r="E24" s="160" t="s">
        <v>248</v>
      </c>
      <c r="F24" s="5">
        <f aca="true" t="shared" si="4" ref="F24:F29">SUM(H24,I24,J24,M24,N24,O24,R24,S24,T24,W24,X24,Y24,AB24,AC24,AD24,AG24,AH24,AI24,AL24,AM24,AN24)</f>
        <v>2</v>
      </c>
      <c r="G24" s="63">
        <f aca="true" t="shared" si="5" ref="G24:G29">SUM(L24,Q24,V24,AA24,AF24,AK24,AP24)</f>
        <v>2</v>
      </c>
      <c r="H24" s="129">
        <v>2</v>
      </c>
      <c r="I24" s="130">
        <v>0</v>
      </c>
      <c r="J24" s="130">
        <v>0</v>
      </c>
      <c r="K24" s="130" t="s">
        <v>16</v>
      </c>
      <c r="L24" s="131">
        <v>2</v>
      </c>
      <c r="M24" s="129"/>
      <c r="N24" s="130"/>
      <c r="O24" s="130"/>
      <c r="P24" s="130"/>
      <c r="Q24" s="131"/>
      <c r="R24" s="129"/>
      <c r="S24" s="130"/>
      <c r="T24" s="130"/>
      <c r="U24" s="130"/>
      <c r="V24" s="131"/>
      <c r="W24" s="129"/>
      <c r="X24" s="130"/>
      <c r="Y24" s="130"/>
      <c r="Z24" s="130"/>
      <c r="AA24" s="131"/>
      <c r="AB24" s="129"/>
      <c r="AC24" s="130"/>
      <c r="AD24" s="130"/>
      <c r="AE24" s="130"/>
      <c r="AF24" s="131"/>
      <c r="AG24" s="129"/>
      <c r="AH24" s="130"/>
      <c r="AI24" s="130"/>
      <c r="AJ24" s="130"/>
      <c r="AK24" s="131"/>
      <c r="AL24" s="129"/>
      <c r="AM24" s="130"/>
      <c r="AN24" s="130"/>
      <c r="AO24" s="130"/>
      <c r="AP24" s="131"/>
      <c r="AQ24" s="132"/>
      <c r="AR24" s="290"/>
      <c r="AS24" s="291"/>
    </row>
    <row r="25" spans="1:45" ht="12.75">
      <c r="A25" s="161">
        <v>12</v>
      </c>
      <c r="B25" s="335" t="s">
        <v>199</v>
      </c>
      <c r="C25" s="16" t="s">
        <v>158</v>
      </c>
      <c r="D25" s="162" t="s">
        <v>157</v>
      </c>
      <c r="E25" s="162" t="s">
        <v>248</v>
      </c>
      <c r="F25" s="137">
        <f t="shared" si="4"/>
        <v>2</v>
      </c>
      <c r="G25" s="142">
        <f t="shared" si="5"/>
        <v>2</v>
      </c>
      <c r="H25" s="138"/>
      <c r="I25" s="139"/>
      <c r="J25" s="139"/>
      <c r="K25" s="139"/>
      <c r="L25" s="140"/>
      <c r="M25" s="129">
        <v>2</v>
      </c>
      <c r="N25" s="130">
        <v>0</v>
      </c>
      <c r="O25" s="130">
        <v>0</v>
      </c>
      <c r="P25" s="130" t="s">
        <v>16</v>
      </c>
      <c r="Q25" s="131">
        <v>2</v>
      </c>
      <c r="R25" s="138"/>
      <c r="S25" s="139"/>
      <c r="T25" s="139"/>
      <c r="U25" s="139"/>
      <c r="V25" s="140"/>
      <c r="W25" s="138"/>
      <c r="X25" s="139"/>
      <c r="Y25" s="139"/>
      <c r="Z25" s="139"/>
      <c r="AA25" s="140"/>
      <c r="AB25" s="138"/>
      <c r="AC25" s="139"/>
      <c r="AD25" s="139"/>
      <c r="AE25" s="139"/>
      <c r="AF25" s="140"/>
      <c r="AG25" s="129"/>
      <c r="AH25" s="130"/>
      <c r="AI25" s="130"/>
      <c r="AJ25" s="130"/>
      <c r="AK25" s="131"/>
      <c r="AL25" s="138"/>
      <c r="AM25" s="139"/>
      <c r="AN25" s="139"/>
      <c r="AO25" s="139"/>
      <c r="AP25" s="140"/>
      <c r="AQ25" s="136">
        <v>11</v>
      </c>
      <c r="AR25" s="35"/>
      <c r="AS25" s="36"/>
    </row>
    <row r="26" spans="1:45" ht="25.5">
      <c r="A26" s="161">
        <v>13</v>
      </c>
      <c r="B26" s="415" t="s">
        <v>244</v>
      </c>
      <c r="C26" s="16" t="s">
        <v>23</v>
      </c>
      <c r="D26" s="162" t="s">
        <v>51</v>
      </c>
      <c r="E26" s="162" t="s">
        <v>246</v>
      </c>
      <c r="F26" s="137">
        <f t="shared" si="4"/>
        <v>2</v>
      </c>
      <c r="G26" s="142">
        <f t="shared" si="5"/>
        <v>2</v>
      </c>
      <c r="H26" s="138"/>
      <c r="I26" s="139"/>
      <c r="J26" s="139"/>
      <c r="K26" s="139"/>
      <c r="L26" s="140"/>
      <c r="M26" s="138"/>
      <c r="N26" s="139"/>
      <c r="O26" s="139"/>
      <c r="P26" s="139"/>
      <c r="Q26" s="140"/>
      <c r="R26" s="138"/>
      <c r="S26" s="139"/>
      <c r="T26" s="139"/>
      <c r="U26" s="139"/>
      <c r="V26" s="140"/>
      <c r="W26" s="138">
        <v>2</v>
      </c>
      <c r="X26" s="139">
        <v>0</v>
      </c>
      <c r="Y26" s="139">
        <v>0</v>
      </c>
      <c r="Z26" s="139" t="s">
        <v>151</v>
      </c>
      <c r="AA26" s="140">
        <v>2</v>
      </c>
      <c r="AB26" s="138"/>
      <c r="AC26" s="139"/>
      <c r="AD26" s="139"/>
      <c r="AE26" s="139"/>
      <c r="AF26" s="140"/>
      <c r="AG26" s="138"/>
      <c r="AH26" s="139"/>
      <c r="AI26" s="139"/>
      <c r="AJ26" s="139"/>
      <c r="AK26" s="140"/>
      <c r="AL26" s="138"/>
      <c r="AM26" s="139"/>
      <c r="AN26" s="139"/>
      <c r="AO26" s="139"/>
      <c r="AP26" s="140"/>
      <c r="AQ26" s="136"/>
      <c r="AR26" s="35"/>
      <c r="AS26" s="36"/>
    </row>
    <row r="27" spans="1:45" ht="12.75">
      <c r="A27" s="161">
        <v>14</v>
      </c>
      <c r="B27" s="415" t="s">
        <v>200</v>
      </c>
      <c r="C27" s="16" t="s">
        <v>147</v>
      </c>
      <c r="D27" s="162" t="s">
        <v>148</v>
      </c>
      <c r="E27" s="426" t="s">
        <v>245</v>
      </c>
      <c r="F27" s="137">
        <f t="shared" si="4"/>
        <v>2</v>
      </c>
      <c r="G27" s="142">
        <f t="shared" si="5"/>
        <v>3</v>
      </c>
      <c r="H27" s="138"/>
      <c r="I27" s="139"/>
      <c r="J27" s="139"/>
      <c r="K27" s="139"/>
      <c r="L27" s="140"/>
      <c r="M27" s="138"/>
      <c r="N27" s="139"/>
      <c r="O27" s="139"/>
      <c r="P27" s="139"/>
      <c r="Q27" s="140"/>
      <c r="R27" s="138"/>
      <c r="S27" s="139"/>
      <c r="T27" s="139"/>
      <c r="U27" s="139"/>
      <c r="V27" s="140"/>
      <c r="W27" s="138"/>
      <c r="X27" s="139"/>
      <c r="Y27" s="139"/>
      <c r="Z27" s="139"/>
      <c r="AA27" s="140"/>
      <c r="AB27" s="138">
        <v>2</v>
      </c>
      <c r="AC27" s="139">
        <v>0</v>
      </c>
      <c r="AD27" s="139">
        <v>0</v>
      </c>
      <c r="AE27" s="139" t="s">
        <v>151</v>
      </c>
      <c r="AF27" s="140">
        <v>3</v>
      </c>
      <c r="AG27" s="138"/>
      <c r="AH27" s="139"/>
      <c r="AI27" s="139"/>
      <c r="AJ27" s="139"/>
      <c r="AK27" s="140"/>
      <c r="AL27" s="138"/>
      <c r="AM27" s="139"/>
      <c r="AN27" s="139"/>
      <c r="AO27" s="139"/>
      <c r="AP27" s="140"/>
      <c r="AQ27" s="136" t="s">
        <v>159</v>
      </c>
      <c r="AR27" s="35"/>
      <c r="AS27" s="36"/>
    </row>
    <row r="28" spans="1:45" ht="12.75">
      <c r="A28" s="161">
        <v>15</v>
      </c>
      <c r="B28" s="415" t="s">
        <v>237</v>
      </c>
      <c r="C28" s="16" t="s">
        <v>24</v>
      </c>
      <c r="D28" s="162" t="s">
        <v>52</v>
      </c>
      <c r="E28" s="162" t="s">
        <v>249</v>
      </c>
      <c r="F28" s="137">
        <f t="shared" si="4"/>
        <v>2</v>
      </c>
      <c r="G28" s="142">
        <f t="shared" si="5"/>
        <v>2</v>
      </c>
      <c r="H28" s="138"/>
      <c r="I28" s="139"/>
      <c r="J28" s="139"/>
      <c r="K28" s="139"/>
      <c r="L28" s="140"/>
      <c r="M28" s="138"/>
      <c r="N28" s="139"/>
      <c r="O28" s="139"/>
      <c r="P28" s="139"/>
      <c r="Q28" s="140"/>
      <c r="R28" s="138"/>
      <c r="S28" s="139"/>
      <c r="T28" s="139"/>
      <c r="U28" s="139"/>
      <c r="V28" s="140"/>
      <c r="W28" s="138"/>
      <c r="X28" s="139"/>
      <c r="Y28" s="139"/>
      <c r="Z28" s="139"/>
      <c r="AA28" s="140"/>
      <c r="AB28" s="138"/>
      <c r="AC28" s="139"/>
      <c r="AD28" s="139"/>
      <c r="AE28" s="139"/>
      <c r="AF28" s="140"/>
      <c r="AG28" s="138">
        <v>1</v>
      </c>
      <c r="AH28" s="139">
        <v>1</v>
      </c>
      <c r="AI28" s="139">
        <v>0</v>
      </c>
      <c r="AJ28" s="139" t="s">
        <v>151</v>
      </c>
      <c r="AK28" s="140">
        <v>2</v>
      </c>
      <c r="AL28" s="138"/>
      <c r="AM28" s="139"/>
      <c r="AN28" s="139"/>
      <c r="AO28" s="139"/>
      <c r="AP28" s="140"/>
      <c r="AQ28" s="136" t="s">
        <v>154</v>
      </c>
      <c r="AR28" s="35"/>
      <c r="AS28" s="36"/>
    </row>
    <row r="29" spans="1:45" ht="13.5" thickBot="1">
      <c r="A29" s="163">
        <v>16</v>
      </c>
      <c r="B29" s="416" t="s">
        <v>201</v>
      </c>
      <c r="C29" s="62" t="s">
        <v>25</v>
      </c>
      <c r="D29" s="164" t="s">
        <v>53</v>
      </c>
      <c r="E29" s="62" t="s">
        <v>246</v>
      </c>
      <c r="F29" s="52">
        <f t="shared" si="4"/>
        <v>2</v>
      </c>
      <c r="G29" s="165">
        <f t="shared" si="5"/>
        <v>2</v>
      </c>
      <c r="H29" s="129"/>
      <c r="I29" s="130"/>
      <c r="J29" s="130"/>
      <c r="K29" s="130"/>
      <c r="L29" s="131"/>
      <c r="M29" s="129"/>
      <c r="N29" s="130"/>
      <c r="O29" s="130"/>
      <c r="P29" s="130"/>
      <c r="Q29" s="131"/>
      <c r="R29" s="129"/>
      <c r="S29" s="130"/>
      <c r="T29" s="130"/>
      <c r="U29" s="130"/>
      <c r="V29" s="131"/>
      <c r="W29" s="129"/>
      <c r="X29" s="130"/>
      <c r="Y29" s="130"/>
      <c r="Z29" s="130"/>
      <c r="AA29" s="131"/>
      <c r="AB29" s="129"/>
      <c r="AC29" s="130"/>
      <c r="AD29" s="130"/>
      <c r="AE29" s="130"/>
      <c r="AF29" s="131"/>
      <c r="AG29" s="129"/>
      <c r="AH29" s="130"/>
      <c r="AI29" s="130"/>
      <c r="AJ29" s="130"/>
      <c r="AK29" s="131"/>
      <c r="AL29" s="129">
        <v>2</v>
      </c>
      <c r="AM29" s="130">
        <v>0</v>
      </c>
      <c r="AN29" s="130">
        <v>0</v>
      </c>
      <c r="AO29" s="130" t="s">
        <v>16</v>
      </c>
      <c r="AP29" s="131">
        <v>2</v>
      </c>
      <c r="AQ29" s="65" t="s">
        <v>142</v>
      </c>
      <c r="AR29" s="266"/>
      <c r="AS29" s="36"/>
    </row>
    <row r="30" spans="1:45" ht="14.25" thickBot="1" thickTop="1">
      <c r="A30" s="316"/>
      <c r="B30" s="346"/>
      <c r="C30" s="347"/>
      <c r="D30" s="347" t="s">
        <v>184</v>
      </c>
      <c r="E30" s="348"/>
      <c r="F30" s="348"/>
      <c r="G30" s="349"/>
      <c r="H30" s="350"/>
      <c r="I30" s="351"/>
      <c r="J30" s="351"/>
      <c r="K30" s="351"/>
      <c r="L30" s="352" t="s">
        <v>182</v>
      </c>
      <c r="M30" s="129"/>
      <c r="N30" s="130"/>
      <c r="O30" s="130"/>
      <c r="P30" s="130"/>
      <c r="Q30" s="131"/>
      <c r="R30" s="129"/>
      <c r="S30" s="130"/>
      <c r="T30" s="130"/>
      <c r="U30" s="130"/>
      <c r="V30" s="131"/>
      <c r="W30" s="129"/>
      <c r="X30" s="130"/>
      <c r="Y30" s="130"/>
      <c r="Z30" s="130"/>
      <c r="AA30" s="131"/>
      <c r="AB30" s="129"/>
      <c r="AC30" s="130"/>
      <c r="AD30" s="130"/>
      <c r="AE30" s="130"/>
      <c r="AF30" s="131"/>
      <c r="AG30" s="129"/>
      <c r="AH30" s="130"/>
      <c r="AI30" s="130"/>
      <c r="AJ30" s="130"/>
      <c r="AK30" s="131"/>
      <c r="AL30" s="129"/>
      <c r="AM30" s="130"/>
      <c r="AN30" s="130"/>
      <c r="AO30" s="130"/>
      <c r="AP30" s="131"/>
      <c r="AQ30" s="136"/>
      <c r="AR30" s="353"/>
      <c r="AS30" s="354"/>
    </row>
    <row r="31" spans="1:45" ht="14.25" thickBot="1" thickTop="1">
      <c r="A31" s="316"/>
      <c r="B31" s="355"/>
      <c r="C31" s="356"/>
      <c r="D31" s="356" t="s">
        <v>179</v>
      </c>
      <c r="E31" s="317"/>
      <c r="F31" s="318"/>
      <c r="G31" s="319"/>
      <c r="H31" s="320"/>
      <c r="I31" s="321"/>
      <c r="J31" s="321"/>
      <c r="K31" s="321"/>
      <c r="L31" s="322"/>
      <c r="M31" s="129"/>
      <c r="N31" s="130"/>
      <c r="O31" s="130"/>
      <c r="P31" s="130"/>
      <c r="Q31" s="131"/>
      <c r="R31" s="129"/>
      <c r="S31" s="130"/>
      <c r="T31" s="130"/>
      <c r="U31" s="130"/>
      <c r="V31" s="131"/>
      <c r="W31" s="129"/>
      <c r="X31" s="130"/>
      <c r="Y31" s="130"/>
      <c r="Z31" s="130"/>
      <c r="AA31" s="131"/>
      <c r="AB31" s="129"/>
      <c r="AC31" s="130"/>
      <c r="AD31" s="130"/>
      <c r="AE31" s="130"/>
      <c r="AF31" s="131"/>
      <c r="AG31" s="129"/>
      <c r="AH31" s="130"/>
      <c r="AI31" s="130"/>
      <c r="AJ31" s="130"/>
      <c r="AK31" s="131"/>
      <c r="AL31" s="129"/>
      <c r="AM31" s="130"/>
      <c r="AN31" s="130"/>
      <c r="AO31" s="130"/>
      <c r="AP31" s="131"/>
      <c r="AQ31" s="136"/>
      <c r="AR31" s="353"/>
      <c r="AS31" s="354"/>
    </row>
    <row r="32" spans="1:45" ht="26.25" thickBot="1">
      <c r="A32" s="316">
        <v>17</v>
      </c>
      <c r="B32" s="323" t="s">
        <v>226</v>
      </c>
      <c r="C32" s="324" t="s">
        <v>1</v>
      </c>
      <c r="D32" s="325" t="s">
        <v>54</v>
      </c>
      <c r="E32" s="16"/>
      <c r="F32" s="137">
        <f>SUM(H32,I32,J32,M32,N32,O32,R32,S32,T32,W32,X32,Y32,AB32,AC32,AD32,AG32,AH32,AI32,AL32,AM32,AN32)</f>
        <v>2</v>
      </c>
      <c r="G32" s="142">
        <f>SUM(L32,Q32,V32,AA32,AF32,AK32,AP32)</f>
        <v>3</v>
      </c>
      <c r="H32" s="320"/>
      <c r="I32" s="321"/>
      <c r="J32" s="321"/>
      <c r="K32" s="321"/>
      <c r="L32" s="322"/>
      <c r="M32" s="129"/>
      <c r="N32" s="130"/>
      <c r="O32" s="130"/>
      <c r="P32" s="130"/>
      <c r="Q32" s="131"/>
      <c r="R32" s="129"/>
      <c r="S32" s="130"/>
      <c r="T32" s="130"/>
      <c r="U32" s="130"/>
      <c r="V32" s="131"/>
      <c r="W32" s="129"/>
      <c r="X32" s="130"/>
      <c r="Y32" s="130"/>
      <c r="Z32" s="130"/>
      <c r="AA32" s="131"/>
      <c r="AB32" s="129"/>
      <c r="AC32" s="130"/>
      <c r="AD32" s="130"/>
      <c r="AE32" s="130"/>
      <c r="AF32" s="131"/>
      <c r="AG32" s="129"/>
      <c r="AH32" s="130"/>
      <c r="AI32" s="130"/>
      <c r="AJ32" s="130"/>
      <c r="AK32" s="131"/>
      <c r="AL32" s="129">
        <v>2</v>
      </c>
      <c r="AM32" s="130">
        <v>0</v>
      </c>
      <c r="AN32" s="130">
        <v>0</v>
      </c>
      <c r="AO32" s="130" t="s">
        <v>151</v>
      </c>
      <c r="AP32" s="131">
        <v>3</v>
      </c>
      <c r="AQ32" s="136"/>
      <c r="AR32" s="353"/>
      <c r="AS32" s="354"/>
    </row>
    <row r="33" spans="1:45" ht="13.5" thickBot="1">
      <c r="A33" s="316"/>
      <c r="B33" s="357" t="s">
        <v>309</v>
      </c>
      <c r="C33" s="358" t="s">
        <v>308</v>
      </c>
      <c r="D33" s="359" t="s">
        <v>310</v>
      </c>
      <c r="E33" s="317" t="s">
        <v>307</v>
      </c>
      <c r="F33" s="6"/>
      <c r="G33" s="63"/>
      <c r="H33" s="320"/>
      <c r="I33" s="321"/>
      <c r="J33" s="321"/>
      <c r="K33" s="321"/>
      <c r="L33" s="322"/>
      <c r="M33" s="129"/>
      <c r="N33" s="130"/>
      <c r="O33" s="130"/>
      <c r="P33" s="130"/>
      <c r="Q33" s="131"/>
      <c r="R33" s="129"/>
      <c r="S33" s="130"/>
      <c r="T33" s="130"/>
      <c r="U33" s="130"/>
      <c r="V33" s="131"/>
      <c r="W33" s="129"/>
      <c r="X33" s="130"/>
      <c r="Y33" s="130"/>
      <c r="Z33" s="130"/>
      <c r="AA33" s="131"/>
      <c r="AB33" s="129"/>
      <c r="AC33" s="130"/>
      <c r="AD33" s="130"/>
      <c r="AE33" s="130"/>
      <c r="AF33" s="131"/>
      <c r="AG33" s="129"/>
      <c r="AH33" s="130"/>
      <c r="AI33" s="130"/>
      <c r="AJ33" s="130"/>
      <c r="AK33" s="131"/>
      <c r="AL33" s="440" t="s">
        <v>258</v>
      </c>
      <c r="AM33" s="441" t="s">
        <v>259</v>
      </c>
      <c r="AN33" s="441" t="s">
        <v>259</v>
      </c>
      <c r="AO33" s="441" t="s">
        <v>151</v>
      </c>
      <c r="AP33" s="442" t="s">
        <v>264</v>
      </c>
      <c r="AQ33" s="136"/>
      <c r="AR33" s="353"/>
      <c r="AS33" s="354"/>
    </row>
    <row r="34" spans="1:45" ht="13.5" thickBot="1">
      <c r="A34" s="316"/>
      <c r="B34" s="360"/>
      <c r="C34" s="361"/>
      <c r="D34" s="362"/>
      <c r="E34" s="317"/>
      <c r="F34" s="6"/>
      <c r="G34" s="63"/>
      <c r="H34" s="320"/>
      <c r="I34" s="321"/>
      <c r="J34" s="321"/>
      <c r="K34" s="321"/>
      <c r="L34" s="322"/>
      <c r="M34" s="129"/>
      <c r="N34" s="130"/>
      <c r="O34" s="130"/>
      <c r="P34" s="130"/>
      <c r="Q34" s="131"/>
      <c r="R34" s="129"/>
      <c r="S34" s="130"/>
      <c r="T34" s="130"/>
      <c r="U34" s="130"/>
      <c r="V34" s="131"/>
      <c r="W34" s="129"/>
      <c r="X34" s="130"/>
      <c r="Y34" s="130"/>
      <c r="Z34" s="130"/>
      <c r="AA34" s="131"/>
      <c r="AB34" s="129"/>
      <c r="AC34" s="130"/>
      <c r="AD34" s="130"/>
      <c r="AE34" s="130"/>
      <c r="AF34" s="131"/>
      <c r="AG34" s="129"/>
      <c r="AH34" s="130"/>
      <c r="AI34" s="130"/>
      <c r="AJ34" s="130"/>
      <c r="AK34" s="131"/>
      <c r="AL34" s="129"/>
      <c r="AM34" s="130"/>
      <c r="AN34" s="130"/>
      <c r="AO34" s="130"/>
      <c r="AP34" s="131"/>
      <c r="AQ34" s="136"/>
      <c r="AR34" s="353"/>
      <c r="AS34" s="354"/>
    </row>
    <row r="35" spans="1:45" ht="14.25" thickBot="1" thickTop="1">
      <c r="A35" s="167"/>
      <c r="B35" s="117" t="s">
        <v>93</v>
      </c>
      <c r="C35" s="118"/>
      <c r="D35" s="118"/>
      <c r="E35" s="154"/>
      <c r="F35" s="188">
        <f aca="true" t="shared" si="6" ref="F35:AP35">SUM(F36:F55)</f>
        <v>60</v>
      </c>
      <c r="G35" s="168">
        <f t="shared" si="6"/>
        <v>73</v>
      </c>
      <c r="H35" s="168">
        <f t="shared" si="6"/>
        <v>2</v>
      </c>
      <c r="I35" s="168">
        <f t="shared" si="6"/>
        <v>0</v>
      </c>
      <c r="J35" s="168">
        <f t="shared" si="6"/>
        <v>0</v>
      </c>
      <c r="K35" s="168">
        <f t="shared" si="6"/>
        <v>0</v>
      </c>
      <c r="L35" s="168">
        <f t="shared" si="6"/>
        <v>3</v>
      </c>
      <c r="M35" s="168">
        <f t="shared" si="6"/>
        <v>7</v>
      </c>
      <c r="N35" s="168">
        <f t="shared" si="6"/>
        <v>0</v>
      </c>
      <c r="O35" s="168">
        <f t="shared" si="6"/>
        <v>7</v>
      </c>
      <c r="P35" s="188">
        <f t="shared" si="6"/>
        <v>0</v>
      </c>
      <c r="Q35" s="168">
        <f t="shared" si="6"/>
        <v>16</v>
      </c>
      <c r="R35" s="168">
        <f t="shared" si="6"/>
        <v>13</v>
      </c>
      <c r="S35" s="168">
        <f t="shared" si="6"/>
        <v>1</v>
      </c>
      <c r="T35" s="168">
        <f t="shared" si="6"/>
        <v>10</v>
      </c>
      <c r="U35" s="168">
        <f t="shared" si="6"/>
        <v>0</v>
      </c>
      <c r="V35" s="168">
        <f t="shared" si="6"/>
        <v>27</v>
      </c>
      <c r="W35" s="168">
        <f t="shared" si="6"/>
        <v>3</v>
      </c>
      <c r="X35" s="168">
        <f t="shared" si="6"/>
        <v>0</v>
      </c>
      <c r="Y35" s="168">
        <f t="shared" si="6"/>
        <v>4</v>
      </c>
      <c r="Z35" s="168">
        <f t="shared" si="6"/>
        <v>0</v>
      </c>
      <c r="AA35" s="168">
        <f t="shared" si="6"/>
        <v>9</v>
      </c>
      <c r="AB35" s="168">
        <f t="shared" si="6"/>
        <v>5</v>
      </c>
      <c r="AC35" s="168">
        <f t="shared" si="6"/>
        <v>0</v>
      </c>
      <c r="AD35" s="168">
        <f t="shared" si="6"/>
        <v>4</v>
      </c>
      <c r="AE35" s="168">
        <f t="shared" si="6"/>
        <v>0</v>
      </c>
      <c r="AF35" s="168">
        <f t="shared" si="6"/>
        <v>12</v>
      </c>
      <c r="AG35" s="168">
        <f t="shared" si="6"/>
        <v>1</v>
      </c>
      <c r="AH35" s="168">
        <f t="shared" si="6"/>
        <v>0</v>
      </c>
      <c r="AI35" s="168">
        <f t="shared" si="6"/>
        <v>1</v>
      </c>
      <c r="AJ35" s="168">
        <f t="shared" si="6"/>
        <v>0</v>
      </c>
      <c r="AK35" s="168">
        <f t="shared" si="6"/>
        <v>3</v>
      </c>
      <c r="AL35" s="168">
        <f t="shared" si="6"/>
        <v>2</v>
      </c>
      <c r="AM35" s="168">
        <f t="shared" si="6"/>
        <v>0</v>
      </c>
      <c r="AN35" s="168">
        <f t="shared" si="6"/>
        <v>0</v>
      </c>
      <c r="AO35" s="188">
        <f t="shared" si="6"/>
        <v>0</v>
      </c>
      <c r="AP35" s="168">
        <f t="shared" si="6"/>
        <v>3</v>
      </c>
      <c r="AQ35" s="156"/>
      <c r="AR35" s="157"/>
      <c r="AS35" s="158"/>
    </row>
    <row r="36" spans="1:45" ht="13.5" thickBot="1">
      <c r="A36" s="60">
        <v>18</v>
      </c>
      <c r="B36" s="32" t="s">
        <v>202</v>
      </c>
      <c r="C36" s="19" t="s">
        <v>137</v>
      </c>
      <c r="D36" s="160" t="s">
        <v>55</v>
      </c>
      <c r="E36" s="160" t="s">
        <v>245</v>
      </c>
      <c r="F36" s="66">
        <f aca="true" t="shared" si="7" ref="F36:F52">SUM(H36,I36,J36,M36,N36,O36,R36,S36,T36,W36,X36,Y36,AB36,AC36,AD36,AG36,AH36,AI36,AL36,AM36,AN36)</f>
        <v>2</v>
      </c>
      <c r="G36" s="5">
        <f aca="true" t="shared" si="8" ref="G36:G52">SUM(L36,Q36,V36,AA36,AF36,AK36,AP36)</f>
        <v>3</v>
      </c>
      <c r="H36" s="138">
        <v>2</v>
      </c>
      <c r="I36" s="139">
        <v>0</v>
      </c>
      <c r="J36" s="139">
        <v>0</v>
      </c>
      <c r="K36" s="139" t="s">
        <v>16</v>
      </c>
      <c r="L36" s="140">
        <v>3</v>
      </c>
      <c r="M36" s="138"/>
      <c r="N36" s="139"/>
      <c r="O36" s="139"/>
      <c r="P36" s="139"/>
      <c r="Q36" s="140"/>
      <c r="R36" s="138"/>
      <c r="S36" s="139"/>
      <c r="T36" s="139"/>
      <c r="U36" s="139"/>
      <c r="V36" s="140"/>
      <c r="W36" s="138"/>
      <c r="X36" s="139"/>
      <c r="Y36" s="139"/>
      <c r="Z36" s="139"/>
      <c r="AA36" s="140"/>
      <c r="AB36" s="138"/>
      <c r="AC36" s="139"/>
      <c r="AD36" s="139"/>
      <c r="AE36" s="139"/>
      <c r="AF36" s="140"/>
      <c r="AG36" s="138"/>
      <c r="AH36" s="139"/>
      <c r="AI36" s="139"/>
      <c r="AJ36" s="139"/>
      <c r="AK36" s="140"/>
      <c r="AL36" s="169"/>
      <c r="AM36" s="170"/>
      <c r="AN36" s="170"/>
      <c r="AO36" s="170"/>
      <c r="AP36" s="171"/>
      <c r="AQ36" s="132"/>
      <c r="AR36" s="290"/>
      <c r="AS36" s="291"/>
    </row>
    <row r="37" spans="1:45" ht="13.5" thickBot="1">
      <c r="A37" s="161">
        <v>19</v>
      </c>
      <c r="B37" s="33" t="s">
        <v>203</v>
      </c>
      <c r="C37" s="16" t="s">
        <v>138</v>
      </c>
      <c r="D37" s="162" t="s">
        <v>56</v>
      </c>
      <c r="E37" s="160" t="s">
        <v>245</v>
      </c>
      <c r="F37" s="67">
        <f t="shared" si="7"/>
        <v>2</v>
      </c>
      <c r="G37" s="6">
        <f t="shared" si="8"/>
        <v>3</v>
      </c>
      <c r="H37" s="138"/>
      <c r="I37" s="139"/>
      <c r="J37" s="139"/>
      <c r="K37" s="139"/>
      <c r="L37" s="140"/>
      <c r="M37" s="138">
        <v>2</v>
      </c>
      <c r="N37" s="139">
        <v>0</v>
      </c>
      <c r="O37" s="139">
        <v>0</v>
      </c>
      <c r="P37" s="139" t="s">
        <v>16</v>
      </c>
      <c r="Q37" s="140">
        <v>3</v>
      </c>
      <c r="R37" s="138"/>
      <c r="S37" s="139"/>
      <c r="T37" s="139"/>
      <c r="U37" s="139"/>
      <c r="V37" s="140"/>
      <c r="W37" s="138"/>
      <c r="X37" s="139"/>
      <c r="Y37" s="139"/>
      <c r="Z37" s="139"/>
      <c r="AA37" s="140"/>
      <c r="AB37" s="138"/>
      <c r="AC37" s="139"/>
      <c r="AD37" s="139"/>
      <c r="AE37" s="139"/>
      <c r="AF37" s="140"/>
      <c r="AG37" s="138"/>
      <c r="AH37" s="139"/>
      <c r="AI37" s="139"/>
      <c r="AJ37" s="139"/>
      <c r="AK37" s="140"/>
      <c r="AL37" s="172"/>
      <c r="AM37" s="173"/>
      <c r="AN37" s="173"/>
      <c r="AO37" s="173"/>
      <c r="AP37" s="174"/>
      <c r="AQ37" s="136">
        <v>18</v>
      </c>
      <c r="AR37" s="35"/>
      <c r="AS37" s="36"/>
    </row>
    <row r="38" spans="1:45" ht="25.5">
      <c r="A38" s="60">
        <v>20</v>
      </c>
      <c r="B38" s="33" t="s">
        <v>204</v>
      </c>
      <c r="C38" s="16" t="s">
        <v>139</v>
      </c>
      <c r="D38" s="162" t="s">
        <v>57</v>
      </c>
      <c r="E38" s="160" t="s">
        <v>245</v>
      </c>
      <c r="F38" s="67">
        <f t="shared" si="7"/>
        <v>3</v>
      </c>
      <c r="G38" s="6">
        <f t="shared" si="8"/>
        <v>2</v>
      </c>
      <c r="H38" s="138"/>
      <c r="I38" s="139"/>
      <c r="J38" s="139"/>
      <c r="K38" s="139"/>
      <c r="L38" s="140"/>
      <c r="M38" s="138">
        <v>0</v>
      </c>
      <c r="N38" s="139">
        <v>0</v>
      </c>
      <c r="O38" s="139">
        <v>3</v>
      </c>
      <c r="P38" s="139" t="s">
        <v>151</v>
      </c>
      <c r="Q38" s="140">
        <v>2</v>
      </c>
      <c r="R38" s="138"/>
      <c r="S38" s="139"/>
      <c r="T38" s="139"/>
      <c r="U38" s="139"/>
      <c r="V38" s="140"/>
      <c r="W38" s="138"/>
      <c r="X38" s="139"/>
      <c r="Y38" s="139"/>
      <c r="Z38" s="139"/>
      <c r="AA38" s="140"/>
      <c r="AB38" s="138"/>
      <c r="AC38" s="139"/>
      <c r="AD38" s="139"/>
      <c r="AE38" s="139"/>
      <c r="AF38" s="140"/>
      <c r="AG38" s="138"/>
      <c r="AH38" s="139"/>
      <c r="AI38" s="139"/>
      <c r="AJ38" s="139"/>
      <c r="AK38" s="140"/>
      <c r="AL38" s="172"/>
      <c r="AM38" s="173"/>
      <c r="AN38" s="173"/>
      <c r="AO38" s="173"/>
      <c r="AP38" s="174"/>
      <c r="AQ38" s="136" t="s">
        <v>160</v>
      </c>
      <c r="AR38" s="35"/>
      <c r="AS38" s="36"/>
    </row>
    <row r="39" spans="1:45" ht="25.5">
      <c r="A39" s="161">
        <v>21</v>
      </c>
      <c r="B39" s="33" t="s">
        <v>205</v>
      </c>
      <c r="C39" s="16" t="s">
        <v>26</v>
      </c>
      <c r="D39" s="162" t="s">
        <v>58</v>
      </c>
      <c r="E39" s="162" t="s">
        <v>246</v>
      </c>
      <c r="F39" s="67">
        <f t="shared" si="7"/>
        <v>4</v>
      </c>
      <c r="G39" s="6">
        <f t="shared" si="8"/>
        <v>4</v>
      </c>
      <c r="H39" s="138"/>
      <c r="I39" s="139"/>
      <c r="J39" s="139"/>
      <c r="K39" s="139"/>
      <c r="L39" s="140"/>
      <c r="M39" s="138">
        <v>2</v>
      </c>
      <c r="N39" s="139">
        <v>0</v>
      </c>
      <c r="O39" s="139">
        <v>2</v>
      </c>
      <c r="P39" s="139" t="s">
        <v>151</v>
      </c>
      <c r="Q39" s="140">
        <v>4</v>
      </c>
      <c r="R39" s="138"/>
      <c r="S39" s="139"/>
      <c r="T39" s="139"/>
      <c r="U39" s="139"/>
      <c r="V39" s="140"/>
      <c r="W39" s="138"/>
      <c r="X39" s="139"/>
      <c r="Y39" s="139"/>
      <c r="Z39" s="139"/>
      <c r="AA39" s="140"/>
      <c r="AB39" s="138"/>
      <c r="AC39" s="139"/>
      <c r="AD39" s="139"/>
      <c r="AE39" s="139"/>
      <c r="AF39" s="140"/>
      <c r="AG39" s="138"/>
      <c r="AH39" s="139"/>
      <c r="AI39" s="139"/>
      <c r="AJ39" s="139"/>
      <c r="AK39" s="140"/>
      <c r="AL39" s="172"/>
      <c r="AM39" s="173"/>
      <c r="AN39" s="173"/>
      <c r="AO39" s="173"/>
      <c r="AP39" s="174"/>
      <c r="AQ39" s="136"/>
      <c r="AR39" s="35"/>
      <c r="AS39" s="36"/>
    </row>
    <row r="40" spans="1:45" ht="25.5">
      <c r="A40" s="60">
        <v>22</v>
      </c>
      <c r="B40" s="33" t="s">
        <v>206</v>
      </c>
      <c r="C40" s="16" t="s">
        <v>27</v>
      </c>
      <c r="D40" s="162" t="s">
        <v>59</v>
      </c>
      <c r="E40" s="162" t="s">
        <v>246</v>
      </c>
      <c r="F40" s="67">
        <f t="shared" si="7"/>
        <v>4</v>
      </c>
      <c r="G40" s="6">
        <f t="shared" si="8"/>
        <v>4</v>
      </c>
      <c r="H40" s="138"/>
      <c r="I40" s="139"/>
      <c r="J40" s="139"/>
      <c r="K40" s="139"/>
      <c r="L40" s="140"/>
      <c r="M40" s="138"/>
      <c r="N40" s="139"/>
      <c r="O40" s="139"/>
      <c r="P40" s="139"/>
      <c r="Q40" s="140"/>
      <c r="R40" s="138">
        <v>2</v>
      </c>
      <c r="S40" s="139">
        <v>0</v>
      </c>
      <c r="T40" s="139">
        <v>2</v>
      </c>
      <c r="U40" s="139" t="s">
        <v>151</v>
      </c>
      <c r="V40" s="140">
        <v>4</v>
      </c>
      <c r="W40" s="138"/>
      <c r="X40" s="139"/>
      <c r="Y40" s="139"/>
      <c r="Z40" s="139"/>
      <c r="AA40" s="140"/>
      <c r="AB40" s="138"/>
      <c r="AC40" s="139"/>
      <c r="AD40" s="139"/>
      <c r="AE40" s="139"/>
      <c r="AF40" s="140"/>
      <c r="AG40" s="138"/>
      <c r="AH40" s="139"/>
      <c r="AI40" s="139"/>
      <c r="AJ40" s="139"/>
      <c r="AK40" s="140"/>
      <c r="AL40" s="172"/>
      <c r="AM40" s="173"/>
      <c r="AN40" s="173"/>
      <c r="AO40" s="173"/>
      <c r="AP40" s="174"/>
      <c r="AQ40" s="136">
        <v>21</v>
      </c>
      <c r="AR40" s="35">
        <v>7</v>
      </c>
      <c r="AS40" s="36"/>
    </row>
    <row r="41" spans="1:45" ht="25.5">
      <c r="A41" s="161">
        <v>23</v>
      </c>
      <c r="B41" s="33" t="s">
        <v>207</v>
      </c>
      <c r="C41" s="16" t="s">
        <v>28</v>
      </c>
      <c r="D41" s="162" t="s">
        <v>60</v>
      </c>
      <c r="E41" s="162" t="s">
        <v>246</v>
      </c>
      <c r="F41" s="67">
        <f t="shared" si="7"/>
        <v>4</v>
      </c>
      <c r="G41" s="6">
        <f t="shared" si="8"/>
        <v>5</v>
      </c>
      <c r="H41" s="138"/>
      <c r="I41" s="139"/>
      <c r="J41" s="139"/>
      <c r="K41" s="139"/>
      <c r="L41" s="140"/>
      <c r="M41" s="138"/>
      <c r="N41" s="139"/>
      <c r="O41" s="139"/>
      <c r="P41" s="139"/>
      <c r="Q41" s="140"/>
      <c r="R41" s="138"/>
      <c r="S41" s="139"/>
      <c r="T41" s="139"/>
      <c r="U41" s="139"/>
      <c r="V41" s="140"/>
      <c r="W41" s="138">
        <v>2</v>
      </c>
      <c r="X41" s="139">
        <v>0</v>
      </c>
      <c r="Y41" s="139">
        <v>2</v>
      </c>
      <c r="Z41" s="139" t="s">
        <v>16</v>
      </c>
      <c r="AA41" s="140">
        <v>5</v>
      </c>
      <c r="AB41" s="138"/>
      <c r="AC41" s="139"/>
      <c r="AD41" s="139"/>
      <c r="AE41" s="139"/>
      <c r="AF41" s="140"/>
      <c r="AG41" s="138"/>
      <c r="AH41" s="139"/>
      <c r="AI41" s="139"/>
      <c r="AJ41" s="139"/>
      <c r="AK41" s="140"/>
      <c r="AL41" s="172"/>
      <c r="AM41" s="173"/>
      <c r="AN41" s="173"/>
      <c r="AO41" s="173"/>
      <c r="AP41" s="174"/>
      <c r="AQ41" s="136">
        <v>22</v>
      </c>
      <c r="AR41" s="35"/>
      <c r="AS41" s="36"/>
    </row>
    <row r="42" spans="1:45" ht="38.25">
      <c r="A42" s="60">
        <v>24</v>
      </c>
      <c r="B42" s="33" t="s">
        <v>208</v>
      </c>
      <c r="C42" s="16" t="s">
        <v>0</v>
      </c>
      <c r="D42" s="162" t="s">
        <v>61</v>
      </c>
      <c r="E42" s="162" t="s">
        <v>246</v>
      </c>
      <c r="F42" s="68">
        <f t="shared" si="7"/>
        <v>3</v>
      </c>
      <c r="G42" s="6">
        <f t="shared" si="8"/>
        <v>4</v>
      </c>
      <c r="H42" s="138"/>
      <c r="I42" s="139"/>
      <c r="J42" s="139"/>
      <c r="K42" s="139"/>
      <c r="L42" s="140"/>
      <c r="M42" s="138"/>
      <c r="N42" s="139"/>
      <c r="O42" s="139"/>
      <c r="P42" s="139"/>
      <c r="Q42" s="140"/>
      <c r="R42" s="138">
        <v>1</v>
      </c>
      <c r="S42" s="139">
        <v>0</v>
      </c>
      <c r="T42" s="139">
        <v>2</v>
      </c>
      <c r="U42" s="139" t="s">
        <v>151</v>
      </c>
      <c r="V42" s="140">
        <v>4</v>
      </c>
      <c r="W42" s="138"/>
      <c r="X42" s="139"/>
      <c r="Y42" s="139"/>
      <c r="Z42" s="139"/>
      <c r="AA42" s="140"/>
      <c r="AB42" s="138"/>
      <c r="AC42" s="139"/>
      <c r="AD42" s="139"/>
      <c r="AE42" s="139"/>
      <c r="AF42" s="140"/>
      <c r="AG42" s="138"/>
      <c r="AH42" s="139"/>
      <c r="AI42" s="139"/>
      <c r="AJ42" s="139"/>
      <c r="AK42" s="140"/>
      <c r="AL42" s="172"/>
      <c r="AM42" s="173"/>
      <c r="AN42" s="173"/>
      <c r="AO42" s="173"/>
      <c r="AP42" s="174"/>
      <c r="AQ42" s="136" t="s">
        <v>161</v>
      </c>
      <c r="AR42" s="35"/>
      <c r="AS42" s="36"/>
    </row>
    <row r="43" spans="1:45" ht="25.5">
      <c r="A43" s="161">
        <v>25</v>
      </c>
      <c r="B43" s="33" t="s">
        <v>209</v>
      </c>
      <c r="C43" s="16" t="s">
        <v>29</v>
      </c>
      <c r="D43" s="162" t="s">
        <v>62</v>
      </c>
      <c r="E43" s="162" t="s">
        <v>247</v>
      </c>
      <c r="F43" s="67">
        <f t="shared" si="7"/>
        <v>3</v>
      </c>
      <c r="G43" s="6">
        <f t="shared" si="8"/>
        <v>4</v>
      </c>
      <c r="H43" s="138"/>
      <c r="I43" s="139"/>
      <c r="J43" s="139"/>
      <c r="K43" s="139"/>
      <c r="L43" s="140"/>
      <c r="M43" s="138">
        <v>2</v>
      </c>
      <c r="N43" s="139">
        <v>0</v>
      </c>
      <c r="O43" s="139">
        <v>1</v>
      </c>
      <c r="P43" s="139" t="s">
        <v>151</v>
      </c>
      <c r="Q43" s="140">
        <v>4</v>
      </c>
      <c r="R43" s="138"/>
      <c r="S43" s="139"/>
      <c r="T43" s="139"/>
      <c r="U43" s="139"/>
      <c r="V43" s="140"/>
      <c r="W43" s="138"/>
      <c r="X43" s="139"/>
      <c r="Y43" s="139"/>
      <c r="Z43" s="139"/>
      <c r="AA43" s="140"/>
      <c r="AB43" s="138"/>
      <c r="AC43" s="139"/>
      <c r="AD43" s="139"/>
      <c r="AE43" s="139"/>
      <c r="AF43" s="140"/>
      <c r="AG43" s="138"/>
      <c r="AH43" s="139"/>
      <c r="AI43" s="139"/>
      <c r="AJ43" s="139"/>
      <c r="AK43" s="140"/>
      <c r="AL43" s="172"/>
      <c r="AM43" s="173"/>
      <c r="AN43" s="173"/>
      <c r="AO43" s="173"/>
      <c r="AP43" s="174"/>
      <c r="AQ43" s="136">
        <v>10</v>
      </c>
      <c r="AR43" s="35"/>
      <c r="AS43" s="36"/>
    </row>
    <row r="44" spans="1:45" ht="25.5">
      <c r="A44" s="60">
        <v>26</v>
      </c>
      <c r="B44" s="33" t="s">
        <v>210</v>
      </c>
      <c r="C44" s="16" t="s">
        <v>30</v>
      </c>
      <c r="D44" s="162" t="s">
        <v>63</v>
      </c>
      <c r="E44" s="162" t="s">
        <v>247</v>
      </c>
      <c r="F44" s="67">
        <f t="shared" si="7"/>
        <v>2</v>
      </c>
      <c r="G44" s="6">
        <f t="shared" si="8"/>
        <v>3</v>
      </c>
      <c r="H44" s="148"/>
      <c r="I44" s="149"/>
      <c r="J44" s="149"/>
      <c r="K44" s="149"/>
      <c r="L44" s="150"/>
      <c r="M44" s="148"/>
      <c r="N44" s="149"/>
      <c r="O44" s="149"/>
      <c r="P44" s="149"/>
      <c r="Q44" s="150"/>
      <c r="R44" s="148">
        <v>2</v>
      </c>
      <c r="S44" s="149">
        <v>0</v>
      </c>
      <c r="T44" s="149">
        <v>0</v>
      </c>
      <c r="U44" s="149" t="s">
        <v>16</v>
      </c>
      <c r="V44" s="150">
        <v>3</v>
      </c>
      <c r="W44" s="148"/>
      <c r="X44" s="149"/>
      <c r="Y44" s="149"/>
      <c r="Z44" s="149"/>
      <c r="AA44" s="150"/>
      <c r="AB44" s="148"/>
      <c r="AC44" s="149"/>
      <c r="AD44" s="149"/>
      <c r="AE44" s="149"/>
      <c r="AF44" s="150"/>
      <c r="AG44" s="148"/>
      <c r="AH44" s="149"/>
      <c r="AI44" s="149"/>
      <c r="AJ44" s="149"/>
      <c r="AK44" s="150"/>
      <c r="AL44" s="172"/>
      <c r="AM44" s="173"/>
      <c r="AN44" s="173"/>
      <c r="AO44" s="173"/>
      <c r="AP44" s="174"/>
      <c r="AQ44" s="136">
        <v>25</v>
      </c>
      <c r="AR44" s="35"/>
      <c r="AS44" s="36"/>
    </row>
    <row r="45" spans="1:45" ht="12.75">
      <c r="A45" s="161">
        <v>27</v>
      </c>
      <c r="B45" s="33" t="s">
        <v>211</v>
      </c>
      <c r="C45" s="16" t="s">
        <v>31</v>
      </c>
      <c r="D45" s="162" t="s">
        <v>64</v>
      </c>
      <c r="E45" s="162" t="s">
        <v>245</v>
      </c>
      <c r="F45" s="67">
        <f t="shared" si="7"/>
        <v>4</v>
      </c>
      <c r="G45" s="6">
        <f t="shared" si="8"/>
        <v>4</v>
      </c>
      <c r="H45" s="138"/>
      <c r="I45" s="139"/>
      <c r="J45" s="139"/>
      <c r="K45" s="139"/>
      <c r="L45" s="140"/>
      <c r="M45" s="138"/>
      <c r="N45" s="139"/>
      <c r="O45" s="139"/>
      <c r="P45" s="139"/>
      <c r="Q45" s="140"/>
      <c r="R45" s="138">
        <v>2</v>
      </c>
      <c r="S45" s="139">
        <v>0</v>
      </c>
      <c r="T45" s="139">
        <v>2</v>
      </c>
      <c r="U45" s="139" t="s">
        <v>16</v>
      </c>
      <c r="V45" s="140">
        <v>4</v>
      </c>
      <c r="W45" s="138"/>
      <c r="X45" s="139"/>
      <c r="Y45" s="139"/>
      <c r="Z45" s="139"/>
      <c r="AA45" s="140"/>
      <c r="AB45" s="138"/>
      <c r="AC45" s="139"/>
      <c r="AD45" s="139"/>
      <c r="AE45" s="139"/>
      <c r="AF45" s="140"/>
      <c r="AG45" s="138"/>
      <c r="AH45" s="139"/>
      <c r="AI45" s="139"/>
      <c r="AJ45" s="139"/>
      <c r="AK45" s="140"/>
      <c r="AL45" s="172"/>
      <c r="AM45" s="173"/>
      <c r="AN45" s="173"/>
      <c r="AO45" s="173"/>
      <c r="AP45" s="174"/>
      <c r="AQ45" s="136" t="s">
        <v>162</v>
      </c>
      <c r="AR45" s="35"/>
      <c r="AS45" s="36"/>
    </row>
    <row r="46" spans="1:45" ht="25.5">
      <c r="A46" s="60">
        <v>28</v>
      </c>
      <c r="B46" s="33" t="s">
        <v>243</v>
      </c>
      <c r="C46" s="16" t="s">
        <v>32</v>
      </c>
      <c r="D46" s="162" t="s">
        <v>65</v>
      </c>
      <c r="E46" s="162" t="s">
        <v>250</v>
      </c>
      <c r="F46" s="67">
        <f t="shared" si="7"/>
        <v>3</v>
      </c>
      <c r="G46" s="6">
        <f t="shared" si="8"/>
        <v>4</v>
      </c>
      <c r="H46" s="138"/>
      <c r="I46" s="139"/>
      <c r="J46" s="139"/>
      <c r="K46" s="139"/>
      <c r="L46" s="140"/>
      <c r="M46" s="138"/>
      <c r="N46" s="139"/>
      <c r="O46" s="139"/>
      <c r="P46" s="139"/>
      <c r="Q46" s="140"/>
      <c r="R46" s="138"/>
      <c r="S46" s="139"/>
      <c r="T46" s="139"/>
      <c r="U46" s="139"/>
      <c r="V46" s="140"/>
      <c r="W46" s="138">
        <v>1</v>
      </c>
      <c r="X46" s="139">
        <v>0</v>
      </c>
      <c r="Y46" s="139">
        <v>2</v>
      </c>
      <c r="Z46" s="139" t="s">
        <v>151</v>
      </c>
      <c r="AA46" s="140">
        <v>4</v>
      </c>
      <c r="AB46" s="138"/>
      <c r="AC46" s="139"/>
      <c r="AD46" s="139"/>
      <c r="AE46" s="139"/>
      <c r="AF46" s="140"/>
      <c r="AG46" s="138"/>
      <c r="AH46" s="139"/>
      <c r="AI46" s="139"/>
      <c r="AJ46" s="139"/>
      <c r="AK46" s="140"/>
      <c r="AL46" s="172"/>
      <c r="AM46" s="173"/>
      <c r="AN46" s="173"/>
      <c r="AO46" s="173"/>
      <c r="AP46" s="174"/>
      <c r="AQ46" s="136">
        <v>34</v>
      </c>
      <c r="AR46" s="35"/>
      <c r="AS46" s="36"/>
    </row>
    <row r="47" spans="1:45" ht="25.5">
      <c r="A47" s="161">
        <v>29</v>
      </c>
      <c r="B47" s="33" t="s">
        <v>212</v>
      </c>
      <c r="C47" s="16" t="s">
        <v>33</v>
      </c>
      <c r="D47" s="162" t="s">
        <v>66</v>
      </c>
      <c r="E47" s="162" t="s">
        <v>245</v>
      </c>
      <c r="F47" s="67">
        <f t="shared" si="7"/>
        <v>3</v>
      </c>
      <c r="G47" s="6">
        <f t="shared" si="8"/>
        <v>4</v>
      </c>
      <c r="H47" s="138"/>
      <c r="I47" s="139"/>
      <c r="J47" s="139"/>
      <c r="K47" s="139"/>
      <c r="L47" s="140"/>
      <c r="M47" s="138"/>
      <c r="N47" s="139"/>
      <c r="O47" s="139"/>
      <c r="P47" s="139"/>
      <c r="Q47" s="140"/>
      <c r="R47" s="138"/>
      <c r="S47" s="139"/>
      <c r="T47" s="139"/>
      <c r="U47" s="139"/>
      <c r="V47" s="140"/>
      <c r="W47" s="138"/>
      <c r="X47" s="139"/>
      <c r="Y47" s="139"/>
      <c r="Z47" s="139"/>
      <c r="AA47" s="140"/>
      <c r="AB47" s="138">
        <v>2</v>
      </c>
      <c r="AC47" s="139">
        <v>0</v>
      </c>
      <c r="AD47" s="139">
        <v>1</v>
      </c>
      <c r="AE47" s="139" t="s">
        <v>16</v>
      </c>
      <c r="AF47" s="140">
        <v>4</v>
      </c>
      <c r="AG47" s="138"/>
      <c r="AH47" s="139"/>
      <c r="AI47" s="139"/>
      <c r="AJ47" s="139"/>
      <c r="AK47" s="140"/>
      <c r="AL47" s="172"/>
      <c r="AM47" s="173"/>
      <c r="AN47" s="173"/>
      <c r="AO47" s="173"/>
      <c r="AP47" s="174"/>
      <c r="AQ47" s="136">
        <v>28</v>
      </c>
      <c r="AR47" s="35"/>
      <c r="AS47" s="36"/>
    </row>
    <row r="48" spans="1:45" ht="25.5">
      <c r="A48" s="60">
        <v>30</v>
      </c>
      <c r="B48" s="33" t="s">
        <v>213</v>
      </c>
      <c r="C48" s="16" t="s">
        <v>34</v>
      </c>
      <c r="D48" s="162" t="s">
        <v>67</v>
      </c>
      <c r="E48" s="162" t="s">
        <v>245</v>
      </c>
      <c r="F48" s="67">
        <f t="shared" si="7"/>
        <v>4</v>
      </c>
      <c r="G48" s="6">
        <f t="shared" si="8"/>
        <v>5</v>
      </c>
      <c r="H48" s="138"/>
      <c r="I48" s="139"/>
      <c r="J48" s="139"/>
      <c r="K48" s="139"/>
      <c r="L48" s="140"/>
      <c r="M48" s="138"/>
      <c r="N48" s="139"/>
      <c r="O48" s="139"/>
      <c r="P48" s="139"/>
      <c r="Q48" s="140"/>
      <c r="R48" s="138"/>
      <c r="S48" s="139"/>
      <c r="T48" s="139"/>
      <c r="U48" s="139"/>
      <c r="V48" s="140"/>
      <c r="W48" s="138"/>
      <c r="X48" s="139"/>
      <c r="Y48" s="139"/>
      <c r="Z48" s="139"/>
      <c r="AA48" s="140"/>
      <c r="AB48" s="138">
        <v>2</v>
      </c>
      <c r="AC48" s="139">
        <v>0</v>
      </c>
      <c r="AD48" s="139">
        <v>2</v>
      </c>
      <c r="AE48" s="139" t="s">
        <v>16</v>
      </c>
      <c r="AF48" s="140">
        <v>5</v>
      </c>
      <c r="AG48" s="138"/>
      <c r="AH48" s="139"/>
      <c r="AI48" s="139"/>
      <c r="AJ48" s="139"/>
      <c r="AK48" s="140"/>
      <c r="AL48" s="172"/>
      <c r="AM48" s="173"/>
      <c r="AN48" s="173"/>
      <c r="AO48" s="173"/>
      <c r="AP48" s="174"/>
      <c r="AQ48" s="136">
        <v>5</v>
      </c>
      <c r="AR48" s="35"/>
      <c r="AS48" s="36"/>
    </row>
    <row r="49" spans="1:45" ht="12.75">
      <c r="A49" s="161">
        <v>31</v>
      </c>
      <c r="B49" s="33" t="s">
        <v>253</v>
      </c>
      <c r="C49" s="16" t="s">
        <v>254</v>
      </c>
      <c r="D49" s="162" t="s">
        <v>255</v>
      </c>
      <c r="E49" s="162" t="s">
        <v>245</v>
      </c>
      <c r="F49" s="67">
        <f t="shared" si="7"/>
        <v>3</v>
      </c>
      <c r="G49" s="6">
        <f t="shared" si="8"/>
        <v>4</v>
      </c>
      <c r="H49" s="138"/>
      <c r="I49" s="139"/>
      <c r="J49" s="139"/>
      <c r="K49" s="139"/>
      <c r="L49" s="140"/>
      <c r="M49" s="138"/>
      <c r="N49" s="139"/>
      <c r="O49" s="139"/>
      <c r="P49" s="139"/>
      <c r="Q49" s="140"/>
      <c r="R49" s="138">
        <v>2</v>
      </c>
      <c r="S49" s="139">
        <v>0</v>
      </c>
      <c r="T49" s="139">
        <v>1</v>
      </c>
      <c r="U49" s="139" t="s">
        <v>16</v>
      </c>
      <c r="V49" s="140">
        <v>4</v>
      </c>
      <c r="W49" s="138"/>
      <c r="X49" s="139"/>
      <c r="Y49" s="139"/>
      <c r="Z49" s="139"/>
      <c r="AA49" s="140"/>
      <c r="AB49" s="138"/>
      <c r="AC49" s="139"/>
      <c r="AD49" s="139"/>
      <c r="AE49" s="139"/>
      <c r="AF49" s="140"/>
      <c r="AG49" s="138"/>
      <c r="AH49" s="139"/>
      <c r="AI49" s="139"/>
      <c r="AJ49" s="139"/>
      <c r="AK49" s="140"/>
      <c r="AL49" s="172"/>
      <c r="AM49" s="173"/>
      <c r="AN49" s="173"/>
      <c r="AO49" s="173"/>
      <c r="AP49" s="174"/>
      <c r="AQ49" s="136">
        <v>9</v>
      </c>
      <c r="AR49" s="35"/>
      <c r="AS49" s="36"/>
    </row>
    <row r="50" spans="1:45" ht="25.5">
      <c r="A50" s="60">
        <v>32</v>
      </c>
      <c r="B50" s="33" t="s">
        <v>214</v>
      </c>
      <c r="C50" s="16" t="s">
        <v>123</v>
      </c>
      <c r="D50" s="162" t="s">
        <v>68</v>
      </c>
      <c r="E50" s="162" t="s">
        <v>247</v>
      </c>
      <c r="F50" s="67">
        <f t="shared" si="7"/>
        <v>2</v>
      </c>
      <c r="G50" s="6">
        <f t="shared" si="8"/>
        <v>3</v>
      </c>
      <c r="H50" s="138"/>
      <c r="I50" s="139"/>
      <c r="J50" s="139"/>
      <c r="K50" s="139"/>
      <c r="L50" s="140"/>
      <c r="M50" s="138">
        <v>1</v>
      </c>
      <c r="N50" s="139">
        <v>0</v>
      </c>
      <c r="O50" s="139">
        <v>1</v>
      </c>
      <c r="P50" s="139" t="s">
        <v>151</v>
      </c>
      <c r="Q50" s="140">
        <v>3</v>
      </c>
      <c r="R50" s="138"/>
      <c r="S50" s="139"/>
      <c r="T50" s="139"/>
      <c r="U50" s="139"/>
      <c r="V50" s="140"/>
      <c r="W50" s="138"/>
      <c r="X50" s="139"/>
      <c r="Y50" s="139"/>
      <c r="Z50" s="139"/>
      <c r="AA50" s="140"/>
      <c r="AB50" s="138"/>
      <c r="AC50" s="139"/>
      <c r="AD50" s="139"/>
      <c r="AE50" s="139"/>
      <c r="AF50" s="140"/>
      <c r="AG50" s="138"/>
      <c r="AH50" s="139"/>
      <c r="AI50" s="139"/>
      <c r="AJ50" s="139"/>
      <c r="AK50" s="140"/>
      <c r="AL50" s="172"/>
      <c r="AM50" s="173"/>
      <c r="AN50" s="173"/>
      <c r="AO50" s="173"/>
      <c r="AP50" s="174"/>
      <c r="AQ50" s="136">
        <v>10</v>
      </c>
      <c r="AR50" s="35"/>
      <c r="AS50" s="36"/>
    </row>
    <row r="51" spans="1:45" ht="25.5">
      <c r="A51" s="161">
        <v>33</v>
      </c>
      <c r="B51" s="33" t="s">
        <v>215</v>
      </c>
      <c r="C51" s="16" t="s">
        <v>122</v>
      </c>
      <c r="D51" s="162" t="s">
        <v>69</v>
      </c>
      <c r="E51" s="162" t="s">
        <v>249</v>
      </c>
      <c r="F51" s="67">
        <f t="shared" si="7"/>
        <v>4</v>
      </c>
      <c r="G51" s="6">
        <f t="shared" si="8"/>
        <v>4</v>
      </c>
      <c r="H51" s="138"/>
      <c r="I51" s="139"/>
      <c r="J51" s="139"/>
      <c r="K51" s="139"/>
      <c r="L51" s="140"/>
      <c r="M51" s="138"/>
      <c r="N51" s="139"/>
      <c r="O51" s="139"/>
      <c r="P51" s="139"/>
      <c r="Q51" s="140"/>
      <c r="R51" s="138">
        <v>2</v>
      </c>
      <c r="S51" s="139">
        <v>0</v>
      </c>
      <c r="T51" s="139">
        <v>2</v>
      </c>
      <c r="U51" s="139" t="s">
        <v>151</v>
      </c>
      <c r="V51" s="140">
        <v>4</v>
      </c>
      <c r="W51" s="138"/>
      <c r="X51" s="139"/>
      <c r="Y51" s="139"/>
      <c r="Z51" s="139"/>
      <c r="AA51" s="140"/>
      <c r="AB51" s="138"/>
      <c r="AC51" s="139"/>
      <c r="AD51" s="139"/>
      <c r="AE51" s="139"/>
      <c r="AF51" s="140"/>
      <c r="AG51" s="138"/>
      <c r="AH51" s="139"/>
      <c r="AI51" s="139"/>
      <c r="AJ51" s="139"/>
      <c r="AK51" s="140"/>
      <c r="AL51" s="172"/>
      <c r="AM51" s="173"/>
      <c r="AN51" s="173"/>
      <c r="AO51" s="173"/>
      <c r="AP51" s="174"/>
      <c r="AQ51" s="136">
        <v>10</v>
      </c>
      <c r="AR51" s="35"/>
      <c r="AS51" s="36"/>
    </row>
    <row r="52" spans="1:45" ht="12.75">
      <c r="A52" s="60">
        <v>34</v>
      </c>
      <c r="B52" s="33" t="s">
        <v>233</v>
      </c>
      <c r="C52" s="16" t="s">
        <v>35</v>
      </c>
      <c r="D52" s="162" t="s">
        <v>315</v>
      </c>
      <c r="E52" s="162" t="s">
        <v>250</v>
      </c>
      <c r="F52" s="67">
        <f t="shared" si="7"/>
        <v>4</v>
      </c>
      <c r="G52" s="6">
        <f t="shared" si="8"/>
        <v>4</v>
      </c>
      <c r="H52" s="138"/>
      <c r="I52" s="139"/>
      <c r="J52" s="139"/>
      <c r="K52" s="139"/>
      <c r="L52" s="140"/>
      <c r="M52" s="138"/>
      <c r="N52" s="139"/>
      <c r="O52" s="139"/>
      <c r="P52" s="139"/>
      <c r="Q52" s="140"/>
      <c r="R52" s="138">
        <v>2</v>
      </c>
      <c r="S52" s="139">
        <v>1</v>
      </c>
      <c r="T52" s="139">
        <v>1</v>
      </c>
      <c r="U52" s="139" t="s">
        <v>16</v>
      </c>
      <c r="V52" s="140">
        <v>4</v>
      </c>
      <c r="W52" s="138"/>
      <c r="X52" s="139"/>
      <c r="Y52" s="139"/>
      <c r="Z52" s="139"/>
      <c r="AA52" s="140"/>
      <c r="AB52" s="138"/>
      <c r="AC52" s="139"/>
      <c r="AD52" s="139"/>
      <c r="AE52" s="139"/>
      <c r="AF52" s="140"/>
      <c r="AG52" s="138"/>
      <c r="AH52" s="139"/>
      <c r="AI52" s="139"/>
      <c r="AJ52" s="139"/>
      <c r="AK52" s="140"/>
      <c r="AL52" s="172"/>
      <c r="AM52" s="173"/>
      <c r="AN52" s="173"/>
      <c r="AO52" s="173"/>
      <c r="AP52" s="174"/>
      <c r="AQ52" s="136">
        <v>9</v>
      </c>
      <c r="AR52" s="35"/>
      <c r="AS52" s="36"/>
    </row>
    <row r="53" spans="1:45" ht="12.75">
      <c r="A53" s="161">
        <v>35</v>
      </c>
      <c r="B53" s="33" t="s">
        <v>234</v>
      </c>
      <c r="C53" s="16" t="s">
        <v>36</v>
      </c>
      <c r="D53" s="162" t="s">
        <v>70</v>
      </c>
      <c r="E53" s="162" t="s">
        <v>250</v>
      </c>
      <c r="F53" s="67">
        <f>SUM(H53,I53,J53,M53,N53,O53,R53,S53,T53,W53,X53,Y53,AB53,AC53,AD53,AG53,AH53,AI53,AL53,AM53,AN53)</f>
        <v>2</v>
      </c>
      <c r="G53" s="6">
        <f>SUM(L53,Q53,V53,AA53,AF53,AK53,AP53)</f>
        <v>3</v>
      </c>
      <c r="H53" s="148"/>
      <c r="I53" s="149"/>
      <c r="J53" s="149"/>
      <c r="K53" s="149"/>
      <c r="L53" s="150"/>
      <c r="M53" s="148"/>
      <c r="N53" s="149"/>
      <c r="O53" s="149"/>
      <c r="P53" s="149"/>
      <c r="Q53" s="150"/>
      <c r="R53" s="148"/>
      <c r="S53" s="149"/>
      <c r="T53" s="149"/>
      <c r="U53" s="149"/>
      <c r="V53" s="150"/>
      <c r="W53" s="148"/>
      <c r="X53" s="149"/>
      <c r="Y53" s="149"/>
      <c r="Z53" s="149"/>
      <c r="AA53" s="150"/>
      <c r="AB53" s="148">
        <v>1</v>
      </c>
      <c r="AC53" s="149">
        <v>0</v>
      </c>
      <c r="AD53" s="149">
        <v>1</v>
      </c>
      <c r="AE53" s="149" t="s">
        <v>151</v>
      </c>
      <c r="AF53" s="150">
        <v>3</v>
      </c>
      <c r="AG53" s="148"/>
      <c r="AH53" s="149"/>
      <c r="AI53" s="149"/>
      <c r="AJ53" s="149"/>
      <c r="AK53" s="150"/>
      <c r="AL53" s="172"/>
      <c r="AM53" s="173"/>
      <c r="AN53" s="173"/>
      <c r="AO53" s="173"/>
      <c r="AP53" s="174"/>
      <c r="AQ53" s="136">
        <v>34</v>
      </c>
      <c r="AR53" s="35"/>
      <c r="AS53" s="36"/>
    </row>
    <row r="54" spans="1:45" ht="12.75">
      <c r="A54" s="60">
        <v>36</v>
      </c>
      <c r="B54" s="33" t="s">
        <v>235</v>
      </c>
      <c r="C54" s="16" t="s">
        <v>37</v>
      </c>
      <c r="D54" s="162" t="s">
        <v>71</v>
      </c>
      <c r="E54" s="162" t="s">
        <v>250</v>
      </c>
      <c r="F54" s="67">
        <f>SUM(H54,I54,J54,M54,N54,O54,R54,S54,T54,W54,X54,Y54,AB54,AC54,AD54,AG54,AH54,AI54,AL54,AM54,AN54)</f>
        <v>2</v>
      </c>
      <c r="G54" s="6">
        <f>SUM(L54,Q54,V54,AA54,AF54,AK54,AP54)</f>
        <v>3</v>
      </c>
      <c r="H54" s="138"/>
      <c r="I54" s="139"/>
      <c r="J54" s="139"/>
      <c r="K54" s="139"/>
      <c r="L54" s="140"/>
      <c r="M54" s="138"/>
      <c r="N54" s="139"/>
      <c r="O54" s="139"/>
      <c r="P54" s="139"/>
      <c r="Q54" s="140"/>
      <c r="R54" s="138"/>
      <c r="S54" s="139"/>
      <c r="T54" s="139"/>
      <c r="U54" s="139"/>
      <c r="V54" s="140"/>
      <c r="W54" s="138"/>
      <c r="X54" s="139"/>
      <c r="Y54" s="139"/>
      <c r="Z54" s="139"/>
      <c r="AA54" s="140"/>
      <c r="AB54" s="138"/>
      <c r="AC54" s="139"/>
      <c r="AD54" s="139"/>
      <c r="AE54" s="139"/>
      <c r="AF54" s="140"/>
      <c r="AG54" s="138">
        <v>1</v>
      </c>
      <c r="AH54" s="139">
        <v>0</v>
      </c>
      <c r="AI54" s="139">
        <v>1</v>
      </c>
      <c r="AJ54" s="139" t="s">
        <v>151</v>
      </c>
      <c r="AK54" s="140">
        <v>3</v>
      </c>
      <c r="AL54" s="172"/>
      <c r="AM54" s="173"/>
      <c r="AN54" s="173"/>
      <c r="AO54" s="173"/>
      <c r="AP54" s="174"/>
      <c r="AQ54" s="136">
        <v>29</v>
      </c>
      <c r="AR54" s="35"/>
      <c r="AS54" s="36"/>
    </row>
    <row r="55" spans="1:45" ht="26.25" thickBot="1">
      <c r="A55" s="161">
        <v>37</v>
      </c>
      <c r="B55" s="33" t="s">
        <v>216</v>
      </c>
      <c r="C55" s="16" t="s">
        <v>38</v>
      </c>
      <c r="D55" s="162" t="s">
        <v>72</v>
      </c>
      <c r="E55" s="162" t="s">
        <v>246</v>
      </c>
      <c r="F55" s="67">
        <f>SUM(H55,I55,J55,M55,N55,O55,R55,S55,T55,W55,X55,Y55,AB55,AC55,AD55,AG55,AH55,AI55,AL55,AM55,AN55)</f>
        <v>2</v>
      </c>
      <c r="G55" s="6">
        <f>SUM(L55,Q55,V55,AA55,AF55,AK55,AP55)</f>
        <v>3</v>
      </c>
      <c r="H55" s="138"/>
      <c r="I55" s="139"/>
      <c r="J55" s="139"/>
      <c r="K55" s="139"/>
      <c r="L55" s="140"/>
      <c r="M55" s="138"/>
      <c r="N55" s="139"/>
      <c r="O55" s="139"/>
      <c r="P55" s="139"/>
      <c r="Q55" s="140"/>
      <c r="R55" s="138"/>
      <c r="S55" s="139"/>
      <c r="T55" s="139"/>
      <c r="U55" s="139"/>
      <c r="V55" s="140"/>
      <c r="W55" s="138"/>
      <c r="X55" s="139"/>
      <c r="Y55" s="139"/>
      <c r="Z55" s="139"/>
      <c r="AA55" s="140"/>
      <c r="AB55" s="138"/>
      <c r="AC55" s="139"/>
      <c r="AD55" s="139"/>
      <c r="AE55" s="139"/>
      <c r="AF55" s="140"/>
      <c r="AG55" s="138"/>
      <c r="AH55" s="139"/>
      <c r="AI55" s="139"/>
      <c r="AJ55" s="139"/>
      <c r="AK55" s="140"/>
      <c r="AL55" s="172">
        <v>2</v>
      </c>
      <c r="AM55" s="173">
        <v>0</v>
      </c>
      <c r="AN55" s="173">
        <v>0</v>
      </c>
      <c r="AO55" s="173" t="s">
        <v>151</v>
      </c>
      <c r="AP55" s="174">
        <v>3</v>
      </c>
      <c r="AQ55" s="136" t="s">
        <v>163</v>
      </c>
      <c r="AR55" s="173"/>
      <c r="AS55" s="36"/>
    </row>
    <row r="56" spans="1:45" ht="13.5" thickBot="1">
      <c r="A56" s="175"/>
      <c r="B56" s="175" t="s">
        <v>105</v>
      </c>
      <c r="C56" s="176"/>
      <c r="D56" s="177"/>
      <c r="E56" s="178"/>
      <c r="F56" s="179">
        <f>SUM(F62:F63)</f>
        <v>4</v>
      </c>
      <c r="G56" s="179">
        <f>SUM(G62:G63)</f>
        <v>0</v>
      </c>
      <c r="H56" s="179">
        <f>SUM(H62:H63)</f>
        <v>0</v>
      </c>
      <c r="I56" s="179">
        <f>SUM(I62:I63)</f>
        <v>0</v>
      </c>
      <c r="J56" s="179">
        <f>SUM(J62:J63)</f>
        <v>0</v>
      </c>
      <c r="K56" s="179"/>
      <c r="L56" s="179">
        <f>SUM(L62:L63)</f>
        <v>0</v>
      </c>
      <c r="M56" s="179">
        <f>SUM(M62:M63)</f>
        <v>0</v>
      </c>
      <c r="N56" s="179">
        <f>SUM(N62:N63)</f>
        <v>2</v>
      </c>
      <c r="O56" s="179">
        <f>SUM(O62:O63)</f>
        <v>0</v>
      </c>
      <c r="P56" s="179"/>
      <c r="Q56" s="179">
        <f>SUM(Q62:Q63)</f>
        <v>0</v>
      </c>
      <c r="R56" s="179">
        <f>SUM(R62:R63)</f>
        <v>0</v>
      </c>
      <c r="S56" s="179">
        <f>SUM(S62:S63)</f>
        <v>2</v>
      </c>
      <c r="T56" s="179">
        <f>SUM(T62:T63)</f>
        <v>0</v>
      </c>
      <c r="U56" s="179"/>
      <c r="V56" s="179">
        <f>SUM(V62:V63)</f>
        <v>0</v>
      </c>
      <c r="W56" s="179">
        <f>SUM(W62:W63)</f>
        <v>0</v>
      </c>
      <c r="X56" s="179">
        <f>SUM(X62:X63)</f>
        <v>0</v>
      </c>
      <c r="Y56" s="179">
        <f>SUM(Y62:Y63)</f>
        <v>0</v>
      </c>
      <c r="Z56" s="179"/>
      <c r="AA56" s="179">
        <f>SUM(AA62:AA63)</f>
        <v>0</v>
      </c>
      <c r="AB56" s="179">
        <f>SUM(AB62:AB63)</f>
        <v>0</v>
      </c>
      <c r="AC56" s="179">
        <f>SUM(AC62:AC63)</f>
        <v>0</v>
      </c>
      <c r="AD56" s="179">
        <f>SUM(AD62:AD63)</f>
        <v>0</v>
      </c>
      <c r="AE56" s="179"/>
      <c r="AF56" s="179">
        <f>SUM(AF62:AF63)</f>
        <v>0</v>
      </c>
      <c r="AG56" s="179">
        <f>SUM(AG62:AG63)</f>
        <v>0</v>
      </c>
      <c r="AH56" s="179">
        <f>SUM(AH62:AH63)</f>
        <v>0</v>
      </c>
      <c r="AI56" s="179">
        <f>SUM(AI62:AI63)</f>
        <v>0</v>
      </c>
      <c r="AJ56" s="179"/>
      <c r="AK56" s="179">
        <f>SUM(AK62:AK63)</f>
        <v>0</v>
      </c>
      <c r="AL56" s="179">
        <f>SUM(AL62:AL63)</f>
        <v>0</v>
      </c>
      <c r="AM56" s="179">
        <f>SUM(AM62:AM63)</f>
        <v>0</v>
      </c>
      <c r="AN56" s="179">
        <f>SUM(AN62:AN63)</f>
        <v>0</v>
      </c>
      <c r="AO56" s="179"/>
      <c r="AP56" s="179">
        <f>SUM(AP62:AP63)</f>
        <v>0</v>
      </c>
      <c r="AQ56" s="292"/>
      <c r="AR56" s="293"/>
      <c r="AS56" s="294"/>
    </row>
    <row r="57" spans="1:45" ht="14.25" thickBot="1" thickTop="1">
      <c r="A57" s="446"/>
      <c r="B57" s="447"/>
      <c r="C57" s="448"/>
      <c r="D57" s="448" t="s">
        <v>306</v>
      </c>
      <c r="E57" s="449"/>
      <c r="F57" s="450"/>
      <c r="G57" s="451"/>
      <c r="H57" s="451"/>
      <c r="I57" s="451"/>
      <c r="J57" s="451"/>
      <c r="K57" s="451"/>
      <c r="L57" s="452" t="s">
        <v>300</v>
      </c>
      <c r="M57" s="453"/>
      <c r="N57" s="454"/>
      <c r="O57" s="454"/>
      <c r="P57" s="454"/>
      <c r="Q57" s="455"/>
      <c r="R57" s="453"/>
      <c r="S57" s="454"/>
      <c r="T57" s="454"/>
      <c r="U57" s="454"/>
      <c r="V57" s="455"/>
      <c r="W57" s="453"/>
      <c r="X57" s="454"/>
      <c r="Y57" s="454"/>
      <c r="Z57" s="454"/>
      <c r="AA57" s="455"/>
      <c r="AB57" s="456"/>
      <c r="AC57" s="457"/>
      <c r="AD57" s="457"/>
      <c r="AE57" s="457"/>
      <c r="AF57" s="458"/>
      <c r="AG57" s="453"/>
      <c r="AH57" s="454"/>
      <c r="AI57" s="454"/>
      <c r="AJ57" s="454"/>
      <c r="AK57" s="455"/>
      <c r="AL57" s="456"/>
      <c r="AM57" s="457"/>
      <c r="AN57" s="457"/>
      <c r="AO57" s="457"/>
      <c r="AP57" s="455"/>
      <c r="AQ57" s="459"/>
      <c r="AR57" s="460"/>
      <c r="AS57" s="461"/>
    </row>
    <row r="58" spans="1:45" ht="14.25" thickBot="1" thickTop="1">
      <c r="A58" s="446"/>
      <c r="B58" s="462"/>
      <c r="C58" s="484"/>
      <c r="D58" s="463" t="s">
        <v>301</v>
      </c>
      <c r="F58" s="464"/>
      <c r="G58" s="465"/>
      <c r="H58" s="466"/>
      <c r="I58" s="466"/>
      <c r="J58" s="466"/>
      <c r="K58" s="466"/>
      <c r="L58" s="466"/>
      <c r="M58" s="467"/>
      <c r="N58" s="468"/>
      <c r="O58" s="468"/>
      <c r="P58" s="468"/>
      <c r="Q58" s="469"/>
      <c r="R58" s="467"/>
      <c r="S58" s="468"/>
      <c r="T58" s="468"/>
      <c r="U58" s="468"/>
      <c r="V58" s="469"/>
      <c r="W58" s="467"/>
      <c r="X58" s="468"/>
      <c r="Y58" s="468"/>
      <c r="Z58" s="468"/>
      <c r="AA58" s="469"/>
      <c r="AB58" s="467"/>
      <c r="AC58" s="468"/>
      <c r="AD58" s="468"/>
      <c r="AE58" s="468"/>
      <c r="AF58" s="469"/>
      <c r="AG58" s="470"/>
      <c r="AH58" s="471"/>
      <c r="AI58" s="471"/>
      <c r="AJ58" s="471"/>
      <c r="AK58" s="472"/>
      <c r="AL58" s="467"/>
      <c r="AM58" s="468"/>
      <c r="AN58" s="468"/>
      <c r="AO58" s="468"/>
      <c r="AP58" s="469"/>
      <c r="AQ58" s="473"/>
      <c r="AR58" s="474"/>
      <c r="AS58" s="475"/>
    </row>
    <row r="59" spans="1:45" ht="13.5" thickBot="1">
      <c r="A59" s="446"/>
      <c r="B59" s="476" t="s">
        <v>299</v>
      </c>
      <c r="C59" s="485" t="s">
        <v>12</v>
      </c>
      <c r="D59" s="477" t="s">
        <v>98</v>
      </c>
      <c r="E59" s="162" t="s">
        <v>251</v>
      </c>
      <c r="F59" s="67">
        <f>SUM(H59:AP59)-G59</f>
        <v>2</v>
      </c>
      <c r="G59" s="6">
        <f>L59+Q59+V59+AA59+AF59+AK59+AP59</f>
        <v>0</v>
      </c>
      <c r="H59" s="138"/>
      <c r="I59" s="139"/>
      <c r="J59" s="139"/>
      <c r="K59" s="139"/>
      <c r="L59" s="140"/>
      <c r="M59" s="138">
        <v>0</v>
      </c>
      <c r="N59" s="139">
        <v>2</v>
      </c>
      <c r="O59" s="139">
        <v>0</v>
      </c>
      <c r="P59" s="139" t="s">
        <v>2</v>
      </c>
      <c r="Q59" s="140">
        <v>0</v>
      </c>
      <c r="R59" s="138"/>
      <c r="S59" s="139"/>
      <c r="T59" s="139"/>
      <c r="U59" s="139"/>
      <c r="V59" s="140"/>
      <c r="W59" s="138"/>
      <c r="X59" s="139"/>
      <c r="Y59" s="139"/>
      <c r="Z59" s="139"/>
      <c r="AA59" s="140"/>
      <c r="AB59" s="138"/>
      <c r="AC59" s="139"/>
      <c r="AD59" s="139"/>
      <c r="AE59" s="139"/>
      <c r="AF59" s="140"/>
      <c r="AG59" s="138"/>
      <c r="AH59" s="139"/>
      <c r="AI59" s="139"/>
      <c r="AJ59" s="139"/>
      <c r="AK59" s="140"/>
      <c r="AL59" s="172"/>
      <c r="AM59" s="173"/>
      <c r="AN59" s="173"/>
      <c r="AO59" s="173"/>
      <c r="AP59" s="174"/>
      <c r="AQ59" s="481"/>
      <c r="AR59" s="480"/>
      <c r="AS59" s="482" t="s">
        <v>302</v>
      </c>
    </row>
    <row r="60" spans="1:45" ht="13.5" thickBot="1">
      <c r="A60" s="446"/>
      <c r="B60" s="476" t="s">
        <v>298</v>
      </c>
      <c r="C60" s="485" t="s">
        <v>14</v>
      </c>
      <c r="D60" s="477" t="s">
        <v>99</v>
      </c>
      <c r="E60" s="162" t="s">
        <v>251</v>
      </c>
      <c r="F60" s="67">
        <f>SUM(H60:AP60)-G60</f>
        <v>2</v>
      </c>
      <c r="G60" s="6">
        <f>L60+Q60+V60+AA60+AF60+AK60+AP60</f>
        <v>0</v>
      </c>
      <c r="H60" s="138"/>
      <c r="I60" s="139"/>
      <c r="J60" s="139"/>
      <c r="K60" s="139"/>
      <c r="L60" s="140"/>
      <c r="M60" s="138"/>
      <c r="N60" s="139"/>
      <c r="O60" s="139"/>
      <c r="P60" s="139"/>
      <c r="Q60" s="140"/>
      <c r="R60" s="138">
        <v>0</v>
      </c>
      <c r="S60" s="139">
        <v>2</v>
      </c>
      <c r="T60" s="139">
        <v>0</v>
      </c>
      <c r="U60" s="139" t="s">
        <v>2</v>
      </c>
      <c r="V60" s="140">
        <v>0</v>
      </c>
      <c r="W60" s="138"/>
      <c r="X60" s="139"/>
      <c r="Y60" s="139"/>
      <c r="Z60" s="139"/>
      <c r="AA60" s="140"/>
      <c r="AB60" s="138"/>
      <c r="AC60" s="139"/>
      <c r="AD60" s="139"/>
      <c r="AE60" s="139"/>
      <c r="AF60" s="140"/>
      <c r="AG60" s="138"/>
      <c r="AH60" s="139"/>
      <c r="AI60" s="139"/>
      <c r="AJ60" s="139"/>
      <c r="AK60" s="140"/>
      <c r="AL60" s="172"/>
      <c r="AM60" s="173"/>
      <c r="AN60" s="173"/>
      <c r="AO60" s="173"/>
      <c r="AP60" s="174"/>
      <c r="AQ60" s="483" t="s">
        <v>299</v>
      </c>
      <c r="AR60" s="480"/>
      <c r="AS60" s="482"/>
    </row>
    <row r="61" spans="1:45" ht="13.5" thickBot="1">
      <c r="A61" s="446"/>
      <c r="B61" s="478" t="s">
        <v>303</v>
      </c>
      <c r="C61" s="486" t="s">
        <v>304</v>
      </c>
      <c r="D61" s="479" t="s">
        <v>305</v>
      </c>
      <c r="E61" s="162" t="s">
        <v>251</v>
      </c>
      <c r="F61" s="67">
        <f>SUM(H61:AP61)-G61</f>
        <v>0</v>
      </c>
      <c r="G61" s="6">
        <f>L61+Q61+V61+AA61+AF61+AK61+AP61</f>
        <v>0</v>
      </c>
      <c r="H61" s="138"/>
      <c r="I61" s="139"/>
      <c r="J61" s="139"/>
      <c r="K61" s="139"/>
      <c r="L61" s="140"/>
      <c r="M61" s="138"/>
      <c r="N61" s="139"/>
      <c r="O61" s="139"/>
      <c r="P61" s="139"/>
      <c r="Q61" s="140"/>
      <c r="R61" s="138"/>
      <c r="S61" s="139"/>
      <c r="T61" s="139"/>
      <c r="U61" s="139"/>
      <c r="V61" s="140"/>
      <c r="W61" s="138"/>
      <c r="X61" s="139"/>
      <c r="Y61" s="139"/>
      <c r="Z61" s="139"/>
      <c r="AA61" s="140"/>
      <c r="AB61" s="138"/>
      <c r="AC61" s="139"/>
      <c r="AD61" s="139"/>
      <c r="AE61" s="139"/>
      <c r="AF61" s="140"/>
      <c r="AG61" s="138"/>
      <c r="AH61" s="139"/>
      <c r="AI61" s="139"/>
      <c r="AJ61" s="139"/>
      <c r="AK61" s="140"/>
      <c r="AL61" s="172"/>
      <c r="AM61" s="173"/>
      <c r="AN61" s="173"/>
      <c r="AO61" s="173"/>
      <c r="AP61" s="174"/>
      <c r="AQ61" s="136"/>
      <c r="AR61" s="35"/>
      <c r="AS61" s="36"/>
    </row>
    <row r="62" spans="1:45" ht="26.25" thickTop="1">
      <c r="A62" s="161"/>
      <c r="B62" s="33" t="s">
        <v>217</v>
      </c>
      <c r="C62" s="16" t="s">
        <v>100</v>
      </c>
      <c r="D62" s="162" t="s">
        <v>111</v>
      </c>
      <c r="E62" s="162" t="s">
        <v>249</v>
      </c>
      <c r="F62" s="67">
        <f>SUM(H62,I62,J62,M62,N62,O62,R62,S62,T62,W62,X62,Y62,AB62,AC62,AD62,AG62,AH62,AI62,AL62,AM62,AN62)</f>
        <v>2</v>
      </c>
      <c r="G62" s="6">
        <f>SUM(L62,Q62,V62,AA62,AF62,AK62,AP62)</f>
        <v>0</v>
      </c>
      <c r="H62" s="148"/>
      <c r="I62" s="149"/>
      <c r="J62" s="149"/>
      <c r="K62" s="149"/>
      <c r="L62" s="150"/>
      <c r="M62" s="148">
        <v>0</v>
      </c>
      <c r="N62" s="149">
        <v>2</v>
      </c>
      <c r="O62" s="149">
        <v>0</v>
      </c>
      <c r="P62" s="149" t="s">
        <v>13</v>
      </c>
      <c r="Q62" s="150">
        <v>0</v>
      </c>
      <c r="R62" s="148"/>
      <c r="S62" s="149"/>
      <c r="T62" s="149"/>
      <c r="U62" s="149"/>
      <c r="V62" s="150"/>
      <c r="W62" s="148"/>
      <c r="X62" s="149"/>
      <c r="Y62" s="149"/>
      <c r="Z62" s="149"/>
      <c r="AA62" s="150"/>
      <c r="AB62" s="148"/>
      <c r="AC62" s="149"/>
      <c r="AD62" s="149"/>
      <c r="AE62" s="149"/>
      <c r="AF62" s="150"/>
      <c r="AG62" s="148"/>
      <c r="AH62" s="149"/>
      <c r="AI62" s="149"/>
      <c r="AJ62" s="149"/>
      <c r="AK62" s="150"/>
      <c r="AL62" s="172"/>
      <c r="AM62" s="173"/>
      <c r="AN62" s="173"/>
      <c r="AO62" s="173"/>
      <c r="AP62" s="174"/>
      <c r="AQ62" s="136"/>
      <c r="AR62" s="35"/>
      <c r="AS62" s="36"/>
    </row>
    <row r="63" spans="1:45" ht="26.25" thickBot="1">
      <c r="A63" s="34"/>
      <c r="B63" s="329" t="s">
        <v>218</v>
      </c>
      <c r="C63" s="17" t="s">
        <v>101</v>
      </c>
      <c r="D63" s="166" t="s">
        <v>112</v>
      </c>
      <c r="E63" s="166" t="s">
        <v>249</v>
      </c>
      <c r="F63" s="67">
        <f>SUM(H63,I63,J63,M63,N63,O63,R63,S63,T63,W63,X63,Y63,AB63,AC63,AD63,AG63,AH63,AI63,AL63,AM63,AN63)</f>
        <v>2</v>
      </c>
      <c r="G63" s="6">
        <f>SUM(L63,Q63,V63,AA63,AF63,AK63,AP63)</f>
        <v>0</v>
      </c>
      <c r="H63" s="25"/>
      <c r="I63" s="26"/>
      <c r="J63" s="12"/>
      <c r="K63" s="27"/>
      <c r="L63" s="28"/>
      <c r="M63" s="25"/>
      <c r="N63" s="26"/>
      <c r="O63" s="12"/>
      <c r="P63" s="27"/>
      <c r="Q63" s="28"/>
      <c r="R63" s="25">
        <v>0</v>
      </c>
      <c r="S63" s="26">
        <v>2</v>
      </c>
      <c r="T63" s="12">
        <v>0</v>
      </c>
      <c r="U63" s="27" t="s">
        <v>13</v>
      </c>
      <c r="V63" s="28">
        <v>0</v>
      </c>
      <c r="W63" s="25"/>
      <c r="X63" s="26"/>
      <c r="Y63" s="12"/>
      <c r="Z63" s="27"/>
      <c r="AA63" s="28"/>
      <c r="AB63" s="25"/>
      <c r="AC63" s="26"/>
      <c r="AD63" s="12"/>
      <c r="AE63" s="27"/>
      <c r="AF63" s="28"/>
      <c r="AG63" s="25"/>
      <c r="AH63" s="26"/>
      <c r="AI63" s="12"/>
      <c r="AJ63" s="27"/>
      <c r="AK63" s="28"/>
      <c r="AL63" s="25"/>
      <c r="AM63" s="26"/>
      <c r="AN63" s="12"/>
      <c r="AO63" s="27"/>
      <c r="AP63" s="28"/>
      <c r="AQ63" s="336" t="s">
        <v>217</v>
      </c>
      <c r="AR63" s="337"/>
      <c r="AS63" s="338"/>
    </row>
    <row r="64" spans="1:45" ht="13.5" thickBot="1">
      <c r="A64" s="175"/>
      <c r="B64" s="175" t="s">
        <v>175</v>
      </c>
      <c r="C64" s="176"/>
      <c r="D64" s="177"/>
      <c r="E64" s="178"/>
      <c r="F64" s="179">
        <f>SUM(F67:F84)</f>
        <v>6</v>
      </c>
      <c r="G64" s="179">
        <f>SUM(G67:G84)</f>
        <v>10</v>
      </c>
      <c r="H64" s="179">
        <f>SUM(H67:H84)</f>
        <v>0</v>
      </c>
      <c r="I64" s="179">
        <f>SUM(I67:I84)</f>
        <v>0</v>
      </c>
      <c r="J64" s="179">
        <f>SUM(J67:J84)</f>
        <v>0</v>
      </c>
      <c r="K64" s="179">
        <f>SUM(K67:K84)</f>
        <v>0</v>
      </c>
      <c r="L64" s="179">
        <f>SUM(L67:L84)</f>
        <v>0</v>
      </c>
      <c r="M64" s="179">
        <f>SUM(M67:M84)</f>
        <v>0</v>
      </c>
      <c r="N64" s="179">
        <f>SUM(N67:N84)</f>
        <v>0</v>
      </c>
      <c r="O64" s="179">
        <f>SUM(O67:O84)</f>
        <v>0</v>
      </c>
      <c r="P64" s="179">
        <f>SUM(P67:P84)</f>
        <v>0</v>
      </c>
      <c r="Q64" s="179">
        <f>SUM(Q67:Q84)</f>
        <v>0</v>
      </c>
      <c r="R64" s="179">
        <f>SUM(R67:R84)</f>
        <v>0</v>
      </c>
      <c r="S64" s="179">
        <f>SUM(S67:S84)</f>
        <v>0</v>
      </c>
      <c r="T64" s="179">
        <f>SUM(T67:T84)</f>
        <v>0</v>
      </c>
      <c r="U64" s="179">
        <f>SUM(U67:U84)</f>
        <v>0</v>
      </c>
      <c r="V64" s="179">
        <f>SUM(V67:V84)</f>
        <v>0</v>
      </c>
      <c r="W64" s="179">
        <f>SUM(W67:W84)</f>
        <v>2</v>
      </c>
      <c r="X64" s="179">
        <f>SUM(X67:X84)</f>
        <v>0</v>
      </c>
      <c r="Y64" s="179">
        <f>SUM(Y67:Y84)</f>
        <v>0</v>
      </c>
      <c r="Z64" s="179">
        <f>SUM(Z67:Z84)</f>
        <v>0</v>
      </c>
      <c r="AA64" s="179">
        <f>SUM(AA67:AA84)</f>
        <v>3</v>
      </c>
      <c r="AB64" s="179">
        <f>SUM(AB67:AB84)</f>
        <v>0</v>
      </c>
      <c r="AC64" s="179">
        <f>SUM(AC67:AC84)</f>
        <v>0</v>
      </c>
      <c r="AD64" s="179">
        <f>SUM(AD67:AD84)</f>
        <v>0</v>
      </c>
      <c r="AE64" s="179">
        <f>SUM(AE67:AE84)</f>
        <v>0</v>
      </c>
      <c r="AF64" s="179">
        <f>SUM(AF67:AF84)</f>
        <v>0</v>
      </c>
      <c r="AG64" s="179">
        <f>SUM(AG67:AG84)</f>
        <v>4</v>
      </c>
      <c r="AH64" s="179">
        <f>SUM(AH67:AH84)</f>
        <v>0</v>
      </c>
      <c r="AI64" s="179">
        <f>SUM(AI67:AI84)</f>
        <v>0</v>
      </c>
      <c r="AJ64" s="179">
        <f>SUM(AJ67:AJ84)</f>
        <v>0</v>
      </c>
      <c r="AK64" s="179">
        <f>SUM(AK67:AK84)</f>
        <v>7</v>
      </c>
      <c r="AL64" s="179">
        <f>SUM(AL67:AL84)</f>
        <v>0</v>
      </c>
      <c r="AM64" s="179">
        <f>SUM(AM67:AM84)</f>
        <v>0</v>
      </c>
      <c r="AN64" s="179">
        <f>SUM(AN67:AN84)</f>
        <v>0</v>
      </c>
      <c r="AO64" s="179">
        <f>SUM(AO67:AO84)</f>
        <v>0</v>
      </c>
      <c r="AP64" s="179">
        <f>SUM(AP67:AP84)</f>
        <v>0</v>
      </c>
      <c r="AQ64" s="365"/>
      <c r="AR64" s="366"/>
      <c r="AS64" s="367"/>
    </row>
    <row r="65" spans="1:45" ht="14.25" thickBot="1" thickTop="1">
      <c r="A65" s="316"/>
      <c r="B65" s="368"/>
      <c r="C65" s="369"/>
      <c r="D65" s="369" t="s">
        <v>185</v>
      </c>
      <c r="E65" s="370"/>
      <c r="F65" s="370"/>
      <c r="G65" s="371"/>
      <c r="H65" s="372"/>
      <c r="I65" s="372"/>
      <c r="J65" s="372"/>
      <c r="K65" s="372"/>
      <c r="L65" s="373" t="s">
        <v>180</v>
      </c>
      <c r="M65" s="320"/>
      <c r="N65" s="321"/>
      <c r="O65" s="321"/>
      <c r="P65" s="321"/>
      <c r="Q65" s="322"/>
      <c r="R65" s="320"/>
      <c r="S65" s="321"/>
      <c r="T65" s="321"/>
      <c r="U65" s="321"/>
      <c r="V65" s="322"/>
      <c r="W65" s="320"/>
      <c r="X65" s="321"/>
      <c r="Y65" s="321"/>
      <c r="Z65" s="321"/>
      <c r="AA65" s="322"/>
      <c r="AB65" s="320"/>
      <c r="AC65" s="321"/>
      <c r="AD65" s="321"/>
      <c r="AE65" s="321"/>
      <c r="AF65" s="322"/>
      <c r="AG65" s="320"/>
      <c r="AH65" s="321"/>
      <c r="AI65" s="321"/>
      <c r="AJ65" s="321"/>
      <c r="AK65" s="322"/>
      <c r="AL65" s="320"/>
      <c r="AM65" s="321"/>
      <c r="AN65" s="321"/>
      <c r="AO65" s="321"/>
      <c r="AP65" s="322"/>
      <c r="AQ65" s="374"/>
      <c r="AR65" s="353"/>
      <c r="AS65" s="354"/>
    </row>
    <row r="66" spans="1:45" ht="14.25" thickBot="1" thickTop="1">
      <c r="A66" s="316"/>
      <c r="B66" s="375"/>
      <c r="C66" s="376"/>
      <c r="D66" s="377" t="s">
        <v>178</v>
      </c>
      <c r="E66" s="317"/>
      <c r="F66" s="318"/>
      <c r="G66" s="319"/>
      <c r="H66" s="320"/>
      <c r="I66" s="321"/>
      <c r="J66" s="321"/>
      <c r="K66" s="321"/>
      <c r="L66" s="322"/>
      <c r="M66" s="320"/>
      <c r="N66" s="321"/>
      <c r="O66" s="321"/>
      <c r="P66" s="321"/>
      <c r="Q66" s="322"/>
      <c r="R66" s="320"/>
      <c r="S66" s="321"/>
      <c r="T66" s="321"/>
      <c r="U66" s="321"/>
      <c r="V66" s="322"/>
      <c r="W66" s="320"/>
      <c r="X66" s="321"/>
      <c r="Y66" s="321"/>
      <c r="Z66" s="321"/>
      <c r="AA66" s="322"/>
      <c r="AB66" s="320"/>
      <c r="AC66" s="321"/>
      <c r="AD66" s="321"/>
      <c r="AE66" s="321"/>
      <c r="AF66" s="322"/>
      <c r="AG66" s="320"/>
      <c r="AH66" s="321"/>
      <c r="AI66" s="321"/>
      <c r="AJ66" s="321"/>
      <c r="AK66" s="322"/>
      <c r="AL66" s="320"/>
      <c r="AM66" s="321"/>
      <c r="AN66" s="321"/>
      <c r="AO66" s="321"/>
      <c r="AP66" s="322"/>
      <c r="AQ66" s="374"/>
      <c r="AR66" s="353"/>
      <c r="AS66" s="354"/>
    </row>
    <row r="67" spans="1:45" ht="26.25" thickBot="1">
      <c r="A67" s="378"/>
      <c r="B67" s="379" t="s">
        <v>219</v>
      </c>
      <c r="C67" s="380" t="s">
        <v>171</v>
      </c>
      <c r="D67" s="381" t="s">
        <v>106</v>
      </c>
      <c r="E67" s="382"/>
      <c r="F67" s="67">
        <f>SUM(H67,I67,J67,M67,N67,O67,R67,S67,T67,W67,X67,Y67,AB67,AC67,AD67,AG67,AH67,AI67,AL67,AM67,AN67)</f>
        <v>2</v>
      </c>
      <c r="G67" s="6">
        <f>SUM(L67,Q67,V67,AA67,AF67,AK67,AP67)</f>
        <v>3</v>
      </c>
      <c r="H67" s="383"/>
      <c r="I67" s="384"/>
      <c r="J67" s="384"/>
      <c r="K67" s="384"/>
      <c r="L67" s="385"/>
      <c r="M67" s="383"/>
      <c r="N67" s="384"/>
      <c r="O67" s="384"/>
      <c r="P67" s="384"/>
      <c r="Q67" s="385"/>
      <c r="R67" s="383"/>
      <c r="S67" s="384"/>
      <c r="T67" s="384"/>
      <c r="U67" s="384"/>
      <c r="V67" s="385"/>
      <c r="W67" s="383">
        <v>2</v>
      </c>
      <c r="X67" s="384">
        <v>0</v>
      </c>
      <c r="Y67" s="384">
        <v>0</v>
      </c>
      <c r="Z67" s="384" t="s">
        <v>151</v>
      </c>
      <c r="AA67" s="385">
        <v>3</v>
      </c>
      <c r="AB67" s="383"/>
      <c r="AC67" s="384"/>
      <c r="AD67" s="384"/>
      <c r="AE67" s="384"/>
      <c r="AF67" s="385"/>
      <c r="AG67" s="383"/>
      <c r="AH67" s="384"/>
      <c r="AI67" s="384"/>
      <c r="AJ67" s="384"/>
      <c r="AK67" s="385"/>
      <c r="AL67" s="383"/>
      <c r="AM67" s="384"/>
      <c r="AN67" s="384"/>
      <c r="AO67" s="384"/>
      <c r="AP67" s="385"/>
      <c r="AQ67" s="374"/>
      <c r="AR67" s="353"/>
      <c r="AS67" s="354"/>
    </row>
    <row r="68" spans="1:45" ht="26.25" thickBot="1">
      <c r="A68" s="378"/>
      <c r="B68" s="379" t="s">
        <v>220</v>
      </c>
      <c r="C68" s="380" t="s">
        <v>172</v>
      </c>
      <c r="D68" s="381" t="s">
        <v>107</v>
      </c>
      <c r="E68" s="382"/>
      <c r="F68" s="67">
        <f>SUM(H68,I68,J68,M68,N68,O68,R68,S68,T68,W68,X68,Y68,AB68,AC68,AD68,AG68,AH68,AI68,AL68,AM68,AN68)</f>
        <v>2</v>
      </c>
      <c r="G68" s="6">
        <f>SUM(L68,Q68,V68,AA68,AF68,AK68,AP68)</f>
        <v>3</v>
      </c>
      <c r="H68" s="383"/>
      <c r="I68" s="384"/>
      <c r="J68" s="384"/>
      <c r="K68" s="384"/>
      <c r="L68" s="385"/>
      <c r="M68" s="383"/>
      <c r="N68" s="384"/>
      <c r="O68" s="384"/>
      <c r="P68" s="384"/>
      <c r="Q68" s="385"/>
      <c r="R68" s="383"/>
      <c r="S68" s="384"/>
      <c r="T68" s="384"/>
      <c r="U68" s="384"/>
      <c r="V68" s="385"/>
      <c r="W68" s="383"/>
      <c r="X68" s="384"/>
      <c r="Y68" s="384"/>
      <c r="Z68" s="384"/>
      <c r="AA68" s="385"/>
      <c r="AB68" s="383"/>
      <c r="AC68" s="384"/>
      <c r="AD68" s="384"/>
      <c r="AE68" s="384"/>
      <c r="AF68" s="385"/>
      <c r="AG68" s="383">
        <v>2</v>
      </c>
      <c r="AH68" s="384">
        <v>0</v>
      </c>
      <c r="AI68" s="384">
        <v>0</v>
      </c>
      <c r="AJ68" s="384" t="s">
        <v>151</v>
      </c>
      <c r="AK68" s="385">
        <v>3</v>
      </c>
      <c r="AL68" s="383"/>
      <c r="AM68" s="384"/>
      <c r="AN68" s="384"/>
      <c r="AO68" s="384"/>
      <c r="AP68" s="385"/>
      <c r="AQ68" s="374"/>
      <c r="AR68" s="353"/>
      <c r="AS68" s="354"/>
    </row>
    <row r="69" spans="1:45" ht="26.25" thickBot="1">
      <c r="A69" s="378"/>
      <c r="B69" s="386" t="s">
        <v>221</v>
      </c>
      <c r="C69" s="387" t="s">
        <v>173</v>
      </c>
      <c r="D69" s="388" t="s">
        <v>108</v>
      </c>
      <c r="E69" s="382"/>
      <c r="F69" s="67">
        <f>SUM(H69,I69,J69,M69,N69,O69,R69,S69,T69,W69,X69,Y69,AB69,AC69,AD69,AG69,AH69,AI69,AL69,AM69,AN69)</f>
        <v>2</v>
      </c>
      <c r="G69" s="6">
        <f>SUM(L69,Q69,V69,AA69,AF69,AK69,AP69)</f>
        <v>4</v>
      </c>
      <c r="H69" s="383"/>
      <c r="I69" s="384"/>
      <c r="J69" s="384"/>
      <c r="K69" s="384"/>
      <c r="L69" s="385"/>
      <c r="M69" s="383"/>
      <c r="N69" s="384"/>
      <c r="O69" s="384"/>
      <c r="P69" s="384"/>
      <c r="Q69" s="385"/>
      <c r="R69" s="383"/>
      <c r="S69" s="384"/>
      <c r="T69" s="384"/>
      <c r="U69" s="384"/>
      <c r="V69" s="385"/>
      <c r="W69" s="383"/>
      <c r="X69" s="384"/>
      <c r="Y69" s="384"/>
      <c r="Z69" s="384"/>
      <c r="AA69" s="385"/>
      <c r="AB69" s="383"/>
      <c r="AC69" s="384"/>
      <c r="AD69" s="384"/>
      <c r="AE69" s="384"/>
      <c r="AF69" s="385"/>
      <c r="AG69" s="383">
        <v>2</v>
      </c>
      <c r="AH69" s="384">
        <v>0</v>
      </c>
      <c r="AI69" s="384">
        <v>0</v>
      </c>
      <c r="AJ69" s="384" t="s">
        <v>151</v>
      </c>
      <c r="AK69" s="385">
        <v>4</v>
      </c>
      <c r="AL69" s="383"/>
      <c r="AM69" s="384"/>
      <c r="AN69" s="384"/>
      <c r="AO69" s="384"/>
      <c r="AP69" s="385"/>
      <c r="AQ69" s="374"/>
      <c r="AR69" s="353"/>
      <c r="AS69" s="354"/>
    </row>
    <row r="70" spans="1:45" ht="51.75" thickBot="1">
      <c r="A70" s="378"/>
      <c r="B70" s="326" t="s">
        <v>285</v>
      </c>
      <c r="C70" s="327" t="s">
        <v>286</v>
      </c>
      <c r="D70" s="328" t="s">
        <v>287</v>
      </c>
      <c r="E70" s="317"/>
      <c r="F70" s="427" t="s">
        <v>258</v>
      </c>
      <c r="G70" s="428" t="s">
        <v>264</v>
      </c>
      <c r="H70" s="429"/>
      <c r="I70" s="430"/>
      <c r="J70" s="430"/>
      <c r="K70" s="430"/>
      <c r="L70" s="431"/>
      <c r="M70" s="429"/>
      <c r="N70" s="430"/>
      <c r="O70" s="430"/>
      <c r="P70" s="430"/>
      <c r="Q70" s="431"/>
      <c r="R70" s="429"/>
      <c r="S70" s="430"/>
      <c r="T70" s="430"/>
      <c r="U70" s="430"/>
      <c r="V70" s="431"/>
      <c r="W70" s="432" t="s">
        <v>257</v>
      </c>
      <c r="X70" s="433" t="s">
        <v>257</v>
      </c>
      <c r="Y70" s="433" t="s">
        <v>259</v>
      </c>
      <c r="Z70" s="433" t="s">
        <v>151</v>
      </c>
      <c r="AA70" s="434" t="s">
        <v>264</v>
      </c>
      <c r="AB70" s="429"/>
      <c r="AC70" s="430"/>
      <c r="AD70" s="430"/>
      <c r="AE70" s="430"/>
      <c r="AF70" s="431"/>
      <c r="AG70" s="432"/>
      <c r="AH70" s="433"/>
      <c r="AI70" s="433"/>
      <c r="AJ70" s="430"/>
      <c r="AK70" s="434"/>
      <c r="AL70" s="320"/>
      <c r="AM70" s="321"/>
      <c r="AN70" s="321"/>
      <c r="AO70" s="321"/>
      <c r="AP70" s="322"/>
      <c r="AQ70" s="435"/>
      <c r="AR70" s="353"/>
      <c r="AS70" s="354"/>
    </row>
    <row r="71" spans="1:45" ht="26.25" thickBot="1">
      <c r="A71" s="316"/>
      <c r="B71" s="326" t="s">
        <v>284</v>
      </c>
      <c r="C71" s="327" t="s">
        <v>256</v>
      </c>
      <c r="D71" s="328" t="s">
        <v>280</v>
      </c>
      <c r="E71" s="317"/>
      <c r="F71" s="427" t="s">
        <v>257</v>
      </c>
      <c r="G71" s="428" t="s">
        <v>258</v>
      </c>
      <c r="H71" s="429"/>
      <c r="I71" s="430"/>
      <c r="J71" s="430"/>
      <c r="K71" s="430"/>
      <c r="L71" s="431"/>
      <c r="M71" s="429"/>
      <c r="N71" s="430"/>
      <c r="O71" s="430"/>
      <c r="P71" s="430"/>
      <c r="Q71" s="431"/>
      <c r="R71" s="429"/>
      <c r="S71" s="430"/>
      <c r="T71" s="430"/>
      <c r="U71" s="430"/>
      <c r="V71" s="431"/>
      <c r="W71" s="432"/>
      <c r="X71" s="433"/>
      <c r="Y71" s="433"/>
      <c r="Z71" s="433"/>
      <c r="AA71" s="434"/>
      <c r="AB71" s="429"/>
      <c r="AC71" s="430"/>
      <c r="AD71" s="430"/>
      <c r="AE71" s="430"/>
      <c r="AF71" s="431"/>
      <c r="AG71" s="432" t="s">
        <v>259</v>
      </c>
      <c r="AH71" s="433" t="s">
        <v>257</v>
      </c>
      <c r="AI71" s="433" t="s">
        <v>259</v>
      </c>
      <c r="AJ71" s="430" t="s">
        <v>260</v>
      </c>
      <c r="AK71" s="434" t="s">
        <v>258</v>
      </c>
      <c r="AL71" s="320"/>
      <c r="AM71" s="321"/>
      <c r="AN71" s="321"/>
      <c r="AO71" s="321"/>
      <c r="AP71" s="322"/>
      <c r="AQ71" s="435" t="s">
        <v>261</v>
      </c>
      <c r="AR71" s="353"/>
      <c r="AS71" s="354"/>
    </row>
    <row r="72" spans="1:45" ht="13.5" thickBot="1">
      <c r="A72" s="316"/>
      <c r="B72" s="326" t="s">
        <v>266</v>
      </c>
      <c r="C72" s="327" t="s">
        <v>268</v>
      </c>
      <c r="D72" s="436" t="s">
        <v>270</v>
      </c>
      <c r="E72" s="317"/>
      <c r="F72" s="427" t="s">
        <v>264</v>
      </c>
      <c r="G72" s="428" t="s">
        <v>264</v>
      </c>
      <c r="H72" s="429"/>
      <c r="I72" s="430"/>
      <c r="J72" s="430"/>
      <c r="K72" s="430"/>
      <c r="L72" s="431"/>
      <c r="M72" s="429"/>
      <c r="N72" s="430"/>
      <c r="O72" s="430"/>
      <c r="P72" s="430"/>
      <c r="Q72" s="431"/>
      <c r="R72" s="429"/>
      <c r="S72" s="430"/>
      <c r="T72" s="430"/>
      <c r="U72" s="430"/>
      <c r="V72" s="431"/>
      <c r="W72" s="432" t="s">
        <v>264</v>
      </c>
      <c r="X72" s="433" t="s">
        <v>259</v>
      </c>
      <c r="Y72" s="433" t="s">
        <v>259</v>
      </c>
      <c r="Z72" s="433" t="s">
        <v>151</v>
      </c>
      <c r="AA72" s="434" t="s">
        <v>264</v>
      </c>
      <c r="AB72" s="429"/>
      <c r="AC72" s="430"/>
      <c r="AD72" s="430"/>
      <c r="AE72" s="430"/>
      <c r="AF72" s="431"/>
      <c r="AG72" s="432"/>
      <c r="AH72" s="433"/>
      <c r="AI72" s="433"/>
      <c r="AJ72" s="430"/>
      <c r="AK72" s="434"/>
      <c r="AL72" s="320"/>
      <c r="AM72" s="321"/>
      <c r="AN72" s="321"/>
      <c r="AO72" s="321"/>
      <c r="AP72" s="322"/>
      <c r="AQ72" s="435"/>
      <c r="AR72" s="353"/>
      <c r="AS72" s="354"/>
    </row>
    <row r="73" spans="1:45" ht="13.5" thickBot="1">
      <c r="A73" s="316"/>
      <c r="B73" s="326" t="s">
        <v>262</v>
      </c>
      <c r="C73" s="327" t="s">
        <v>263</v>
      </c>
      <c r="D73" s="436" t="s">
        <v>265</v>
      </c>
      <c r="E73" s="317"/>
      <c r="F73" s="427" t="s">
        <v>264</v>
      </c>
      <c r="G73" s="428" t="s">
        <v>264</v>
      </c>
      <c r="H73" s="429"/>
      <c r="I73" s="430"/>
      <c r="J73" s="430"/>
      <c r="K73" s="430"/>
      <c r="L73" s="431"/>
      <c r="M73" s="429"/>
      <c r="N73" s="430"/>
      <c r="O73" s="430"/>
      <c r="P73" s="430"/>
      <c r="Q73" s="431"/>
      <c r="R73" s="429"/>
      <c r="S73" s="430"/>
      <c r="T73" s="430"/>
      <c r="U73" s="430"/>
      <c r="V73" s="431"/>
      <c r="W73" s="432" t="s">
        <v>257</v>
      </c>
      <c r="X73" s="433" t="s">
        <v>259</v>
      </c>
      <c r="Y73" s="433" t="s">
        <v>258</v>
      </c>
      <c r="Z73" s="433" t="s">
        <v>16</v>
      </c>
      <c r="AA73" s="434" t="s">
        <v>264</v>
      </c>
      <c r="AB73" s="429"/>
      <c r="AC73" s="430"/>
      <c r="AD73" s="430"/>
      <c r="AE73" s="430"/>
      <c r="AF73" s="431"/>
      <c r="AG73" s="432"/>
      <c r="AH73" s="433"/>
      <c r="AI73" s="433"/>
      <c r="AJ73" s="430"/>
      <c r="AK73" s="434"/>
      <c r="AL73" s="437" t="s">
        <v>272</v>
      </c>
      <c r="AM73" s="321"/>
      <c r="AN73" s="321"/>
      <c r="AO73" s="321"/>
      <c r="AP73" s="322"/>
      <c r="AQ73" s="435"/>
      <c r="AR73" s="353"/>
      <c r="AS73" s="354"/>
    </row>
    <row r="74" spans="1:45" ht="13.5" thickBot="1">
      <c r="A74" s="316"/>
      <c r="B74" s="326" t="s">
        <v>267</v>
      </c>
      <c r="C74" s="327" t="s">
        <v>269</v>
      </c>
      <c r="D74" s="436" t="s">
        <v>271</v>
      </c>
      <c r="E74" s="317"/>
      <c r="F74" s="427" t="s">
        <v>264</v>
      </c>
      <c r="G74" s="428" t="s">
        <v>264</v>
      </c>
      <c r="H74" s="429"/>
      <c r="I74" s="430"/>
      <c r="J74" s="430"/>
      <c r="K74" s="430"/>
      <c r="L74" s="431"/>
      <c r="M74" s="429"/>
      <c r="N74" s="430"/>
      <c r="O74" s="430"/>
      <c r="P74" s="430"/>
      <c r="Q74" s="431"/>
      <c r="R74" s="429"/>
      <c r="S74" s="430"/>
      <c r="T74" s="430"/>
      <c r="U74" s="430"/>
      <c r="V74" s="431"/>
      <c r="W74" s="432" t="s">
        <v>264</v>
      </c>
      <c r="X74" s="433" t="s">
        <v>259</v>
      </c>
      <c r="Y74" s="433" t="s">
        <v>259</v>
      </c>
      <c r="Z74" s="433" t="s">
        <v>151</v>
      </c>
      <c r="AA74" s="434" t="s">
        <v>264</v>
      </c>
      <c r="AB74" s="429"/>
      <c r="AC74" s="430"/>
      <c r="AD74" s="430"/>
      <c r="AE74" s="430"/>
      <c r="AF74" s="431"/>
      <c r="AG74" s="432"/>
      <c r="AH74" s="433"/>
      <c r="AI74" s="433"/>
      <c r="AJ74" s="430"/>
      <c r="AK74" s="434"/>
      <c r="AL74" s="320"/>
      <c r="AM74" s="321"/>
      <c r="AN74" s="321"/>
      <c r="AO74" s="321"/>
      <c r="AP74" s="322"/>
      <c r="AQ74" s="435"/>
      <c r="AR74" s="438" t="s">
        <v>273</v>
      </c>
      <c r="AS74" s="354"/>
    </row>
    <row r="75" spans="1:45" ht="13.5" thickBot="1">
      <c r="A75" s="316"/>
      <c r="B75" s="326" t="s">
        <v>276</v>
      </c>
      <c r="C75" s="327" t="s">
        <v>277</v>
      </c>
      <c r="D75" s="436" t="s">
        <v>278</v>
      </c>
      <c r="E75" s="317"/>
      <c r="F75" s="427" t="s">
        <v>264</v>
      </c>
      <c r="G75" s="428" t="s">
        <v>264</v>
      </c>
      <c r="H75" s="429"/>
      <c r="I75" s="430"/>
      <c r="J75" s="430"/>
      <c r="K75" s="430"/>
      <c r="L75" s="431"/>
      <c r="M75" s="429"/>
      <c r="N75" s="430"/>
      <c r="O75" s="430"/>
      <c r="P75" s="430"/>
      <c r="Q75" s="431"/>
      <c r="R75" s="429"/>
      <c r="S75" s="430"/>
      <c r="T75" s="430"/>
      <c r="U75" s="430"/>
      <c r="V75" s="431"/>
      <c r="W75" s="432" t="s">
        <v>264</v>
      </c>
      <c r="X75" s="433" t="s">
        <v>259</v>
      </c>
      <c r="Y75" s="433" t="s">
        <v>259</v>
      </c>
      <c r="Z75" s="433" t="s">
        <v>151</v>
      </c>
      <c r="AA75" s="434" t="s">
        <v>264</v>
      </c>
      <c r="AB75" s="429"/>
      <c r="AC75" s="430"/>
      <c r="AD75" s="430"/>
      <c r="AE75" s="430"/>
      <c r="AF75" s="431"/>
      <c r="AG75" s="432"/>
      <c r="AH75" s="433"/>
      <c r="AI75" s="433"/>
      <c r="AJ75" s="430"/>
      <c r="AK75" s="434"/>
      <c r="AL75" s="320"/>
      <c r="AM75" s="321"/>
      <c r="AN75" s="321"/>
      <c r="AO75" s="321"/>
      <c r="AP75" s="322"/>
      <c r="AQ75" s="435"/>
      <c r="AR75" s="438" t="s">
        <v>279</v>
      </c>
      <c r="AS75" s="354"/>
    </row>
    <row r="76" spans="1:45" ht="13.5" thickBot="1">
      <c r="A76" s="316"/>
      <c r="B76" s="326" t="s">
        <v>274</v>
      </c>
      <c r="C76" s="439" t="s">
        <v>275</v>
      </c>
      <c r="D76" s="436"/>
      <c r="E76" s="317"/>
      <c r="F76" s="427" t="s">
        <v>258</v>
      </c>
      <c r="G76" s="428" t="s">
        <v>264</v>
      </c>
      <c r="H76" s="320"/>
      <c r="I76" s="321"/>
      <c r="J76" s="321"/>
      <c r="K76" s="321"/>
      <c r="L76" s="322"/>
      <c r="M76" s="320"/>
      <c r="N76" s="321"/>
      <c r="O76" s="321"/>
      <c r="P76" s="321"/>
      <c r="Q76" s="322"/>
      <c r="R76" s="320"/>
      <c r="S76" s="321"/>
      <c r="T76" s="321"/>
      <c r="U76" s="321"/>
      <c r="V76" s="322"/>
      <c r="W76" s="432" t="s">
        <v>258</v>
      </c>
      <c r="X76" s="433" t="s">
        <v>259</v>
      </c>
      <c r="Y76" s="433" t="s">
        <v>259</v>
      </c>
      <c r="Z76" s="433" t="s">
        <v>151</v>
      </c>
      <c r="AA76" s="434" t="s">
        <v>264</v>
      </c>
      <c r="AB76" s="320"/>
      <c r="AC76" s="321"/>
      <c r="AD76" s="321"/>
      <c r="AE76" s="321"/>
      <c r="AF76" s="322"/>
      <c r="AG76" s="320"/>
      <c r="AH76" s="321"/>
      <c r="AI76" s="321"/>
      <c r="AJ76" s="321"/>
      <c r="AK76" s="322"/>
      <c r="AL76" s="320"/>
      <c r="AM76" s="321"/>
      <c r="AN76" s="321"/>
      <c r="AO76" s="321"/>
      <c r="AP76" s="322"/>
      <c r="AQ76" s="374"/>
      <c r="AR76" s="353"/>
      <c r="AS76" s="354"/>
    </row>
    <row r="77" spans="1:45" ht="13.5" thickBot="1">
      <c r="A77" s="378"/>
      <c r="B77" s="326" t="s">
        <v>283</v>
      </c>
      <c r="C77" s="439" t="s">
        <v>281</v>
      </c>
      <c r="D77" s="436" t="s">
        <v>282</v>
      </c>
      <c r="E77" s="317"/>
      <c r="F77" s="427" t="s">
        <v>258</v>
      </c>
      <c r="G77" s="428" t="s">
        <v>264</v>
      </c>
      <c r="H77" s="320"/>
      <c r="I77" s="321"/>
      <c r="J77" s="321"/>
      <c r="K77" s="321"/>
      <c r="L77" s="322"/>
      <c r="M77" s="138"/>
      <c r="N77" s="139"/>
      <c r="O77" s="139"/>
      <c r="P77" s="139"/>
      <c r="Q77" s="140"/>
      <c r="R77" s="440" t="s">
        <v>259</v>
      </c>
      <c r="S77" s="441" t="s">
        <v>259</v>
      </c>
      <c r="T77" s="441" t="s">
        <v>258</v>
      </c>
      <c r="U77" s="441" t="s">
        <v>151</v>
      </c>
      <c r="V77" s="442" t="s">
        <v>264</v>
      </c>
      <c r="W77" s="138"/>
      <c r="X77" s="139"/>
      <c r="Y77" s="139"/>
      <c r="Z77" s="139"/>
      <c r="AA77" s="140"/>
      <c r="AB77" s="389"/>
      <c r="AC77" s="389"/>
      <c r="AD77" s="389"/>
      <c r="AE77" s="389"/>
      <c r="AF77" s="389"/>
      <c r="AG77" s="138"/>
      <c r="AH77" s="139"/>
      <c r="AI77" s="139"/>
      <c r="AJ77" s="139"/>
      <c r="AK77" s="140"/>
      <c r="AL77" s="138"/>
      <c r="AM77" s="139"/>
      <c r="AN77" s="139"/>
      <c r="AO77" s="139"/>
      <c r="AP77" s="140"/>
      <c r="AQ77" s="138"/>
      <c r="AR77" s="139"/>
      <c r="AS77" s="443" t="s">
        <v>297</v>
      </c>
    </row>
    <row r="78" spans="1:45" ht="26.25" thickBot="1">
      <c r="A78" s="316"/>
      <c r="B78" s="326" t="s">
        <v>288</v>
      </c>
      <c r="C78" s="327" t="s">
        <v>291</v>
      </c>
      <c r="D78" s="328" t="s">
        <v>292</v>
      </c>
      <c r="E78" s="317"/>
      <c r="F78" s="318"/>
      <c r="G78" s="319"/>
      <c r="H78" s="320"/>
      <c r="I78" s="321"/>
      <c r="J78" s="321"/>
      <c r="K78" s="321"/>
      <c r="L78" s="322"/>
      <c r="M78" s="320"/>
      <c r="N78" s="321"/>
      <c r="O78" s="321"/>
      <c r="P78" s="321"/>
      <c r="Q78" s="322"/>
      <c r="R78" s="440" t="s">
        <v>258</v>
      </c>
      <c r="S78" s="441" t="s">
        <v>259</v>
      </c>
      <c r="T78" s="441" t="s">
        <v>259</v>
      </c>
      <c r="U78" s="441" t="s">
        <v>151</v>
      </c>
      <c r="V78" s="442" t="s">
        <v>258</v>
      </c>
      <c r="W78" s="320"/>
      <c r="X78" s="321"/>
      <c r="Y78" s="321"/>
      <c r="Z78" s="321"/>
      <c r="AA78" s="322"/>
      <c r="AB78" s="320"/>
      <c r="AC78" s="321"/>
      <c r="AD78" s="321"/>
      <c r="AE78" s="321"/>
      <c r="AF78" s="322"/>
      <c r="AG78" s="320"/>
      <c r="AH78" s="321"/>
      <c r="AI78" s="321"/>
      <c r="AJ78" s="321"/>
      <c r="AK78" s="322"/>
      <c r="AL78" s="320"/>
      <c r="AM78" s="321"/>
      <c r="AN78" s="321"/>
      <c r="AO78" s="321"/>
      <c r="AP78" s="322"/>
      <c r="AQ78" s="374"/>
      <c r="AR78" s="353"/>
      <c r="AS78" s="354"/>
    </row>
    <row r="79" spans="1:45" ht="13.5" thickBot="1">
      <c r="A79" s="316"/>
      <c r="B79" s="326" t="s">
        <v>289</v>
      </c>
      <c r="C79" s="444" t="s">
        <v>290</v>
      </c>
      <c r="D79" s="436"/>
      <c r="E79" s="317"/>
      <c r="F79" s="318"/>
      <c r="G79" s="319"/>
      <c r="H79" s="320"/>
      <c r="I79" s="321"/>
      <c r="J79" s="321"/>
      <c r="K79" s="321"/>
      <c r="L79" s="322"/>
      <c r="M79" s="320"/>
      <c r="N79" s="321"/>
      <c r="O79" s="321"/>
      <c r="P79" s="321"/>
      <c r="Q79" s="322"/>
      <c r="R79" s="440" t="s">
        <v>258</v>
      </c>
      <c r="S79" s="441" t="s">
        <v>259</v>
      </c>
      <c r="T79" s="441" t="s">
        <v>259</v>
      </c>
      <c r="U79" s="441" t="s">
        <v>151</v>
      </c>
      <c r="V79" s="442" t="s">
        <v>258</v>
      </c>
      <c r="W79" s="320"/>
      <c r="X79" s="321"/>
      <c r="Y79" s="321"/>
      <c r="Z79" s="321"/>
      <c r="AA79" s="322"/>
      <c r="AB79" s="320"/>
      <c r="AC79" s="321"/>
      <c r="AD79" s="321"/>
      <c r="AE79" s="321"/>
      <c r="AF79" s="322"/>
      <c r="AG79" s="320"/>
      <c r="AH79" s="321"/>
      <c r="AI79" s="321"/>
      <c r="AJ79" s="321"/>
      <c r="AK79" s="322"/>
      <c r="AL79" s="320"/>
      <c r="AM79" s="321"/>
      <c r="AN79" s="321"/>
      <c r="AO79" s="321"/>
      <c r="AP79" s="322"/>
      <c r="AQ79" s="374" t="s">
        <v>293</v>
      </c>
      <c r="AR79" s="353"/>
      <c r="AS79" s="354"/>
    </row>
    <row r="80" spans="1:45" ht="13.5" thickBot="1">
      <c r="A80" s="316"/>
      <c r="B80" s="326" t="s">
        <v>294</v>
      </c>
      <c r="C80" s="444" t="s">
        <v>295</v>
      </c>
      <c r="D80" s="436" t="s">
        <v>296</v>
      </c>
      <c r="E80" s="317"/>
      <c r="F80" s="427" t="s">
        <v>258</v>
      </c>
      <c r="G80" s="428" t="s">
        <v>264</v>
      </c>
      <c r="H80" s="320"/>
      <c r="I80" s="321"/>
      <c r="J80" s="321"/>
      <c r="K80" s="321"/>
      <c r="L80" s="322"/>
      <c r="M80" s="320"/>
      <c r="N80" s="321"/>
      <c r="O80" s="321"/>
      <c r="P80" s="321"/>
      <c r="Q80" s="322"/>
      <c r="R80" s="440"/>
      <c r="S80" s="441"/>
      <c r="T80" s="441"/>
      <c r="U80" s="441"/>
      <c r="V80" s="442"/>
      <c r="W80" s="320"/>
      <c r="X80" s="321"/>
      <c r="Y80" s="321"/>
      <c r="Z80" s="321"/>
      <c r="AA80" s="322"/>
      <c r="AB80" s="320"/>
      <c r="AC80" s="321"/>
      <c r="AD80" s="321"/>
      <c r="AE80" s="321"/>
      <c r="AF80" s="322"/>
      <c r="AG80" s="440" t="s">
        <v>258</v>
      </c>
      <c r="AH80" s="441" t="s">
        <v>259</v>
      </c>
      <c r="AI80" s="441" t="s">
        <v>259</v>
      </c>
      <c r="AJ80" s="441" t="s">
        <v>151</v>
      </c>
      <c r="AK80" s="442" t="s">
        <v>264</v>
      </c>
      <c r="AL80" s="320"/>
      <c r="AM80" s="321"/>
      <c r="AN80" s="321"/>
      <c r="AO80" s="321"/>
      <c r="AP80" s="322"/>
      <c r="AQ80" s="374"/>
      <c r="AR80" s="353"/>
      <c r="AS80" s="354"/>
    </row>
    <row r="81" spans="1:45" ht="26.25" thickBot="1">
      <c r="A81" s="488"/>
      <c r="B81" s="489" t="s">
        <v>314</v>
      </c>
      <c r="C81" s="327" t="s">
        <v>311</v>
      </c>
      <c r="D81" s="328" t="s">
        <v>313</v>
      </c>
      <c r="E81" s="490"/>
      <c r="F81" s="427" t="s">
        <v>258</v>
      </c>
      <c r="G81" s="491" t="s">
        <v>312</v>
      </c>
      <c r="H81" s="492"/>
      <c r="I81" s="493"/>
      <c r="J81" s="493"/>
      <c r="K81" s="493"/>
      <c r="L81" s="494"/>
      <c r="M81" s="492"/>
      <c r="N81" s="493"/>
      <c r="O81" s="493"/>
      <c r="P81" s="493"/>
      <c r="Q81" s="494"/>
      <c r="R81" s="495"/>
      <c r="S81" s="496"/>
      <c r="T81" s="496"/>
      <c r="U81" s="496"/>
      <c r="V81" s="497"/>
      <c r="W81" s="492"/>
      <c r="X81" s="493"/>
      <c r="Y81" s="493"/>
      <c r="Z81" s="493"/>
      <c r="AA81" s="494"/>
      <c r="AB81" s="492"/>
      <c r="AC81" s="493"/>
      <c r="AD81" s="493"/>
      <c r="AE81" s="493"/>
      <c r="AF81" s="494"/>
      <c r="AG81" s="440" t="s">
        <v>259</v>
      </c>
      <c r="AH81" s="441" t="s">
        <v>259</v>
      </c>
      <c r="AI81" s="441" t="s">
        <v>258</v>
      </c>
      <c r="AJ81" s="498" t="s">
        <v>151</v>
      </c>
      <c r="AK81" s="491" t="s">
        <v>312</v>
      </c>
      <c r="AL81" s="492"/>
      <c r="AM81" s="493"/>
      <c r="AN81" s="493"/>
      <c r="AO81" s="493"/>
      <c r="AP81" s="494"/>
      <c r="AQ81" s="499">
        <v>20</v>
      </c>
      <c r="AR81" s="500"/>
      <c r="AS81" s="501"/>
    </row>
    <row r="82" spans="1:45" ht="13.5" thickBot="1">
      <c r="A82" s="488"/>
      <c r="B82" s="489" t="s">
        <v>360</v>
      </c>
      <c r="C82" s="327" t="s">
        <v>361</v>
      </c>
      <c r="D82" s="328" t="s">
        <v>361</v>
      </c>
      <c r="E82" s="490"/>
      <c r="F82" s="427" t="s">
        <v>258</v>
      </c>
      <c r="G82" s="491" t="s">
        <v>258</v>
      </c>
      <c r="H82" s="492"/>
      <c r="I82" s="493"/>
      <c r="J82" s="493"/>
      <c r="K82" s="493"/>
      <c r="L82" s="494"/>
      <c r="M82" s="492"/>
      <c r="N82" s="493"/>
      <c r="O82" s="493"/>
      <c r="P82" s="493"/>
      <c r="Q82" s="494"/>
      <c r="R82" s="495"/>
      <c r="S82" s="496"/>
      <c r="T82" s="496"/>
      <c r="U82" s="496"/>
      <c r="V82" s="497"/>
      <c r="W82" s="492"/>
      <c r="X82" s="493"/>
      <c r="Y82" s="493"/>
      <c r="Z82" s="493"/>
      <c r="AA82" s="494"/>
      <c r="AB82" s="492"/>
      <c r="AC82" s="493"/>
      <c r="AD82" s="493"/>
      <c r="AE82" s="493"/>
      <c r="AF82" s="494"/>
      <c r="AG82" s="440" t="s">
        <v>259</v>
      </c>
      <c r="AH82" s="441" t="s">
        <v>259</v>
      </c>
      <c r="AI82" s="441" t="s">
        <v>258</v>
      </c>
      <c r="AJ82" s="498" t="s">
        <v>151</v>
      </c>
      <c r="AK82" s="491" t="s">
        <v>258</v>
      </c>
      <c r="AL82" s="492"/>
      <c r="AM82" s="493"/>
      <c r="AN82" s="493"/>
      <c r="AO82" s="493"/>
      <c r="AP82" s="494"/>
      <c r="AQ82" s="499"/>
      <c r="AR82" s="500"/>
      <c r="AS82" s="501"/>
    </row>
    <row r="83" spans="1:45" ht="26.25" thickBot="1">
      <c r="A83" s="488"/>
      <c r="B83" s="489" t="s">
        <v>362</v>
      </c>
      <c r="C83" s="327" t="s">
        <v>363</v>
      </c>
      <c r="D83" s="328" t="s">
        <v>363</v>
      </c>
      <c r="E83" s="490"/>
      <c r="F83" s="427" t="s">
        <v>258</v>
      </c>
      <c r="G83" s="491" t="s">
        <v>264</v>
      </c>
      <c r="H83" s="492"/>
      <c r="I83" s="493"/>
      <c r="J83" s="493"/>
      <c r="K83" s="493"/>
      <c r="L83" s="494"/>
      <c r="M83" s="492"/>
      <c r="N83" s="493"/>
      <c r="O83" s="493"/>
      <c r="P83" s="493"/>
      <c r="Q83" s="494"/>
      <c r="R83" s="495"/>
      <c r="S83" s="496"/>
      <c r="T83" s="496"/>
      <c r="U83" s="496"/>
      <c r="V83" s="497"/>
      <c r="W83" s="492"/>
      <c r="X83" s="493"/>
      <c r="Y83" s="493"/>
      <c r="Z83" s="493"/>
      <c r="AA83" s="494"/>
      <c r="AB83" s="492"/>
      <c r="AC83" s="493"/>
      <c r="AD83" s="493"/>
      <c r="AE83" s="493"/>
      <c r="AF83" s="494"/>
      <c r="AG83" s="440" t="s">
        <v>259</v>
      </c>
      <c r="AH83" s="441" t="s">
        <v>259</v>
      </c>
      <c r="AI83" s="441" t="s">
        <v>258</v>
      </c>
      <c r="AJ83" s="498" t="s">
        <v>151</v>
      </c>
      <c r="AK83" s="491" t="s">
        <v>264</v>
      </c>
      <c r="AL83" s="492"/>
      <c r="AM83" s="493"/>
      <c r="AN83" s="493"/>
      <c r="AO83" s="493"/>
      <c r="AP83" s="494"/>
      <c r="AQ83" s="499"/>
      <c r="AR83" s="500"/>
      <c r="AS83" s="501"/>
    </row>
    <row r="84" spans="1:45" ht="13.5" thickBot="1">
      <c r="A84" s="390"/>
      <c r="B84" s="445"/>
      <c r="C84" s="363"/>
      <c r="D84" s="364"/>
      <c r="E84" s="391"/>
      <c r="F84" s="392"/>
      <c r="G84" s="393"/>
      <c r="H84" s="394"/>
      <c r="I84" s="395"/>
      <c r="J84" s="395"/>
      <c r="K84" s="395"/>
      <c r="L84" s="396"/>
      <c r="M84" s="394"/>
      <c r="N84" s="395"/>
      <c r="O84" s="395"/>
      <c r="P84" s="395"/>
      <c r="Q84" s="396"/>
      <c r="R84" s="394"/>
      <c r="S84" s="395"/>
      <c r="T84" s="395"/>
      <c r="U84" s="395"/>
      <c r="V84" s="396"/>
      <c r="W84" s="394"/>
      <c r="X84" s="395"/>
      <c r="Y84" s="395"/>
      <c r="Z84" s="395"/>
      <c r="AA84" s="396"/>
      <c r="AB84" s="394"/>
      <c r="AC84" s="395"/>
      <c r="AD84" s="395"/>
      <c r="AE84" s="395"/>
      <c r="AF84" s="396"/>
      <c r="AG84" s="394"/>
      <c r="AH84" s="395"/>
      <c r="AI84" s="395"/>
      <c r="AJ84" s="395"/>
      <c r="AK84" s="396"/>
      <c r="AL84" s="394"/>
      <c r="AM84" s="395"/>
      <c r="AN84" s="395"/>
      <c r="AO84" s="395"/>
      <c r="AP84" s="396"/>
      <c r="AQ84" s="397"/>
      <c r="AR84" s="398"/>
      <c r="AS84" s="399"/>
    </row>
    <row r="85" spans="1:45" ht="12.75">
      <c r="A85" s="339"/>
      <c r="B85" s="339"/>
      <c r="C85" s="340"/>
      <c r="D85" s="340"/>
      <c r="E85" s="400"/>
      <c r="F85" s="341"/>
      <c r="G85" s="341"/>
      <c r="H85" s="341"/>
      <c r="I85" s="341"/>
      <c r="J85" s="341"/>
      <c r="K85" s="341"/>
      <c r="L85" s="341"/>
      <c r="M85" s="341"/>
      <c r="N85" s="341"/>
      <c r="O85" s="341"/>
      <c r="P85" s="341"/>
      <c r="Q85" s="341"/>
      <c r="R85" s="341"/>
      <c r="S85" s="341"/>
      <c r="T85" s="341"/>
      <c r="U85" s="341"/>
      <c r="V85" s="341"/>
      <c r="W85" s="341"/>
      <c r="X85" s="341"/>
      <c r="Y85" s="341"/>
      <c r="Z85" s="341"/>
      <c r="AA85" s="341"/>
      <c r="AB85" s="341"/>
      <c r="AC85" s="341"/>
      <c r="AD85" s="341"/>
      <c r="AE85" s="341"/>
      <c r="AF85" s="341"/>
      <c r="AG85" s="341"/>
      <c r="AH85" s="341"/>
      <c r="AI85" s="341"/>
      <c r="AJ85" s="341"/>
      <c r="AK85" s="341"/>
      <c r="AL85" s="341"/>
      <c r="AM85" s="341"/>
      <c r="AN85" s="341"/>
      <c r="AO85" s="341"/>
      <c r="AP85" s="341"/>
      <c r="AQ85" s="295"/>
      <c r="AR85" s="295"/>
      <c r="AS85" s="295"/>
    </row>
    <row r="86" spans="1:45" ht="12.75">
      <c r="A86" s="339"/>
      <c r="B86" s="339"/>
      <c r="C86" s="401"/>
      <c r="D86" s="401"/>
      <c r="E86" s="400"/>
      <c r="F86" s="341"/>
      <c r="G86" s="341"/>
      <c r="H86" s="341"/>
      <c r="I86" s="341"/>
      <c r="J86" s="341"/>
      <c r="K86" s="341"/>
      <c r="L86" s="341"/>
      <c r="M86" s="341"/>
      <c r="N86" s="341"/>
      <c r="O86" s="341"/>
      <c r="P86" s="341"/>
      <c r="Q86" s="341"/>
      <c r="R86" s="341"/>
      <c r="S86" s="341"/>
      <c r="T86" s="341"/>
      <c r="U86" s="341"/>
      <c r="V86" s="341"/>
      <c r="W86" s="341"/>
      <c r="X86" s="341"/>
      <c r="Y86" s="341"/>
      <c r="Z86" s="341"/>
      <c r="AA86" s="341"/>
      <c r="AB86" s="341"/>
      <c r="AC86" s="341"/>
      <c r="AD86" s="341"/>
      <c r="AE86" s="341"/>
      <c r="AF86" s="341"/>
      <c r="AG86" s="341"/>
      <c r="AH86" s="341"/>
      <c r="AI86" s="341"/>
      <c r="AJ86" s="341"/>
      <c r="AK86" s="341"/>
      <c r="AL86" s="341"/>
      <c r="AM86" s="341"/>
      <c r="AN86" s="341"/>
      <c r="AO86" s="341"/>
      <c r="AP86" s="341"/>
      <c r="AQ86" s="295"/>
      <c r="AR86" s="295"/>
      <c r="AS86" s="295"/>
    </row>
    <row r="87" spans="1:45" ht="12.75">
      <c r="A87" s="339"/>
      <c r="B87" s="339"/>
      <c r="C87" s="401"/>
      <c r="D87" s="401"/>
      <c r="E87" s="400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1"/>
      <c r="W87" s="341"/>
      <c r="X87" s="341"/>
      <c r="Y87" s="341"/>
      <c r="Z87" s="341"/>
      <c r="AA87" s="341"/>
      <c r="AB87" s="341"/>
      <c r="AC87" s="341"/>
      <c r="AD87" s="341"/>
      <c r="AE87" s="341"/>
      <c r="AF87" s="341"/>
      <c r="AG87" s="341"/>
      <c r="AH87" s="341"/>
      <c r="AI87" s="341"/>
      <c r="AJ87" s="341"/>
      <c r="AK87" s="341"/>
      <c r="AL87" s="341"/>
      <c r="AM87" s="341"/>
      <c r="AN87" s="341"/>
      <c r="AO87" s="341"/>
      <c r="AP87" s="341"/>
      <c r="AQ87" s="295"/>
      <c r="AR87" s="295"/>
      <c r="AS87" s="295"/>
    </row>
    <row r="88" spans="1:45" ht="15.75">
      <c r="A88" s="310" t="s">
        <v>150</v>
      </c>
      <c r="B88" s="311"/>
      <c r="C88" s="310"/>
      <c r="D88" s="310"/>
      <c r="E88" s="312"/>
      <c r="F88" s="312"/>
      <c r="G88" s="312"/>
      <c r="H88" s="312"/>
      <c r="I88" s="312"/>
      <c r="J88" s="312"/>
      <c r="K88" s="312"/>
      <c r="L88" s="312"/>
      <c r="M88" s="312"/>
      <c r="N88" s="312"/>
      <c r="O88" s="312"/>
      <c r="P88" s="312"/>
      <c r="Q88" s="82" t="s">
        <v>152</v>
      </c>
      <c r="R88" s="312"/>
      <c r="S88" s="312"/>
      <c r="T88" s="312"/>
      <c r="U88" s="312"/>
      <c r="V88" s="312"/>
      <c r="W88" s="313"/>
      <c r="X88" s="312"/>
      <c r="Y88" s="312"/>
      <c r="Z88" s="312"/>
      <c r="AA88" s="312"/>
      <c r="AB88" s="312"/>
      <c r="AC88" s="312"/>
      <c r="AD88" s="312"/>
      <c r="AE88" s="312"/>
      <c r="AF88" s="312"/>
      <c r="AG88" s="312"/>
      <c r="AH88" s="312"/>
      <c r="AI88" s="312"/>
      <c r="AJ88" s="312"/>
      <c r="AK88" s="312"/>
      <c r="AL88" s="312"/>
      <c r="AM88" s="312"/>
      <c r="AN88" s="312"/>
      <c r="AO88" s="312"/>
      <c r="AP88" s="312"/>
      <c r="AQ88" s="312"/>
      <c r="AR88" s="312"/>
      <c r="AS88" s="305"/>
    </row>
    <row r="89" spans="1:45" ht="13.5" thickBot="1">
      <c r="A89" s="306" t="s">
        <v>186</v>
      </c>
      <c r="B89" s="307"/>
      <c r="C89" s="308"/>
      <c r="D89" s="314"/>
      <c r="E89" s="312"/>
      <c r="F89" s="312"/>
      <c r="G89" s="312"/>
      <c r="H89" s="312"/>
      <c r="I89" s="312"/>
      <c r="J89" s="312"/>
      <c r="K89" s="312"/>
      <c r="L89" s="312"/>
      <c r="M89" s="312"/>
      <c r="N89" s="312"/>
      <c r="O89" s="312"/>
      <c r="P89" s="312"/>
      <c r="Q89" s="82" t="s">
        <v>153</v>
      </c>
      <c r="R89" s="312"/>
      <c r="S89" s="312"/>
      <c r="T89" s="312"/>
      <c r="U89" s="312"/>
      <c r="V89" s="312"/>
      <c r="W89" s="74"/>
      <c r="X89" s="312"/>
      <c r="Y89" s="312"/>
      <c r="Z89" s="312"/>
      <c r="AA89" s="312"/>
      <c r="AB89" s="312"/>
      <c r="AC89" s="312"/>
      <c r="AD89" s="312"/>
      <c r="AE89" s="312"/>
      <c r="AF89" s="312"/>
      <c r="AG89" s="312"/>
      <c r="AH89" s="312"/>
      <c r="AI89" s="312"/>
      <c r="AJ89" s="312"/>
      <c r="AK89" s="312"/>
      <c r="AL89" s="312"/>
      <c r="AM89" s="312"/>
      <c r="AN89" s="312"/>
      <c r="AO89" s="312"/>
      <c r="AP89" s="305"/>
      <c r="AQ89" s="305"/>
      <c r="AR89" s="305"/>
      <c r="AS89" s="305"/>
    </row>
    <row r="90" spans="1:45" ht="13.5" thickBot="1">
      <c r="A90" s="117" t="s">
        <v>94</v>
      </c>
      <c r="B90" s="185"/>
      <c r="C90" s="186"/>
      <c r="D90" s="187"/>
      <c r="E90" s="185"/>
      <c r="F90" s="188">
        <f>SUM(F91:F108)</f>
        <v>52</v>
      </c>
      <c r="G90" s="188">
        <f>SUM(G91:G108)</f>
        <v>66</v>
      </c>
      <c r="H90" s="201">
        <f>SUM(H91:H108)</f>
        <v>0</v>
      </c>
      <c r="I90" s="189">
        <f>SUM(I91:I108)</f>
        <v>0</v>
      </c>
      <c r="J90" s="190">
        <f>SUM(J91:J108)</f>
        <v>0</v>
      </c>
      <c r="K90" s="262">
        <f>SUM(K91:K94)</f>
        <v>0</v>
      </c>
      <c r="L90" s="168">
        <f>SUM(L91:L108)</f>
        <v>0</v>
      </c>
      <c r="M90" s="201">
        <f>SUM(M91:M108)</f>
        <v>0</v>
      </c>
      <c r="N90" s="189">
        <f>SUM(N91:N108)</f>
        <v>0</v>
      </c>
      <c r="O90" s="190">
        <f>SUM(O91:O108)</f>
        <v>0</v>
      </c>
      <c r="P90" s="262">
        <f>SUM(P91:P94)</f>
        <v>0</v>
      </c>
      <c r="Q90" s="168">
        <f>SUM(Q91:Q108)</f>
        <v>0</v>
      </c>
      <c r="R90" s="201">
        <f>SUM(R91:R108)</f>
        <v>0</v>
      </c>
      <c r="S90" s="189">
        <f>SUM(S91:S108)</f>
        <v>0</v>
      </c>
      <c r="T90" s="190">
        <f>SUM(T91:T108)</f>
        <v>0</v>
      </c>
      <c r="U90" s="262">
        <f>SUM(U91:U94)</f>
        <v>0</v>
      </c>
      <c r="V90" s="168">
        <f>SUM(V91:V108)</f>
        <v>0</v>
      </c>
      <c r="W90" s="201">
        <f>SUM(W91:W108)</f>
        <v>7</v>
      </c>
      <c r="X90" s="189">
        <f>SUM(X91:X108)</f>
        <v>1</v>
      </c>
      <c r="Y90" s="190">
        <f>SUM(Y91:Y108)</f>
        <v>3</v>
      </c>
      <c r="Z90" s="262">
        <f>SUM(Z91:Z94)</f>
        <v>0</v>
      </c>
      <c r="AA90" s="168">
        <f>SUM(AA91:AA108)</f>
        <v>15</v>
      </c>
      <c r="AB90" s="201">
        <f>SUM(AB91:AB108)</f>
        <v>5</v>
      </c>
      <c r="AC90" s="189">
        <f>SUM(AC91:AC108)</f>
        <v>1</v>
      </c>
      <c r="AD90" s="190">
        <f>SUM(AD91:AD108)</f>
        <v>2</v>
      </c>
      <c r="AE90" s="262">
        <f>SUM(AE91:AE94)</f>
        <v>0</v>
      </c>
      <c r="AF90" s="168">
        <f>SUM(AF91:AF108)</f>
        <v>10</v>
      </c>
      <c r="AG90" s="201">
        <f>SUM(AG91:AG108)</f>
        <v>7</v>
      </c>
      <c r="AH90" s="189">
        <f>SUM(AH91:AH108)</f>
        <v>3</v>
      </c>
      <c r="AI90" s="190">
        <f>SUM(AI91:AI108)</f>
        <v>5</v>
      </c>
      <c r="AJ90" s="262">
        <f>SUM(AJ91:AJ94)</f>
        <v>0</v>
      </c>
      <c r="AK90" s="168">
        <f>SUM(AK91:AK108)</f>
        <v>19</v>
      </c>
      <c r="AL90" s="201">
        <f>SUM(AL91:AL108)</f>
        <v>1</v>
      </c>
      <c r="AM90" s="189">
        <f>SUM(AM91:AM108)</f>
        <v>12</v>
      </c>
      <c r="AN90" s="190">
        <f>SUM(AN91:AN108)</f>
        <v>5</v>
      </c>
      <c r="AO90" s="262">
        <f>SUM(AO91:AO94)</f>
        <v>0</v>
      </c>
      <c r="AP90" s="168">
        <f>SUM(AP91:AP108)</f>
        <v>22</v>
      </c>
      <c r="AQ90" s="292"/>
      <c r="AR90" s="293"/>
      <c r="AS90" s="294"/>
    </row>
    <row r="91" spans="1:45" ht="26.25" thickBot="1">
      <c r="A91" s="60">
        <v>38</v>
      </c>
      <c r="B91" s="133" t="s">
        <v>222</v>
      </c>
      <c r="C91" s="487" t="s">
        <v>146</v>
      </c>
      <c r="D91" s="195" t="s">
        <v>144</v>
      </c>
      <c r="E91" s="195" t="s">
        <v>250</v>
      </c>
      <c r="F91" s="6">
        <f aca="true" t="shared" si="9" ref="F91:F96">SUM(H91,I91,J91,M91,N91,O91,R91,S91,T91,W91,X91,Y91,AB91,AC91,AD91,AG91,AH91,AI91,AL91,AM91,AN91)</f>
        <v>5</v>
      </c>
      <c r="G91" s="6">
        <f aca="true" t="shared" si="10" ref="G91:G96">SUM(L91,Q91,V91,AA91,AF91,AK91,AP91)</f>
        <v>6</v>
      </c>
      <c r="H91" s="258"/>
      <c r="I91" s="130"/>
      <c r="J91" s="130"/>
      <c r="K91" s="130"/>
      <c r="L91" s="131"/>
      <c r="M91" s="129"/>
      <c r="N91" s="130"/>
      <c r="O91" s="130"/>
      <c r="P91" s="130"/>
      <c r="Q91" s="131"/>
      <c r="R91" s="129"/>
      <c r="S91" s="130"/>
      <c r="T91" s="130"/>
      <c r="U91" s="130"/>
      <c r="V91" s="131"/>
      <c r="W91" s="259">
        <v>3</v>
      </c>
      <c r="X91" s="260">
        <v>0</v>
      </c>
      <c r="Y91" s="257">
        <v>2</v>
      </c>
      <c r="Z91" s="257" t="s">
        <v>16</v>
      </c>
      <c r="AA91" s="261">
        <v>6</v>
      </c>
      <c r="AB91" s="129"/>
      <c r="AC91" s="130"/>
      <c r="AD91" s="130"/>
      <c r="AE91" s="130"/>
      <c r="AF91" s="131"/>
      <c r="AG91" s="129"/>
      <c r="AH91" s="130"/>
      <c r="AI91" s="130"/>
      <c r="AJ91" s="130"/>
      <c r="AK91" s="131"/>
      <c r="AL91" s="129"/>
      <c r="AM91" s="130"/>
      <c r="AN91" s="130"/>
      <c r="AO91" s="130"/>
      <c r="AP91" s="131"/>
      <c r="AQ91" s="129">
        <v>34</v>
      </c>
      <c r="AR91" s="130"/>
      <c r="AS91" s="131"/>
    </row>
    <row r="92" spans="1:45" ht="25.5">
      <c r="A92" s="161">
        <v>39</v>
      </c>
      <c r="B92" s="415" t="s">
        <v>238</v>
      </c>
      <c r="C92" s="417" t="s">
        <v>116</v>
      </c>
      <c r="D92" s="61" t="s">
        <v>140</v>
      </c>
      <c r="E92" s="160" t="s">
        <v>250</v>
      </c>
      <c r="F92" s="6">
        <f t="shared" si="9"/>
        <v>5</v>
      </c>
      <c r="G92" s="6">
        <f t="shared" si="10"/>
        <v>6</v>
      </c>
      <c r="H92" s="191"/>
      <c r="I92" s="139"/>
      <c r="J92" s="139"/>
      <c r="K92" s="139"/>
      <c r="L92" s="140"/>
      <c r="M92" s="138"/>
      <c r="N92" s="139"/>
      <c r="O92" s="139"/>
      <c r="P92" s="139"/>
      <c r="Q92" s="140"/>
      <c r="R92" s="138"/>
      <c r="S92" s="139"/>
      <c r="T92" s="139"/>
      <c r="U92" s="139"/>
      <c r="V92" s="140"/>
      <c r="W92" s="138"/>
      <c r="X92" s="139"/>
      <c r="Y92" s="139"/>
      <c r="Z92" s="139"/>
      <c r="AA92" s="140"/>
      <c r="AB92" s="138"/>
      <c r="AC92" s="139"/>
      <c r="AD92" s="139"/>
      <c r="AE92" s="139"/>
      <c r="AF92" s="140"/>
      <c r="AG92" s="138">
        <v>3</v>
      </c>
      <c r="AH92" s="139">
        <v>2</v>
      </c>
      <c r="AI92" s="139">
        <v>0</v>
      </c>
      <c r="AJ92" s="139" t="s">
        <v>16</v>
      </c>
      <c r="AK92" s="140">
        <v>6</v>
      </c>
      <c r="AL92" s="138"/>
      <c r="AM92" s="139"/>
      <c r="AN92" s="139"/>
      <c r="AO92" s="139"/>
      <c r="AP92" s="140"/>
      <c r="AQ92" s="138">
        <v>38</v>
      </c>
      <c r="AR92" s="139"/>
      <c r="AS92" s="140"/>
    </row>
    <row r="93" spans="1:45" ht="25.5">
      <c r="A93" s="161">
        <v>40</v>
      </c>
      <c r="B93" s="424" t="s">
        <v>241</v>
      </c>
      <c r="C93" s="419" t="s">
        <v>117</v>
      </c>
      <c r="D93" s="162" t="s">
        <v>129</v>
      </c>
      <c r="E93" s="162" t="s">
        <v>252</v>
      </c>
      <c r="F93" s="6">
        <f t="shared" si="9"/>
        <v>3</v>
      </c>
      <c r="G93" s="6">
        <f t="shared" si="10"/>
        <v>5</v>
      </c>
      <c r="H93" s="191"/>
      <c r="I93" s="139"/>
      <c r="J93" s="139"/>
      <c r="K93" s="139"/>
      <c r="L93" s="140"/>
      <c r="M93" s="138"/>
      <c r="N93" s="139"/>
      <c r="O93" s="139"/>
      <c r="P93" s="139"/>
      <c r="Q93" s="140"/>
      <c r="R93" s="138"/>
      <c r="S93" s="139"/>
      <c r="T93" s="139"/>
      <c r="U93" s="139"/>
      <c r="V93" s="140"/>
      <c r="W93" s="138">
        <v>2</v>
      </c>
      <c r="X93" s="149">
        <v>1</v>
      </c>
      <c r="Y93" s="139">
        <v>0</v>
      </c>
      <c r="Z93" s="139" t="s">
        <v>151</v>
      </c>
      <c r="AA93" s="140">
        <v>5</v>
      </c>
      <c r="AB93" s="138"/>
      <c r="AC93" s="139"/>
      <c r="AD93" s="139"/>
      <c r="AE93" s="139"/>
      <c r="AF93" s="140"/>
      <c r="AG93" s="138"/>
      <c r="AH93" s="139"/>
      <c r="AI93" s="139"/>
      <c r="AJ93" s="139"/>
      <c r="AK93" s="140"/>
      <c r="AL93" s="138"/>
      <c r="AM93" s="139"/>
      <c r="AN93" s="139"/>
      <c r="AO93" s="139"/>
      <c r="AP93" s="140"/>
      <c r="AQ93" s="138">
        <v>8</v>
      </c>
      <c r="AR93" s="139" t="s">
        <v>141</v>
      </c>
      <c r="AS93" s="140"/>
    </row>
    <row r="94" spans="1:45" ht="25.5">
      <c r="A94" s="161">
        <v>41</v>
      </c>
      <c r="B94" s="424" t="s">
        <v>242</v>
      </c>
      <c r="C94" s="419" t="s">
        <v>118</v>
      </c>
      <c r="D94" s="162" t="s">
        <v>130</v>
      </c>
      <c r="E94" s="162" t="s">
        <v>252</v>
      </c>
      <c r="F94" s="6">
        <f t="shared" si="9"/>
        <v>6</v>
      </c>
      <c r="G94" s="6">
        <f t="shared" si="10"/>
        <v>7</v>
      </c>
      <c r="H94" s="191"/>
      <c r="I94" s="139"/>
      <c r="J94" s="139"/>
      <c r="K94" s="139"/>
      <c r="L94" s="140"/>
      <c r="M94" s="138"/>
      <c r="N94" s="139"/>
      <c r="O94" s="139"/>
      <c r="P94" s="139"/>
      <c r="Q94" s="140"/>
      <c r="R94" s="138"/>
      <c r="S94" s="139"/>
      <c r="T94" s="139"/>
      <c r="U94" s="139"/>
      <c r="V94" s="140"/>
      <c r="W94" s="138"/>
      <c r="X94" s="149"/>
      <c r="Y94" s="139"/>
      <c r="Z94" s="139"/>
      <c r="AA94" s="140"/>
      <c r="AB94" s="138">
        <v>3</v>
      </c>
      <c r="AC94" s="139">
        <v>1</v>
      </c>
      <c r="AD94" s="139">
        <v>2</v>
      </c>
      <c r="AE94" s="139" t="s">
        <v>16</v>
      </c>
      <c r="AF94" s="140">
        <v>7</v>
      </c>
      <c r="AG94" s="138"/>
      <c r="AH94" s="139"/>
      <c r="AI94" s="139"/>
      <c r="AJ94" s="139"/>
      <c r="AK94" s="140"/>
      <c r="AL94" s="138"/>
      <c r="AM94" s="139"/>
      <c r="AN94" s="139"/>
      <c r="AO94" s="139"/>
      <c r="AP94" s="140"/>
      <c r="AQ94" s="138">
        <v>40</v>
      </c>
      <c r="AR94" s="139"/>
      <c r="AS94" s="140"/>
    </row>
    <row r="95" spans="1:45" ht="25.5">
      <c r="A95" s="161">
        <v>42</v>
      </c>
      <c r="B95" s="418" t="s">
        <v>223</v>
      </c>
      <c r="C95" s="419" t="s">
        <v>164</v>
      </c>
      <c r="D95" s="162" t="s">
        <v>166</v>
      </c>
      <c r="E95" s="162" t="s">
        <v>245</v>
      </c>
      <c r="F95" s="6">
        <f t="shared" si="9"/>
        <v>2</v>
      </c>
      <c r="G95" s="6">
        <f t="shared" si="10"/>
        <v>3</v>
      </c>
      <c r="H95" s="191"/>
      <c r="I95" s="139"/>
      <c r="J95" s="139"/>
      <c r="K95" s="139"/>
      <c r="L95" s="140"/>
      <c r="M95" s="138"/>
      <c r="N95" s="139"/>
      <c r="O95" s="139"/>
      <c r="P95" s="139"/>
      <c r="Q95" s="140"/>
      <c r="R95" s="138"/>
      <c r="S95" s="139"/>
      <c r="T95" s="139"/>
      <c r="U95" s="139"/>
      <c r="V95" s="140"/>
      <c r="W95" s="138"/>
      <c r="X95" s="149"/>
      <c r="Y95" s="139"/>
      <c r="Z95" s="139"/>
      <c r="AA95" s="140"/>
      <c r="AB95" s="138">
        <v>2</v>
      </c>
      <c r="AC95" s="139">
        <v>0</v>
      </c>
      <c r="AD95" s="139">
        <v>0</v>
      </c>
      <c r="AE95" s="139" t="s">
        <v>16</v>
      </c>
      <c r="AF95" s="140">
        <v>3</v>
      </c>
      <c r="AG95" s="138"/>
      <c r="AH95" s="139"/>
      <c r="AI95" s="139"/>
      <c r="AJ95" s="139"/>
      <c r="AK95" s="140"/>
      <c r="AL95" s="138"/>
      <c r="AM95" s="139"/>
      <c r="AN95" s="139"/>
      <c r="AO95" s="139"/>
      <c r="AP95" s="140"/>
      <c r="AQ95" s="138"/>
      <c r="AR95" s="139"/>
      <c r="AS95" s="140"/>
    </row>
    <row r="96" spans="1:45" ht="26.25" thickBot="1">
      <c r="A96" s="161">
        <v>43</v>
      </c>
      <c r="B96" s="418" t="s">
        <v>224</v>
      </c>
      <c r="C96" s="419" t="s">
        <v>165</v>
      </c>
      <c r="D96" s="162" t="s">
        <v>167</v>
      </c>
      <c r="E96" s="162" t="s">
        <v>245</v>
      </c>
      <c r="F96" s="6">
        <f t="shared" si="9"/>
        <v>3</v>
      </c>
      <c r="G96" s="6">
        <f t="shared" si="10"/>
        <v>4</v>
      </c>
      <c r="H96" s="191"/>
      <c r="I96" s="139"/>
      <c r="J96" s="139"/>
      <c r="K96" s="139"/>
      <c r="L96" s="140"/>
      <c r="M96" s="138"/>
      <c r="N96" s="139"/>
      <c r="O96" s="139"/>
      <c r="P96" s="139"/>
      <c r="Q96" s="140"/>
      <c r="R96" s="138"/>
      <c r="S96" s="139"/>
      <c r="T96" s="139"/>
      <c r="U96" s="139"/>
      <c r="V96" s="140"/>
      <c r="W96" s="138"/>
      <c r="X96" s="149"/>
      <c r="Y96" s="139"/>
      <c r="Z96" s="139"/>
      <c r="AA96" s="140"/>
      <c r="AB96" s="138"/>
      <c r="AC96" s="139"/>
      <c r="AD96" s="139"/>
      <c r="AE96" s="139"/>
      <c r="AF96" s="140"/>
      <c r="AG96" s="138">
        <v>2</v>
      </c>
      <c r="AH96" s="139">
        <v>0</v>
      </c>
      <c r="AI96" s="139">
        <v>1</v>
      </c>
      <c r="AJ96" s="139" t="s">
        <v>16</v>
      </c>
      <c r="AK96" s="140">
        <v>4</v>
      </c>
      <c r="AL96" s="138"/>
      <c r="AM96" s="139"/>
      <c r="AN96" s="139"/>
      <c r="AO96" s="139"/>
      <c r="AP96" s="140"/>
      <c r="AQ96" s="138">
        <v>40</v>
      </c>
      <c r="AR96" s="139"/>
      <c r="AS96" s="140"/>
    </row>
    <row r="97" spans="1:45" ht="14.25" thickBot="1" thickTop="1">
      <c r="A97" s="316"/>
      <c r="B97" s="402"/>
      <c r="C97" s="403"/>
      <c r="D97" s="403" t="s">
        <v>187</v>
      </c>
      <c r="E97" s="404"/>
      <c r="F97" s="404"/>
      <c r="G97" s="405"/>
      <c r="H97" s="406"/>
      <c r="I97" s="407"/>
      <c r="J97" s="407"/>
      <c r="K97" s="407"/>
      <c r="L97" s="408" t="s">
        <v>181</v>
      </c>
      <c r="M97" s="138"/>
      <c r="N97" s="139"/>
      <c r="O97" s="139"/>
      <c r="P97" s="139"/>
      <c r="Q97" s="140"/>
      <c r="R97" s="138"/>
      <c r="S97" s="139"/>
      <c r="T97" s="139"/>
      <c r="U97" s="139"/>
      <c r="V97" s="140"/>
      <c r="W97" s="138"/>
      <c r="X97" s="139"/>
      <c r="Y97" s="139"/>
      <c r="Z97" s="139"/>
      <c r="AA97" s="140"/>
      <c r="AB97" s="389"/>
      <c r="AC97" s="389"/>
      <c r="AD97" s="389"/>
      <c r="AE97" s="389"/>
      <c r="AF97" s="389"/>
      <c r="AG97" s="138"/>
      <c r="AH97" s="139"/>
      <c r="AI97" s="139"/>
      <c r="AJ97" s="139"/>
      <c r="AK97" s="140"/>
      <c r="AL97" s="138"/>
      <c r="AM97" s="139"/>
      <c r="AN97" s="139"/>
      <c r="AO97" s="139"/>
      <c r="AP97" s="140"/>
      <c r="AQ97" s="138"/>
      <c r="AR97" s="139"/>
      <c r="AS97" s="140"/>
    </row>
    <row r="98" spans="1:45" ht="14.25" thickBot="1" thickTop="1">
      <c r="A98" s="316"/>
      <c r="B98" s="409"/>
      <c r="C98" s="410"/>
      <c r="D98" s="411" t="s">
        <v>179</v>
      </c>
      <c r="E98" s="317"/>
      <c r="F98" s="318"/>
      <c r="G98" s="319"/>
      <c r="H98" s="320"/>
      <c r="I98" s="321"/>
      <c r="J98" s="321"/>
      <c r="K98" s="321"/>
      <c r="L98" s="322"/>
      <c r="M98" s="138"/>
      <c r="N98" s="139"/>
      <c r="O98" s="139"/>
      <c r="P98" s="139"/>
      <c r="Q98" s="140"/>
      <c r="R98" s="138"/>
      <c r="S98" s="139"/>
      <c r="T98" s="139"/>
      <c r="U98" s="139"/>
      <c r="V98" s="140"/>
      <c r="W98" s="138"/>
      <c r="X98" s="139"/>
      <c r="Y98" s="139"/>
      <c r="Z98" s="139"/>
      <c r="AA98" s="140"/>
      <c r="AB98" s="389"/>
      <c r="AC98" s="389"/>
      <c r="AD98" s="389"/>
      <c r="AE98" s="389"/>
      <c r="AF98" s="389"/>
      <c r="AG98" s="138"/>
      <c r="AH98" s="139"/>
      <c r="AI98" s="139"/>
      <c r="AJ98" s="139"/>
      <c r="AK98" s="140"/>
      <c r="AL98" s="138"/>
      <c r="AM98" s="139"/>
      <c r="AN98" s="139"/>
      <c r="AO98" s="139"/>
      <c r="AP98" s="140"/>
      <c r="AQ98" s="138"/>
      <c r="AR98" s="139"/>
      <c r="AS98" s="140"/>
    </row>
    <row r="99" spans="1:45" ht="26.25" thickBot="1">
      <c r="A99" s="378">
        <v>44</v>
      </c>
      <c r="B99" s="330" t="s">
        <v>225</v>
      </c>
      <c r="C99" s="331" t="s">
        <v>174</v>
      </c>
      <c r="D99" s="332" t="s">
        <v>176</v>
      </c>
      <c r="E99" s="317" t="s">
        <v>245</v>
      </c>
      <c r="F99" s="137">
        <f>SUM(H99,I99,J99,M99,N99,O99,R99,S99,T99,W99,X99,Y99,AB99,AC99,AD99,AG99,AH99,AI99,AL99,AM99,AN99)</f>
        <v>4</v>
      </c>
      <c r="G99" s="137">
        <f>SUM(L99,Q99,V99,AA99,AF99,AK99,AP99)</f>
        <v>5</v>
      </c>
      <c r="H99" s="320"/>
      <c r="I99" s="321"/>
      <c r="J99" s="321"/>
      <c r="K99" s="321"/>
      <c r="L99" s="322"/>
      <c r="M99" s="138"/>
      <c r="N99" s="139"/>
      <c r="O99" s="139"/>
      <c r="P99" s="139"/>
      <c r="Q99" s="140"/>
      <c r="R99" s="138"/>
      <c r="S99" s="139"/>
      <c r="T99" s="139"/>
      <c r="U99" s="139"/>
      <c r="V99" s="140"/>
      <c r="W99" s="138"/>
      <c r="X99" s="139"/>
      <c r="Y99" s="139"/>
      <c r="Z99" s="139"/>
      <c r="AA99" s="140"/>
      <c r="AB99" s="389"/>
      <c r="AC99" s="389"/>
      <c r="AD99" s="389"/>
      <c r="AE99" s="389"/>
      <c r="AF99" s="389"/>
      <c r="AG99" s="138">
        <v>2</v>
      </c>
      <c r="AH99" s="139">
        <v>0</v>
      </c>
      <c r="AI99" s="139">
        <v>2</v>
      </c>
      <c r="AJ99" s="139" t="s">
        <v>16</v>
      </c>
      <c r="AK99" s="140">
        <v>5</v>
      </c>
      <c r="AL99" s="138"/>
      <c r="AM99" s="139"/>
      <c r="AN99" s="139"/>
      <c r="AO99" s="139"/>
      <c r="AP99" s="140"/>
      <c r="AQ99" s="138"/>
      <c r="AR99" s="139"/>
      <c r="AS99" s="140"/>
    </row>
    <row r="100" spans="1:45" ht="26.25" thickBot="1">
      <c r="A100" s="378"/>
      <c r="B100" s="333" t="s">
        <v>227</v>
      </c>
      <c r="C100" s="331" t="s">
        <v>119</v>
      </c>
      <c r="D100" s="332" t="s">
        <v>131</v>
      </c>
      <c r="E100" s="317" t="s">
        <v>245</v>
      </c>
      <c r="F100" s="422"/>
      <c r="G100" s="423"/>
      <c r="H100" s="320"/>
      <c r="I100" s="321"/>
      <c r="J100" s="321"/>
      <c r="K100" s="321"/>
      <c r="L100" s="322"/>
      <c r="M100" s="138"/>
      <c r="N100" s="139"/>
      <c r="O100" s="139"/>
      <c r="P100" s="139"/>
      <c r="Q100" s="140"/>
      <c r="R100" s="138"/>
      <c r="S100" s="139"/>
      <c r="T100" s="139"/>
      <c r="U100" s="139"/>
      <c r="V100" s="140"/>
      <c r="W100" s="138"/>
      <c r="X100" s="139"/>
      <c r="Y100" s="139"/>
      <c r="Z100" s="139"/>
      <c r="AA100" s="140"/>
      <c r="AB100" s="297"/>
      <c r="AC100" s="297"/>
      <c r="AD100" s="297"/>
      <c r="AE100" s="297"/>
      <c r="AF100" s="297"/>
      <c r="AG100" s="138"/>
      <c r="AH100" s="139"/>
      <c r="AI100" s="139"/>
      <c r="AJ100" s="139"/>
      <c r="AK100" s="140"/>
      <c r="AL100" s="138"/>
      <c r="AM100" s="139"/>
      <c r="AN100" s="139"/>
      <c r="AO100" s="139"/>
      <c r="AP100" s="140"/>
      <c r="AQ100" s="138">
        <v>29</v>
      </c>
      <c r="AR100" s="139"/>
      <c r="AS100" s="140"/>
    </row>
    <row r="101" spans="1:45" ht="13.5" thickBot="1">
      <c r="A101" s="378"/>
      <c r="B101" s="333" t="s">
        <v>228</v>
      </c>
      <c r="C101" s="331" t="s">
        <v>120</v>
      </c>
      <c r="D101" s="332" t="s">
        <v>132</v>
      </c>
      <c r="E101" s="317" t="s">
        <v>245</v>
      </c>
      <c r="F101" s="422"/>
      <c r="G101" s="423"/>
      <c r="H101" s="320"/>
      <c r="I101" s="321"/>
      <c r="J101" s="321"/>
      <c r="K101" s="321"/>
      <c r="L101" s="322"/>
      <c r="M101" s="138"/>
      <c r="N101" s="139"/>
      <c r="O101" s="139"/>
      <c r="P101" s="139"/>
      <c r="Q101" s="140"/>
      <c r="R101" s="138"/>
      <c r="S101" s="139"/>
      <c r="T101" s="139"/>
      <c r="U101" s="139"/>
      <c r="V101" s="140"/>
      <c r="W101" s="138"/>
      <c r="X101" s="139"/>
      <c r="Y101" s="139"/>
      <c r="Z101" s="139"/>
      <c r="AA101" s="140"/>
      <c r="AB101" s="297"/>
      <c r="AC101" s="297"/>
      <c r="AD101" s="297"/>
      <c r="AE101" s="297"/>
      <c r="AF101" s="297"/>
      <c r="AG101" s="138"/>
      <c r="AH101" s="139"/>
      <c r="AI101" s="139"/>
      <c r="AJ101" s="139"/>
      <c r="AK101" s="140"/>
      <c r="AL101" s="138"/>
      <c r="AM101" s="139"/>
      <c r="AN101" s="139"/>
      <c r="AO101" s="139"/>
      <c r="AP101" s="140"/>
      <c r="AQ101" s="138">
        <v>19</v>
      </c>
      <c r="AR101" s="139"/>
      <c r="AS101" s="140"/>
    </row>
    <row r="102" spans="1:45" ht="39" thickBot="1">
      <c r="A102" s="316"/>
      <c r="B102" s="333" t="s">
        <v>240</v>
      </c>
      <c r="C102" s="331" t="s">
        <v>121</v>
      </c>
      <c r="D102" s="332" t="s">
        <v>135</v>
      </c>
      <c r="E102" s="317" t="s">
        <v>245</v>
      </c>
      <c r="F102" s="422"/>
      <c r="G102" s="423"/>
      <c r="H102" s="320"/>
      <c r="I102" s="321"/>
      <c r="J102" s="321"/>
      <c r="K102" s="321"/>
      <c r="L102" s="322"/>
      <c r="M102" s="138"/>
      <c r="N102" s="139"/>
      <c r="O102" s="139"/>
      <c r="P102" s="139"/>
      <c r="Q102" s="140"/>
      <c r="R102" s="138"/>
      <c r="S102" s="139"/>
      <c r="T102" s="139"/>
      <c r="U102" s="139"/>
      <c r="V102" s="140"/>
      <c r="W102" s="138"/>
      <c r="X102" s="139"/>
      <c r="Y102" s="139"/>
      <c r="Z102" s="139"/>
      <c r="AA102" s="140"/>
      <c r="AB102" s="297"/>
      <c r="AC102" s="297"/>
      <c r="AD102" s="297"/>
      <c r="AE102" s="297"/>
      <c r="AF102" s="297"/>
      <c r="AG102" s="138"/>
      <c r="AH102" s="139"/>
      <c r="AI102" s="139"/>
      <c r="AJ102" s="139"/>
      <c r="AK102" s="140"/>
      <c r="AL102" s="138"/>
      <c r="AM102" s="139"/>
      <c r="AN102" s="139"/>
      <c r="AO102" s="139"/>
      <c r="AP102" s="140"/>
      <c r="AQ102" s="138">
        <v>33</v>
      </c>
      <c r="AR102" s="139"/>
      <c r="AS102" s="140"/>
    </row>
    <row r="103" spans="1:45" ht="13.5" thickBot="1">
      <c r="A103" s="316"/>
      <c r="B103" s="412"/>
      <c r="C103" s="413"/>
      <c r="D103" s="414"/>
      <c r="E103" s="317"/>
      <c r="F103" s="422"/>
      <c r="G103" s="423"/>
      <c r="H103" s="320"/>
      <c r="I103" s="321"/>
      <c r="J103" s="321"/>
      <c r="K103" s="321"/>
      <c r="L103" s="322"/>
      <c r="M103" s="138"/>
      <c r="N103" s="139"/>
      <c r="O103" s="139"/>
      <c r="P103" s="139"/>
      <c r="Q103" s="140"/>
      <c r="R103" s="138"/>
      <c r="S103" s="139"/>
      <c r="T103" s="139"/>
      <c r="U103" s="139"/>
      <c r="V103" s="140"/>
      <c r="W103" s="138"/>
      <c r="X103" s="139"/>
      <c r="Y103" s="139"/>
      <c r="Z103" s="139"/>
      <c r="AA103" s="140"/>
      <c r="AB103" s="389"/>
      <c r="AC103" s="389"/>
      <c r="AD103" s="389"/>
      <c r="AE103" s="389"/>
      <c r="AF103" s="389"/>
      <c r="AG103" s="138"/>
      <c r="AH103" s="139"/>
      <c r="AI103" s="139"/>
      <c r="AJ103" s="139"/>
      <c r="AK103" s="140"/>
      <c r="AL103" s="138"/>
      <c r="AM103" s="139"/>
      <c r="AN103" s="139"/>
      <c r="AO103" s="139"/>
      <c r="AP103" s="140"/>
      <c r="AQ103" s="138"/>
      <c r="AR103" s="139"/>
      <c r="AS103" s="140"/>
    </row>
    <row r="104" spans="1:45" ht="26.25" thickTop="1">
      <c r="A104" s="161">
        <v>45</v>
      </c>
      <c r="B104" s="287" t="s">
        <v>229</v>
      </c>
      <c r="C104" s="62" t="s">
        <v>124</v>
      </c>
      <c r="D104" s="164" t="s">
        <v>134</v>
      </c>
      <c r="E104" s="164" t="s">
        <v>245</v>
      </c>
      <c r="F104" s="137">
        <f>SUM(H104,I104,J104,M104,N104,O104,R104,S104,T104,W104,X104,Y104,AB104,AC104,AD104,AG104,AH104,AI104,AL104,AM104,AN104)</f>
        <v>3</v>
      </c>
      <c r="G104" s="137">
        <f>SUM(L104,Q104,V104,AA104,AF104,AK104,AP104)</f>
        <v>4</v>
      </c>
      <c r="H104" s="191"/>
      <c r="I104" s="139"/>
      <c r="J104" s="139"/>
      <c r="K104" s="139"/>
      <c r="L104" s="140"/>
      <c r="M104" s="138"/>
      <c r="N104" s="139"/>
      <c r="O104" s="139"/>
      <c r="P104" s="139"/>
      <c r="Q104" s="140"/>
      <c r="R104" s="138"/>
      <c r="S104" s="139"/>
      <c r="T104" s="139"/>
      <c r="U104" s="139"/>
      <c r="V104" s="140"/>
      <c r="W104" s="138">
        <v>2</v>
      </c>
      <c r="X104" s="139">
        <v>0</v>
      </c>
      <c r="Y104" s="139">
        <v>1</v>
      </c>
      <c r="Z104" s="139" t="s">
        <v>16</v>
      </c>
      <c r="AA104" s="140">
        <v>4</v>
      </c>
      <c r="AB104" s="138"/>
      <c r="AC104" s="139"/>
      <c r="AD104" s="139"/>
      <c r="AE104" s="139"/>
      <c r="AF104" s="140"/>
      <c r="AG104" s="138"/>
      <c r="AH104" s="139"/>
      <c r="AI104" s="139"/>
      <c r="AJ104" s="139"/>
      <c r="AK104" s="140"/>
      <c r="AL104" s="138"/>
      <c r="AM104" s="139"/>
      <c r="AN104" s="139"/>
      <c r="AO104" s="139"/>
      <c r="AP104" s="140"/>
      <c r="AQ104" s="138">
        <v>34</v>
      </c>
      <c r="AR104" s="139"/>
      <c r="AS104" s="140"/>
    </row>
    <row r="105" spans="1:45" ht="12.75">
      <c r="A105" s="161">
        <v>46</v>
      </c>
      <c r="B105" s="287" t="s">
        <v>236</v>
      </c>
      <c r="C105" s="62" t="s">
        <v>125</v>
      </c>
      <c r="D105" s="164" t="s">
        <v>133</v>
      </c>
      <c r="E105" s="162" t="s">
        <v>250</v>
      </c>
      <c r="F105" s="137">
        <f>SUM(H105,I105,J105,M105,N105,O105,R105,S105,T105,W105,X105,Y105,AB105,AC105,AD105,AG105,AH105,AI105,AL105,AM105,AN105)</f>
        <v>2</v>
      </c>
      <c r="G105" s="137">
        <f>SUM(L105,Q105,V105,AA105,AF105,AK105,AP105)</f>
        <v>3</v>
      </c>
      <c r="H105" s="191"/>
      <c r="I105" s="139"/>
      <c r="J105" s="139"/>
      <c r="K105" s="139"/>
      <c r="L105" s="140"/>
      <c r="M105" s="138"/>
      <c r="N105" s="139"/>
      <c r="O105" s="139"/>
      <c r="P105" s="139"/>
      <c r="Q105" s="140"/>
      <c r="R105" s="138"/>
      <c r="S105" s="139"/>
      <c r="T105" s="139"/>
      <c r="U105" s="139"/>
      <c r="V105" s="140"/>
      <c r="W105" s="138"/>
      <c r="X105" s="139"/>
      <c r="Y105" s="139"/>
      <c r="Z105" s="139"/>
      <c r="AA105" s="140"/>
      <c r="AB105" s="138"/>
      <c r="AC105" s="139"/>
      <c r="AD105" s="139"/>
      <c r="AE105" s="139"/>
      <c r="AF105" s="140"/>
      <c r="AG105" s="138"/>
      <c r="AH105" s="139"/>
      <c r="AI105" s="139"/>
      <c r="AJ105" s="139"/>
      <c r="AK105" s="140"/>
      <c r="AL105" s="138">
        <v>1</v>
      </c>
      <c r="AM105" s="139">
        <v>0</v>
      </c>
      <c r="AN105" s="139">
        <v>1</v>
      </c>
      <c r="AO105" s="139" t="s">
        <v>16</v>
      </c>
      <c r="AP105" s="140">
        <v>3</v>
      </c>
      <c r="AQ105" s="138">
        <v>19</v>
      </c>
      <c r="AR105" s="139"/>
      <c r="AS105" s="140"/>
    </row>
    <row r="106" spans="1:45" ht="25.5">
      <c r="A106" s="161">
        <v>47</v>
      </c>
      <c r="B106" s="287" t="s">
        <v>230</v>
      </c>
      <c r="C106" s="16" t="s">
        <v>126</v>
      </c>
      <c r="D106" s="162" t="s">
        <v>136</v>
      </c>
      <c r="E106" s="162" t="s">
        <v>245</v>
      </c>
      <c r="F106" s="137">
        <f>SUM(H106,I106,J106,M106,N106,O106,R106,S106,T106,W106,X106,Y106,AB106,AC106,AD106,AG106,AH106,AI106,AL106,AM106,AN106)</f>
        <v>3</v>
      </c>
      <c r="G106" s="137">
        <f>SUM(L106,Q106,V106,AA106,AF106,AK106,AP106)</f>
        <v>4</v>
      </c>
      <c r="H106" s="191"/>
      <c r="I106" s="139"/>
      <c r="J106" s="139"/>
      <c r="K106" s="139"/>
      <c r="L106" s="140"/>
      <c r="M106" s="138"/>
      <c r="N106" s="139"/>
      <c r="O106" s="139"/>
      <c r="P106" s="139"/>
      <c r="Q106" s="140"/>
      <c r="R106" s="138"/>
      <c r="S106" s="139"/>
      <c r="T106" s="139"/>
      <c r="U106" s="139"/>
      <c r="V106" s="140"/>
      <c r="W106" s="138"/>
      <c r="X106" s="139"/>
      <c r="Y106" s="139"/>
      <c r="Z106" s="139"/>
      <c r="AA106" s="140"/>
      <c r="AB106" s="138"/>
      <c r="AC106" s="139"/>
      <c r="AD106" s="139"/>
      <c r="AE106" s="139"/>
      <c r="AF106" s="140"/>
      <c r="AG106" s="138">
        <v>0</v>
      </c>
      <c r="AH106" s="139">
        <v>1</v>
      </c>
      <c r="AI106" s="139">
        <v>2</v>
      </c>
      <c r="AJ106" s="139" t="s">
        <v>151</v>
      </c>
      <c r="AK106" s="140">
        <v>4</v>
      </c>
      <c r="AL106" s="138"/>
      <c r="AM106" s="139"/>
      <c r="AN106" s="139"/>
      <c r="AO106" s="139"/>
      <c r="AP106" s="140"/>
      <c r="AQ106" s="138">
        <v>19</v>
      </c>
      <c r="AR106" s="139"/>
      <c r="AS106" s="140"/>
    </row>
    <row r="107" spans="1:45" ht="12.75">
      <c r="A107" s="161">
        <v>48</v>
      </c>
      <c r="B107" s="287" t="s">
        <v>231</v>
      </c>
      <c r="C107" s="16" t="s">
        <v>11</v>
      </c>
      <c r="D107" s="195" t="s">
        <v>73</v>
      </c>
      <c r="E107" s="162" t="s">
        <v>245</v>
      </c>
      <c r="F107" s="137">
        <f>SUM(H107,I107,J107,M107,N107,O107,R107,S107,T107,W107,X107,Y107,AB107,AC107,AD107,AG107,AH107,AI107,AL107,AM107,AN107)</f>
        <v>12</v>
      </c>
      <c r="G107" s="137">
        <f>SUM(L107,Q107,V107,AA107,AF107,AK107,AP107)</f>
        <v>15</v>
      </c>
      <c r="H107" s="191"/>
      <c r="I107" s="139"/>
      <c r="J107" s="139"/>
      <c r="K107" s="139"/>
      <c r="L107" s="140"/>
      <c r="M107" s="138"/>
      <c r="N107" s="139"/>
      <c r="O107" s="139"/>
      <c r="P107" s="139"/>
      <c r="Q107" s="140"/>
      <c r="R107" s="138"/>
      <c r="S107" s="139"/>
      <c r="T107" s="139"/>
      <c r="U107" s="139"/>
      <c r="V107" s="140"/>
      <c r="W107" s="138"/>
      <c r="X107" s="139"/>
      <c r="Y107" s="139"/>
      <c r="Z107" s="139"/>
      <c r="AA107" s="140"/>
      <c r="AB107" s="138"/>
      <c r="AC107" s="139"/>
      <c r="AD107" s="139"/>
      <c r="AE107" s="139"/>
      <c r="AF107" s="140"/>
      <c r="AG107" s="138"/>
      <c r="AH107" s="139"/>
      <c r="AI107" s="139"/>
      <c r="AJ107" s="139"/>
      <c r="AK107" s="140"/>
      <c r="AL107" s="138">
        <v>0</v>
      </c>
      <c r="AM107" s="139">
        <v>12</v>
      </c>
      <c r="AN107" s="139">
        <v>0</v>
      </c>
      <c r="AO107" s="139" t="s">
        <v>2</v>
      </c>
      <c r="AP107" s="140">
        <v>15</v>
      </c>
      <c r="AQ107" s="138" t="s">
        <v>114</v>
      </c>
      <c r="AR107" s="139"/>
      <c r="AS107" s="140"/>
    </row>
    <row r="108" spans="1:45" ht="26.25" thickBot="1">
      <c r="A108" s="161">
        <v>49</v>
      </c>
      <c r="B108" s="287" t="s">
        <v>232</v>
      </c>
      <c r="C108" s="17" t="s">
        <v>39</v>
      </c>
      <c r="D108" s="196" t="s">
        <v>74</v>
      </c>
      <c r="E108" s="162" t="s">
        <v>245</v>
      </c>
      <c r="F108" s="147">
        <f>SUM(H108,I108,J108,M108,N108,O108,R108,S108,T108,W108,X108,Y108,AB108,AC108,AD108,AG108,AH108,AI108,AL108,AM108,AN108)</f>
        <v>4</v>
      </c>
      <c r="G108" s="147">
        <f>SUM(L108,Q108,V108,AA108,AF108,AK108,AP108)</f>
        <v>4</v>
      </c>
      <c r="H108" s="197"/>
      <c r="I108" s="149"/>
      <c r="J108" s="149"/>
      <c r="K108" s="149"/>
      <c r="L108" s="150"/>
      <c r="M108" s="148"/>
      <c r="N108" s="149"/>
      <c r="O108" s="149"/>
      <c r="P108" s="149"/>
      <c r="Q108" s="150"/>
      <c r="R108" s="148"/>
      <c r="S108" s="149"/>
      <c r="T108" s="149"/>
      <c r="U108" s="149"/>
      <c r="V108" s="150"/>
      <c r="W108" s="148"/>
      <c r="X108" s="149"/>
      <c r="Y108" s="149"/>
      <c r="Z108" s="149"/>
      <c r="AA108" s="150"/>
      <c r="AB108" s="148"/>
      <c r="AC108" s="149"/>
      <c r="AD108" s="149"/>
      <c r="AE108" s="149"/>
      <c r="AF108" s="150"/>
      <c r="AG108" s="148"/>
      <c r="AH108" s="149"/>
      <c r="AI108" s="149"/>
      <c r="AJ108" s="149"/>
      <c r="AK108" s="150"/>
      <c r="AL108" s="148">
        <v>0</v>
      </c>
      <c r="AM108" s="149">
        <v>0</v>
      </c>
      <c r="AN108" s="149">
        <v>4</v>
      </c>
      <c r="AO108" s="149" t="s">
        <v>151</v>
      </c>
      <c r="AP108" s="150">
        <v>4</v>
      </c>
      <c r="AQ108" s="151" t="s">
        <v>114</v>
      </c>
      <c r="AR108" s="152"/>
      <c r="AS108" s="153"/>
    </row>
    <row r="109" spans="1:45" ht="13.5" thickBot="1">
      <c r="A109" s="198"/>
      <c r="B109" s="199" t="s">
        <v>127</v>
      </c>
      <c r="C109" s="176"/>
      <c r="D109" s="177"/>
      <c r="E109" s="200"/>
      <c r="F109" s="420">
        <f>F12+F23+F35+F90</f>
        <v>162</v>
      </c>
      <c r="G109" s="421">
        <f>G12+G23+G35+G90</f>
        <v>200</v>
      </c>
      <c r="H109" s="201">
        <f>H12+H23+H35+H90</f>
        <v>17</v>
      </c>
      <c r="I109" s="201">
        <f>I12+I23+I35+I90</f>
        <v>3</v>
      </c>
      <c r="J109" s="201">
        <f>J12+J23+J35+J90</f>
        <v>2</v>
      </c>
      <c r="K109" s="201">
        <f>K12+K23+K35+K90</f>
        <v>0</v>
      </c>
      <c r="L109" s="201">
        <f>L12+L23+L35+L90</f>
        <v>28</v>
      </c>
      <c r="M109" s="201">
        <f>M12+M23+M35+M90</f>
        <v>17</v>
      </c>
      <c r="N109" s="201">
        <f>N12+N23+N35+N90</f>
        <v>3</v>
      </c>
      <c r="O109" s="201">
        <f>O12+O23+O35+O90</f>
        <v>9</v>
      </c>
      <c r="P109" s="201">
        <f>P12+P23+P35+P90</f>
        <v>0</v>
      </c>
      <c r="Q109" s="201">
        <f>Q12+Q23+Q35+Q90</f>
        <v>32</v>
      </c>
      <c r="R109" s="201">
        <f>R12+R23+R35+R90</f>
        <v>15</v>
      </c>
      <c r="S109" s="201">
        <f>S12+S23+S35+S90</f>
        <v>3</v>
      </c>
      <c r="T109" s="201">
        <f>T12+T23+T35+T90</f>
        <v>10</v>
      </c>
      <c r="U109" s="201">
        <f>U12+U23+U35+U90</f>
        <v>0</v>
      </c>
      <c r="V109" s="201">
        <f>V12+V23+V35+V90</f>
        <v>33</v>
      </c>
      <c r="W109" s="201">
        <f>W12+W23+W35+W90</f>
        <v>12</v>
      </c>
      <c r="X109" s="201">
        <f>X12+X23+X35+X90</f>
        <v>1</v>
      </c>
      <c r="Y109" s="201">
        <f>Y12+Y23+Y35+Y90</f>
        <v>8</v>
      </c>
      <c r="Z109" s="201">
        <f>Z12+Z23+Z35+Z90</f>
        <v>0</v>
      </c>
      <c r="AA109" s="201">
        <f>AA12+AA23+AA35+AA90</f>
        <v>28</v>
      </c>
      <c r="AB109" s="201">
        <f>AB12+AB23+AB35+AB90</f>
        <v>12</v>
      </c>
      <c r="AC109" s="201">
        <f>AC12+AC23+AC35+AC90</f>
        <v>1</v>
      </c>
      <c r="AD109" s="201">
        <f>AD12+AD23+AD35+AD90</f>
        <v>6</v>
      </c>
      <c r="AE109" s="201">
        <f>AE12+AE23+AE35+AE90</f>
        <v>0</v>
      </c>
      <c r="AF109" s="201">
        <f>AF12+AF23+AF35+AF90</f>
        <v>25</v>
      </c>
      <c r="AG109" s="201">
        <f>AG12+AG23+AG35+AG90</f>
        <v>9</v>
      </c>
      <c r="AH109" s="201">
        <f>AH12+AH23+AH35+AH90</f>
        <v>4</v>
      </c>
      <c r="AI109" s="201">
        <f>AI12+AI23+AI35+AI90</f>
        <v>6</v>
      </c>
      <c r="AJ109" s="201">
        <f>AJ12+AJ23+AJ35+AJ90</f>
        <v>0</v>
      </c>
      <c r="AK109" s="201">
        <f>AK12+AK23+AK35+AK90</f>
        <v>24</v>
      </c>
      <c r="AL109" s="201">
        <f>AL12+AL23+AL35+AL90</f>
        <v>7</v>
      </c>
      <c r="AM109" s="201">
        <f>AM12+AM23+AM35+AM90</f>
        <v>12</v>
      </c>
      <c r="AN109" s="201">
        <f>AN12+AN23+AN35+AN90</f>
        <v>5</v>
      </c>
      <c r="AO109" s="201">
        <f>AO12+AO23+AO35+AO90</f>
        <v>0</v>
      </c>
      <c r="AP109" s="201">
        <f>AP12+AP23+AP35+AP90</f>
        <v>30</v>
      </c>
      <c r="AQ109" s="296"/>
      <c r="AR109" s="296"/>
      <c r="AS109" s="296"/>
    </row>
    <row r="110" spans="1:45" ht="12.75">
      <c r="A110" s="202"/>
      <c r="B110" s="203"/>
      <c r="C110" s="204" t="s">
        <v>102</v>
      </c>
      <c r="D110" s="20"/>
      <c r="E110" s="205"/>
      <c r="F110" s="206"/>
      <c r="G110" s="206"/>
      <c r="H110" s="207"/>
      <c r="I110" s="30"/>
      <c r="J110" s="30"/>
      <c r="K110" s="208">
        <f>COUNTIF(K11:K105,"s")</f>
        <v>0</v>
      </c>
      <c r="L110" s="209"/>
      <c r="M110" s="210"/>
      <c r="N110" s="170"/>
      <c r="O110" s="30"/>
      <c r="P110" s="208">
        <f>COUNTIF(P11:P105,"s")</f>
        <v>0</v>
      </c>
      <c r="Q110" s="171"/>
      <c r="R110" s="169"/>
      <c r="S110" s="211"/>
      <c r="T110" s="170"/>
      <c r="U110" s="208">
        <f>COUNTIF(U11:U105,"s")</f>
        <v>0</v>
      </c>
      <c r="V110" s="171"/>
      <c r="W110" s="169"/>
      <c r="X110" s="170"/>
      <c r="Y110" s="211"/>
      <c r="Z110" s="208">
        <f>COUNTIF(Z11:Z105,"s")</f>
        <v>0</v>
      </c>
      <c r="AA110" s="171"/>
      <c r="AB110" s="169"/>
      <c r="AC110" s="170"/>
      <c r="AD110" s="211"/>
      <c r="AE110" s="208">
        <f>COUNTIF(AE11:AE105,"s")</f>
        <v>0</v>
      </c>
      <c r="AF110" s="171"/>
      <c r="AG110" s="210"/>
      <c r="AH110" s="212"/>
      <c r="AI110" s="30"/>
      <c r="AJ110" s="208">
        <f>COUNTIF(AJ11:AJ105,"s")</f>
        <v>0</v>
      </c>
      <c r="AK110" s="209"/>
      <c r="AL110" s="210"/>
      <c r="AM110" s="212"/>
      <c r="AN110" s="30"/>
      <c r="AO110" s="208">
        <f>COUNTIF(AO11:AO105,"s")</f>
        <v>0</v>
      </c>
      <c r="AP110" s="209"/>
      <c r="AQ110" s="296"/>
      <c r="AR110" s="296"/>
      <c r="AS110" s="296"/>
    </row>
    <row r="111" spans="1:45" ht="12.75">
      <c r="A111" s="213"/>
      <c r="B111" s="214"/>
      <c r="C111" s="21" t="s">
        <v>103</v>
      </c>
      <c r="D111" s="215"/>
      <c r="E111" s="216"/>
      <c r="F111" s="217"/>
      <c r="G111" s="217"/>
      <c r="H111" s="218"/>
      <c r="I111" s="219"/>
      <c r="J111" s="219"/>
      <c r="K111" s="220">
        <f>COUNTIF(K13:K108,"v")</f>
        <v>5</v>
      </c>
      <c r="L111" s="221"/>
      <c r="M111" s="222"/>
      <c r="N111" s="223"/>
      <c r="O111" s="219"/>
      <c r="P111" s="220">
        <f>COUNTIF(P13:P108,"v")</f>
        <v>5</v>
      </c>
      <c r="Q111" s="174"/>
      <c r="R111" s="172"/>
      <c r="S111" s="224"/>
      <c r="T111" s="173"/>
      <c r="U111" s="220">
        <f>COUNTIF(U13:U108,"v")</f>
        <v>5</v>
      </c>
      <c r="V111" s="174"/>
      <c r="W111" s="172"/>
      <c r="X111" s="173"/>
      <c r="Y111" s="224"/>
      <c r="Z111" s="220">
        <f>COUNTIF(Z13:Z108,"v")</f>
        <v>4</v>
      </c>
      <c r="AA111" s="174"/>
      <c r="AB111" s="172"/>
      <c r="AC111" s="173"/>
      <c r="AD111" s="224"/>
      <c r="AE111" s="220">
        <f>COUNTIF(AE13:AE108,"v")</f>
        <v>4</v>
      </c>
      <c r="AF111" s="174"/>
      <c r="AG111" s="222"/>
      <c r="AH111" s="223"/>
      <c r="AI111" s="219"/>
      <c r="AJ111" s="220">
        <f>COUNTIF(AJ13:AJ108,"v")</f>
        <v>3</v>
      </c>
      <c r="AK111" s="221"/>
      <c r="AL111" s="222"/>
      <c r="AM111" s="223"/>
      <c r="AN111" s="219"/>
      <c r="AO111" s="220">
        <f>COUNTIF(AO13:AO108,"v")</f>
        <v>2</v>
      </c>
      <c r="AP111" s="174"/>
      <c r="AQ111" s="296"/>
      <c r="AR111" s="296"/>
      <c r="AS111" s="296"/>
    </row>
    <row r="112" spans="1:45" ht="13.5" thickBot="1">
      <c r="A112" s="225"/>
      <c r="B112" s="226"/>
      <c r="C112" s="18" t="s">
        <v>104</v>
      </c>
      <c r="D112" s="227"/>
      <c r="E112" s="228"/>
      <c r="F112" s="229"/>
      <c r="G112" s="229"/>
      <c r="H112" s="230"/>
      <c r="I112" s="231"/>
      <c r="J112" s="231"/>
      <c r="K112" s="232">
        <f>COUNTIF(K13:K108,"é")</f>
        <v>2</v>
      </c>
      <c r="L112" s="233"/>
      <c r="M112" s="234"/>
      <c r="N112" s="235"/>
      <c r="O112" s="231"/>
      <c r="P112" s="232">
        <f>COUNTIF(P13:P108,"é")</f>
        <v>4</v>
      </c>
      <c r="Q112" s="233"/>
      <c r="R112" s="234"/>
      <c r="S112" s="231"/>
      <c r="T112" s="223"/>
      <c r="U112" s="232">
        <f>COUNTIF(U13:U108,"é")</f>
        <v>6</v>
      </c>
      <c r="V112" s="233"/>
      <c r="W112" s="234"/>
      <c r="X112" s="235"/>
      <c r="Y112" s="231"/>
      <c r="Z112" s="232">
        <f>COUNTIF(Z13:Z108,"é")</f>
        <v>10</v>
      </c>
      <c r="AA112" s="233"/>
      <c r="AB112" s="234"/>
      <c r="AC112" s="235"/>
      <c r="AD112" s="231"/>
      <c r="AE112" s="232">
        <f>COUNTIF(AE13:AE108,"é")</f>
        <v>2</v>
      </c>
      <c r="AF112" s="233"/>
      <c r="AG112" s="234"/>
      <c r="AH112" s="235"/>
      <c r="AI112" s="231"/>
      <c r="AJ112" s="232">
        <f>COUNTIF(AJ13:AJ108,"é")</f>
        <v>9</v>
      </c>
      <c r="AK112" s="233"/>
      <c r="AL112" s="234"/>
      <c r="AM112" s="235"/>
      <c r="AN112" s="231"/>
      <c r="AO112" s="232">
        <f>COUNTIF(AO13:AO108,"é")</f>
        <v>4</v>
      </c>
      <c r="AP112" s="233"/>
      <c r="AQ112" s="296"/>
      <c r="AR112" s="296"/>
      <c r="AS112" s="296"/>
    </row>
    <row r="113" spans="1:45" ht="14.25">
      <c r="A113" s="60"/>
      <c r="B113" s="236"/>
      <c r="C113" s="53" t="s">
        <v>106</v>
      </c>
      <c r="D113" s="54"/>
      <c r="E113" s="55"/>
      <c r="F113" s="6">
        <v>2</v>
      </c>
      <c r="G113" s="6">
        <f>SUM(L113,Q113,V113,AA113,AF113,AK113,AP113)</f>
        <v>3</v>
      </c>
      <c r="H113" s="22"/>
      <c r="I113" s="23"/>
      <c r="J113" s="3"/>
      <c r="K113" s="7"/>
      <c r="L113" s="24"/>
      <c r="M113" s="22"/>
      <c r="N113" s="23"/>
      <c r="O113" s="3"/>
      <c r="P113" s="7"/>
      <c r="Q113" s="24"/>
      <c r="R113" s="22"/>
      <c r="S113" s="7"/>
      <c r="T113" s="51"/>
      <c r="U113" s="51"/>
      <c r="V113" s="24"/>
      <c r="W113" s="22">
        <v>2</v>
      </c>
      <c r="X113" s="23">
        <v>0</v>
      </c>
      <c r="Y113" s="3">
        <v>0</v>
      </c>
      <c r="Z113" s="64" t="s">
        <v>151</v>
      </c>
      <c r="AA113" s="24">
        <v>3</v>
      </c>
      <c r="AB113" s="22"/>
      <c r="AC113" s="23"/>
      <c r="AD113" s="3"/>
      <c r="AE113" s="7"/>
      <c r="AF113" s="24"/>
      <c r="AG113" s="42"/>
      <c r="AH113" s="43"/>
      <c r="AI113" s="3"/>
      <c r="AJ113" s="7"/>
      <c r="AK113" s="24"/>
      <c r="AL113" s="42"/>
      <c r="AM113" s="43"/>
      <c r="AN113" s="46"/>
      <c r="AO113" s="47"/>
      <c r="AP113" s="48"/>
      <c r="AQ113" s="13"/>
      <c r="AR113" s="13"/>
      <c r="AS113" s="13"/>
    </row>
    <row r="114" spans="1:45" ht="14.25">
      <c r="A114" s="60"/>
      <c r="B114" s="236"/>
      <c r="C114" s="21" t="s">
        <v>107</v>
      </c>
      <c r="D114" s="56"/>
      <c r="E114" s="57"/>
      <c r="F114" s="6">
        <v>2</v>
      </c>
      <c r="G114" s="6">
        <f>SUM(L114,Q114,V114,AA114,AF114,AK114,AP114)</f>
        <v>3</v>
      </c>
      <c r="H114" s="22"/>
      <c r="I114" s="23"/>
      <c r="J114" s="3"/>
      <c r="K114" s="7"/>
      <c r="L114" s="24"/>
      <c r="M114" s="22"/>
      <c r="N114" s="23"/>
      <c r="O114" s="3"/>
      <c r="P114" s="7"/>
      <c r="Q114" s="24"/>
      <c r="R114" s="22"/>
      <c r="S114" s="23"/>
      <c r="T114" s="43"/>
      <c r="U114" s="7"/>
      <c r="V114" s="24"/>
      <c r="W114" s="22"/>
      <c r="X114" s="23"/>
      <c r="Y114" s="3"/>
      <c r="Z114" s="7"/>
      <c r="AA114" s="24"/>
      <c r="AB114" s="22"/>
      <c r="AC114" s="23"/>
      <c r="AD114" s="3"/>
      <c r="AE114" s="7"/>
      <c r="AF114" s="24"/>
      <c r="AG114" s="22">
        <v>2</v>
      </c>
      <c r="AH114" s="23">
        <v>0</v>
      </c>
      <c r="AI114" s="3">
        <v>0</v>
      </c>
      <c r="AJ114" s="7" t="s">
        <v>151</v>
      </c>
      <c r="AK114" s="24">
        <v>3</v>
      </c>
      <c r="AL114" s="44"/>
      <c r="AM114" s="45"/>
      <c r="AN114" s="50"/>
      <c r="AO114" s="49"/>
      <c r="AP114" s="29"/>
      <c r="AQ114" s="14"/>
      <c r="AR114" s="14"/>
      <c r="AS114" s="14"/>
    </row>
    <row r="115" spans="1:45" ht="15" thickBot="1">
      <c r="A115" s="60"/>
      <c r="B115" s="236"/>
      <c r="C115" s="21" t="s">
        <v>108</v>
      </c>
      <c r="D115" s="58"/>
      <c r="E115" s="59"/>
      <c r="F115" s="6">
        <v>2</v>
      </c>
      <c r="G115" s="6">
        <f>SUM(L115,Q115,V115,AA115,AF115,AK115,AP115)</f>
        <v>4</v>
      </c>
      <c r="H115" s="22"/>
      <c r="I115" s="23"/>
      <c r="J115" s="3"/>
      <c r="K115" s="7"/>
      <c r="L115" s="24"/>
      <c r="M115" s="22"/>
      <c r="N115" s="23"/>
      <c r="O115" s="3"/>
      <c r="P115" s="7"/>
      <c r="Q115" s="24"/>
      <c r="R115" s="22"/>
      <c r="S115" s="23"/>
      <c r="T115" s="3"/>
      <c r="U115" s="7"/>
      <c r="V115" s="24"/>
      <c r="W115" s="22"/>
      <c r="X115" s="23"/>
      <c r="Y115" s="3"/>
      <c r="Z115" s="7"/>
      <c r="AA115" s="24"/>
      <c r="AB115" s="22"/>
      <c r="AC115" s="23"/>
      <c r="AD115" s="3"/>
      <c r="AE115" s="7"/>
      <c r="AF115" s="24"/>
      <c r="AG115" s="22">
        <v>2</v>
      </c>
      <c r="AH115" s="23">
        <v>0</v>
      </c>
      <c r="AI115" s="3">
        <v>0</v>
      </c>
      <c r="AJ115" s="7" t="s">
        <v>151</v>
      </c>
      <c r="AK115" s="24">
        <v>4</v>
      </c>
      <c r="AL115" s="22"/>
      <c r="AM115" s="43"/>
      <c r="AN115" s="3"/>
      <c r="AO115" s="7"/>
      <c r="AP115" s="24"/>
      <c r="AQ115" s="13"/>
      <c r="AR115" s="13"/>
      <c r="AS115" s="13"/>
    </row>
    <row r="116" spans="1:45" ht="13.5" thickBot="1">
      <c r="A116" s="237"/>
      <c r="B116" s="238" t="s">
        <v>95</v>
      </c>
      <c r="C116" s="239"/>
      <c r="D116" s="239"/>
      <c r="E116" s="240"/>
      <c r="F116" s="180">
        <f>SUM(F109,F113:F115)</f>
        <v>168</v>
      </c>
      <c r="G116" s="180">
        <f>G109+G113+G114+G115</f>
        <v>210</v>
      </c>
      <c r="H116" s="180">
        <f aca="true" t="shared" si="11" ref="H116:AP116">SUM(H109,H113:H115)</f>
        <v>17</v>
      </c>
      <c r="I116" s="180">
        <f t="shared" si="11"/>
        <v>3</v>
      </c>
      <c r="J116" s="180">
        <f t="shared" si="11"/>
        <v>2</v>
      </c>
      <c r="K116" s="180">
        <f t="shared" si="11"/>
        <v>0</v>
      </c>
      <c r="L116" s="180">
        <f t="shared" si="11"/>
        <v>28</v>
      </c>
      <c r="M116" s="180">
        <f t="shared" si="11"/>
        <v>17</v>
      </c>
      <c r="N116" s="180">
        <f t="shared" si="11"/>
        <v>3</v>
      </c>
      <c r="O116" s="180">
        <f t="shared" si="11"/>
        <v>9</v>
      </c>
      <c r="P116" s="180">
        <f t="shared" si="11"/>
        <v>0</v>
      </c>
      <c r="Q116" s="180">
        <f t="shared" si="11"/>
        <v>32</v>
      </c>
      <c r="R116" s="180">
        <f t="shared" si="11"/>
        <v>15</v>
      </c>
      <c r="S116" s="180">
        <f t="shared" si="11"/>
        <v>3</v>
      </c>
      <c r="T116" s="180">
        <f t="shared" si="11"/>
        <v>10</v>
      </c>
      <c r="U116" s="180">
        <f t="shared" si="11"/>
        <v>0</v>
      </c>
      <c r="V116" s="180">
        <f t="shared" si="11"/>
        <v>33</v>
      </c>
      <c r="W116" s="180">
        <f t="shared" si="11"/>
        <v>14</v>
      </c>
      <c r="X116" s="180">
        <f t="shared" si="11"/>
        <v>1</v>
      </c>
      <c r="Y116" s="180">
        <f t="shared" si="11"/>
        <v>8</v>
      </c>
      <c r="Z116" s="180">
        <f t="shared" si="11"/>
        <v>0</v>
      </c>
      <c r="AA116" s="180">
        <f t="shared" si="11"/>
        <v>31</v>
      </c>
      <c r="AB116" s="180">
        <f t="shared" si="11"/>
        <v>12</v>
      </c>
      <c r="AC116" s="180">
        <f t="shared" si="11"/>
        <v>1</v>
      </c>
      <c r="AD116" s="180">
        <f t="shared" si="11"/>
        <v>6</v>
      </c>
      <c r="AE116" s="180">
        <f t="shared" si="11"/>
        <v>0</v>
      </c>
      <c r="AF116" s="180">
        <f t="shared" si="11"/>
        <v>25</v>
      </c>
      <c r="AG116" s="180">
        <f t="shared" si="11"/>
        <v>13</v>
      </c>
      <c r="AH116" s="180">
        <f t="shared" si="11"/>
        <v>4</v>
      </c>
      <c r="AI116" s="180">
        <f t="shared" si="11"/>
        <v>6</v>
      </c>
      <c r="AJ116" s="180">
        <f t="shared" si="11"/>
        <v>0</v>
      </c>
      <c r="AK116" s="180">
        <f t="shared" si="11"/>
        <v>31</v>
      </c>
      <c r="AL116" s="180">
        <f t="shared" si="11"/>
        <v>7</v>
      </c>
      <c r="AM116" s="180">
        <f t="shared" si="11"/>
        <v>12</v>
      </c>
      <c r="AN116" s="180">
        <f t="shared" si="11"/>
        <v>5</v>
      </c>
      <c r="AO116" s="180">
        <f t="shared" si="11"/>
        <v>0</v>
      </c>
      <c r="AP116" s="180">
        <f t="shared" si="11"/>
        <v>30</v>
      </c>
      <c r="AQ116" s="15"/>
      <c r="AR116" s="15"/>
      <c r="AS116" s="15"/>
    </row>
    <row r="117" spans="1:45" ht="12.75">
      <c r="A117" s="39"/>
      <c r="B117" s="20"/>
      <c r="C117" s="181"/>
      <c r="D117" s="181"/>
      <c r="E117" s="182"/>
      <c r="F117" s="4"/>
      <c r="G117" s="4"/>
      <c r="H117" s="2"/>
      <c r="I117" s="2"/>
      <c r="J117" s="2"/>
      <c r="K117" s="2"/>
      <c r="L117" s="41"/>
      <c r="M117" s="2"/>
      <c r="N117" s="2"/>
      <c r="O117" s="2"/>
      <c r="P117" s="2"/>
      <c r="Q117" s="41"/>
      <c r="R117" s="2"/>
      <c r="S117" s="2"/>
      <c r="T117" s="2"/>
      <c r="U117" s="2"/>
      <c r="V117" s="41"/>
      <c r="W117" s="2"/>
      <c r="X117" s="2"/>
      <c r="Y117" s="2"/>
      <c r="Z117" s="2"/>
      <c r="AA117" s="41"/>
      <c r="AB117" s="2"/>
      <c r="AC117" s="2"/>
      <c r="AD117" s="2"/>
      <c r="AE117" s="2"/>
      <c r="AF117" s="41"/>
      <c r="AG117" s="2"/>
      <c r="AH117" s="2"/>
      <c r="AI117" s="2"/>
      <c r="AJ117" s="2"/>
      <c r="AK117" s="41"/>
      <c r="AL117" s="2"/>
      <c r="AM117" s="2"/>
      <c r="AN117" s="2"/>
      <c r="AO117" s="2"/>
      <c r="AP117" s="41"/>
      <c r="AQ117" s="295"/>
      <c r="AR117" s="295"/>
      <c r="AS117" s="295"/>
    </row>
    <row r="118" spans="1:45" ht="12.75">
      <c r="A118" s="39"/>
      <c r="B118" s="20"/>
      <c r="C118" s="40"/>
      <c r="D118" s="40"/>
      <c r="E118" s="40"/>
      <c r="F118" s="4"/>
      <c r="G118" s="4"/>
      <c r="H118" s="2"/>
      <c r="I118" s="2"/>
      <c r="J118" s="2"/>
      <c r="K118" s="2"/>
      <c r="L118" s="41"/>
      <c r="M118" s="2"/>
      <c r="N118" s="2"/>
      <c r="O118" s="2"/>
      <c r="P118" s="4"/>
      <c r="Q118" s="4"/>
      <c r="R118" s="2"/>
      <c r="S118" s="2"/>
      <c r="T118" s="2"/>
      <c r="U118" s="2"/>
      <c r="V118" s="41"/>
      <c r="W118" s="2"/>
      <c r="X118" s="2"/>
      <c r="Y118" s="2"/>
      <c r="Z118" s="2"/>
      <c r="AA118" s="41"/>
      <c r="AB118" s="2"/>
      <c r="AC118" s="2"/>
      <c r="AD118" s="2"/>
      <c r="AE118" s="2"/>
      <c r="AF118" s="41"/>
      <c r="AG118" s="2"/>
      <c r="AH118" s="2"/>
      <c r="AI118" s="2"/>
      <c r="AJ118" s="2"/>
      <c r="AK118" s="41"/>
      <c r="AL118" s="2"/>
      <c r="AM118" s="2"/>
      <c r="AN118" s="2"/>
      <c r="AO118" s="2"/>
      <c r="AP118" s="41"/>
      <c r="AQ118" s="295"/>
      <c r="AR118" s="295"/>
      <c r="AS118" s="295"/>
    </row>
    <row r="119" spans="1:45" ht="12.75">
      <c r="A119" s="39"/>
      <c r="B119" s="20"/>
      <c r="C119" s="40"/>
      <c r="D119" s="40"/>
      <c r="E119" s="40"/>
      <c r="F119" s="4"/>
      <c r="G119" s="4"/>
      <c r="H119" s="2"/>
      <c r="I119" s="2"/>
      <c r="J119" s="2"/>
      <c r="K119" s="2"/>
      <c r="L119" s="41"/>
      <c r="M119" s="2"/>
      <c r="N119" s="2"/>
      <c r="O119" s="2"/>
      <c r="P119" s="4"/>
      <c r="Q119" s="4"/>
      <c r="R119" s="2"/>
      <c r="S119" s="2"/>
      <c r="T119" s="2"/>
      <c r="U119" s="2"/>
      <c r="V119" s="41"/>
      <c r="W119" s="2"/>
      <c r="X119" s="2"/>
      <c r="Y119" s="2"/>
      <c r="Z119" s="2"/>
      <c r="AA119" s="41"/>
      <c r="AB119" s="2"/>
      <c r="AC119" s="2"/>
      <c r="AD119" s="2"/>
      <c r="AE119" s="2"/>
      <c r="AF119" s="41"/>
      <c r="AG119" s="2"/>
      <c r="AH119" s="2"/>
      <c r="AI119" s="2"/>
      <c r="AJ119" s="2"/>
      <c r="AK119" s="41"/>
      <c r="AL119" s="2"/>
      <c r="AM119" s="2"/>
      <c r="AN119" s="2"/>
      <c r="AO119" s="2"/>
      <c r="AP119" s="41"/>
      <c r="AQ119" s="295"/>
      <c r="AR119" s="295"/>
      <c r="AS119" s="295"/>
    </row>
    <row r="120" spans="1:45" ht="12.75">
      <c r="A120" s="1"/>
      <c r="B120" s="9"/>
      <c r="C120" s="10"/>
      <c r="D120" s="10"/>
      <c r="E120" s="11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295"/>
      <c r="AR120" s="295"/>
      <c r="AS120" s="295"/>
    </row>
    <row r="121" spans="1:27" ht="12.75">
      <c r="A121" s="30"/>
      <c r="B121" s="30"/>
      <c r="C121" s="30"/>
      <c r="D121" s="31"/>
      <c r="E121" s="30"/>
      <c r="F121" s="30"/>
      <c r="G121" s="30"/>
      <c r="H121" s="30"/>
      <c r="I121" s="31"/>
      <c r="J121" s="30"/>
      <c r="K121" s="30"/>
      <c r="L121" s="30"/>
      <c r="M121" s="30"/>
      <c r="N121" s="31"/>
      <c r="O121" s="30"/>
      <c r="P121" s="30"/>
      <c r="Q121" s="30"/>
      <c r="R121" s="30"/>
      <c r="S121" s="31"/>
      <c r="T121" s="30"/>
      <c r="U121" s="30"/>
      <c r="V121" s="30"/>
      <c r="W121" s="30"/>
      <c r="X121" s="31"/>
      <c r="Y121" s="295"/>
      <c r="Z121" s="295"/>
      <c r="AA121" s="295"/>
    </row>
    <row r="122" spans="1:27" ht="12.75">
      <c r="A122" s="37"/>
      <c r="B122" s="298"/>
      <c r="C122" s="299"/>
      <c r="D122" s="299"/>
      <c r="E122" s="299"/>
      <c r="F122" s="299"/>
      <c r="G122" s="299"/>
      <c r="H122" s="299"/>
      <c r="I122" s="299"/>
      <c r="J122" s="299"/>
      <c r="K122" s="299"/>
      <c r="L122" s="299"/>
      <c r="M122" s="299"/>
      <c r="N122" s="299"/>
      <c r="O122" s="267"/>
      <c r="P122" s="267"/>
      <c r="Q122" s="267"/>
      <c r="R122" s="267"/>
      <c r="S122" s="267"/>
      <c r="T122" s="268"/>
      <c r="U122" s="74"/>
      <c r="V122" s="74"/>
      <c r="W122" s="74"/>
      <c r="X122" s="74"/>
      <c r="Y122" s="74"/>
      <c r="Z122" s="74"/>
      <c r="AA122" s="74"/>
    </row>
    <row r="123" spans="1:27" ht="15">
      <c r="A123" s="37"/>
      <c r="B123" s="300"/>
      <c r="C123" s="269" t="s">
        <v>75</v>
      </c>
      <c r="D123" s="241"/>
      <c r="E123" s="241"/>
      <c r="F123" s="241"/>
      <c r="G123" s="241"/>
      <c r="H123" s="254"/>
      <c r="I123" s="254"/>
      <c r="J123" s="254"/>
      <c r="K123" s="254"/>
      <c r="L123" s="254"/>
      <c r="M123" s="254"/>
      <c r="N123" s="254"/>
      <c r="O123" s="254"/>
      <c r="P123" s="254"/>
      <c r="Q123" s="255"/>
      <c r="R123" s="256"/>
      <c r="S123" s="256"/>
      <c r="T123" s="270"/>
      <c r="U123" s="242"/>
      <c r="V123" s="242"/>
      <c r="W123" s="242"/>
      <c r="X123" s="242"/>
      <c r="Y123" s="242"/>
      <c r="Z123" s="242"/>
      <c r="AA123" s="242"/>
    </row>
    <row r="124" spans="1:27" ht="12.75">
      <c r="A124" s="243"/>
      <c r="B124" s="271"/>
      <c r="C124" s="286"/>
      <c r="D124" s="183"/>
      <c r="E124" s="183"/>
      <c r="F124" s="184"/>
      <c r="G124" s="89"/>
      <c r="H124" s="266"/>
      <c r="I124" s="9"/>
      <c r="J124" s="9"/>
      <c r="K124" s="9"/>
      <c r="L124" s="9"/>
      <c r="M124" s="244"/>
      <c r="N124" s="9"/>
      <c r="O124" s="9"/>
      <c r="P124" s="9"/>
      <c r="Q124" s="254"/>
      <c r="R124" s="254"/>
      <c r="S124" s="254"/>
      <c r="T124" s="270"/>
      <c r="U124" s="245"/>
      <c r="V124" s="242"/>
      <c r="W124" s="242"/>
      <c r="X124" s="242"/>
      <c r="Y124" s="242"/>
      <c r="Z124" s="245"/>
      <c r="AA124" s="242"/>
    </row>
    <row r="125" spans="1:27" ht="15">
      <c r="A125" s="243"/>
      <c r="B125" s="271"/>
      <c r="C125" s="272"/>
      <c r="D125" s="181"/>
      <c r="E125" s="246" t="s">
        <v>128</v>
      </c>
      <c r="F125" s="273"/>
      <c r="G125" s="248"/>
      <c r="H125" s="247"/>
      <c r="I125" s="248"/>
      <c r="J125" s="246"/>
      <c r="K125" s="273"/>
      <c r="L125" s="274"/>
      <c r="M125" s="254"/>
      <c r="N125" s="246" t="s">
        <v>143</v>
      </c>
      <c r="O125" s="254"/>
      <c r="P125" s="254"/>
      <c r="Q125" s="254"/>
      <c r="R125" s="254"/>
      <c r="S125" s="254"/>
      <c r="T125" s="270"/>
      <c r="U125" s="245"/>
      <c r="V125" s="242"/>
      <c r="W125" s="242"/>
      <c r="X125" s="242"/>
      <c r="Y125" s="242"/>
      <c r="Z125" s="245"/>
      <c r="AA125" s="242"/>
    </row>
    <row r="126" spans="1:27" ht="15">
      <c r="A126" s="243"/>
      <c r="B126" s="271"/>
      <c r="C126" s="286"/>
      <c r="D126" s="249"/>
      <c r="E126" s="246" t="s">
        <v>124</v>
      </c>
      <c r="F126" s="273"/>
      <c r="G126" s="248"/>
      <c r="H126" s="247"/>
      <c r="I126" s="248"/>
      <c r="J126" s="250"/>
      <c r="K126" s="250"/>
      <c r="L126" s="250"/>
      <c r="M126" s="251"/>
      <c r="N126" s="246" t="s">
        <v>134</v>
      </c>
      <c r="O126" s="251"/>
      <c r="P126" s="251"/>
      <c r="Q126" s="255"/>
      <c r="R126" s="256"/>
      <c r="S126" s="256"/>
      <c r="T126" s="270"/>
      <c r="U126" s="245"/>
      <c r="V126" s="242"/>
      <c r="W126" s="242"/>
      <c r="X126" s="242"/>
      <c r="Y126" s="242"/>
      <c r="Z126" s="245"/>
      <c r="AA126" s="242"/>
    </row>
    <row r="127" spans="1:27" ht="15">
      <c r="A127" s="243"/>
      <c r="B127" s="271"/>
      <c r="C127" s="252"/>
      <c r="D127" s="275"/>
      <c r="E127" s="246" t="s">
        <v>146</v>
      </c>
      <c r="F127" s="273"/>
      <c r="G127" s="248"/>
      <c r="H127" s="247"/>
      <c r="I127" s="248"/>
      <c r="J127" s="248"/>
      <c r="K127" s="248"/>
      <c r="L127" s="248"/>
      <c r="M127" s="253"/>
      <c r="N127" s="246" t="s">
        <v>144</v>
      </c>
      <c r="O127" s="253"/>
      <c r="P127" s="253"/>
      <c r="Q127" s="255"/>
      <c r="R127" s="256"/>
      <c r="S127" s="256"/>
      <c r="T127" s="276"/>
      <c r="U127" s="76"/>
      <c r="V127" s="76"/>
      <c r="W127" s="76"/>
      <c r="X127" s="76"/>
      <c r="Y127" s="76"/>
      <c r="Z127" s="76"/>
      <c r="AA127" s="76"/>
    </row>
    <row r="128" spans="1:27" ht="15">
      <c r="A128" s="243"/>
      <c r="B128" s="277"/>
      <c r="C128" s="278"/>
      <c r="D128" s="279"/>
      <c r="E128" s="280"/>
      <c r="F128" s="281"/>
      <c r="G128" s="282"/>
      <c r="H128" s="283"/>
      <c r="I128" s="280"/>
      <c r="J128" s="280"/>
      <c r="K128" s="280"/>
      <c r="L128" s="280"/>
      <c r="M128" s="280"/>
      <c r="N128" s="280"/>
      <c r="O128" s="280"/>
      <c r="P128" s="280"/>
      <c r="Q128" s="301"/>
      <c r="R128" s="284"/>
      <c r="S128" s="284"/>
      <c r="T128" s="285"/>
      <c r="U128" s="76"/>
      <c r="V128" s="76"/>
      <c r="W128" s="76"/>
      <c r="X128" s="76"/>
      <c r="Y128" s="76"/>
      <c r="Z128" s="76"/>
      <c r="AA128" s="76"/>
    </row>
    <row r="130" spans="1:32" ht="12.75">
      <c r="A130" s="342"/>
      <c r="B130" s="343" t="s">
        <v>168</v>
      </c>
      <c r="C130" s="343"/>
      <c r="D130" s="344"/>
      <c r="E130" s="344"/>
      <c r="F130" s="345"/>
      <c r="G130" s="345"/>
      <c r="H130" s="345"/>
      <c r="I130" s="345"/>
      <c r="J130" s="345"/>
      <c r="K130" s="345"/>
      <c r="L130" s="345"/>
      <c r="M130" s="345"/>
      <c r="N130" s="345"/>
      <c r="O130" s="345"/>
      <c r="P130" s="345"/>
      <c r="Q130" s="345"/>
      <c r="R130" s="345"/>
      <c r="S130" s="345"/>
      <c r="T130" s="345"/>
      <c r="U130" s="345"/>
      <c r="V130" s="345"/>
      <c r="W130" s="345"/>
      <c r="X130" s="345"/>
      <c r="Y130" s="345"/>
      <c r="Z130" s="345"/>
      <c r="AA130" s="345"/>
      <c r="AB130" s="345" t="s">
        <v>169</v>
      </c>
      <c r="AC130" s="345"/>
      <c r="AD130" s="345"/>
      <c r="AE130" s="345"/>
      <c r="AF130" s="345"/>
    </row>
    <row r="131" spans="1:32" ht="12.75">
      <c r="A131" s="342"/>
      <c r="B131" s="343"/>
      <c r="C131" s="343"/>
      <c r="D131" s="344"/>
      <c r="E131" s="344"/>
      <c r="F131" s="345"/>
      <c r="G131" s="345"/>
      <c r="H131" s="345"/>
      <c r="I131" s="345"/>
      <c r="J131" s="345"/>
      <c r="K131" s="345"/>
      <c r="L131" s="345"/>
      <c r="M131" s="345"/>
      <c r="N131" s="345"/>
      <c r="O131" s="345"/>
      <c r="P131" s="345"/>
      <c r="Q131" s="345"/>
      <c r="R131" s="345"/>
      <c r="S131" s="345"/>
      <c r="T131" s="345"/>
      <c r="U131" s="345"/>
      <c r="V131" s="345"/>
      <c r="W131" s="345"/>
      <c r="X131" s="345"/>
      <c r="Y131" s="345"/>
      <c r="Z131" s="345"/>
      <c r="AA131" s="345"/>
      <c r="AB131" s="345"/>
      <c r="AC131" s="345"/>
      <c r="AD131" s="345" t="s">
        <v>170</v>
      </c>
      <c r="AE131" s="345"/>
      <c r="AF131" s="345"/>
    </row>
    <row r="133" spans="1:43" ht="12.75" customHeight="1">
      <c r="A133" s="502" t="s">
        <v>316</v>
      </c>
      <c r="B133" s="503"/>
      <c r="C133" s="503"/>
      <c r="D133" s="503"/>
      <c r="E133" s="503"/>
      <c r="F133" s="503"/>
      <c r="G133" s="503"/>
      <c r="H133" s="503"/>
      <c r="I133" s="503"/>
      <c r="J133" s="503"/>
      <c r="K133" s="503"/>
      <c r="L133" s="503"/>
      <c r="M133" s="503"/>
      <c r="N133" s="503"/>
      <c r="O133" s="503"/>
      <c r="P133" s="503"/>
      <c r="Q133" s="503"/>
      <c r="R133" s="503"/>
      <c r="S133" s="503"/>
      <c r="T133" s="504"/>
      <c r="U133" s="505" t="s">
        <v>317</v>
      </c>
      <c r="V133" s="504"/>
      <c r="W133" s="241"/>
      <c r="X133" s="241"/>
      <c r="Y133" s="241"/>
      <c r="Z133" s="241"/>
      <c r="AA133" s="241"/>
      <c r="AB133" s="241"/>
      <c r="AC133" s="241"/>
      <c r="AD133" s="241"/>
      <c r="AE133" s="241"/>
      <c r="AF133" s="241"/>
      <c r="AG133" s="241"/>
      <c r="AH133" s="241"/>
      <c r="AI133" s="241"/>
      <c r="AJ133" s="241"/>
      <c r="AK133" s="241"/>
      <c r="AL133" s="241"/>
      <c r="AM133" s="241"/>
      <c r="AN133" s="506"/>
      <c r="AO133" s="506"/>
      <c r="AP133" s="506"/>
      <c r="AQ133" s="506"/>
    </row>
    <row r="134" spans="1:43" ht="12.75" customHeight="1" thickBot="1">
      <c r="A134" s="306" t="s">
        <v>356</v>
      </c>
      <c r="B134" s="507"/>
      <c r="C134" s="508"/>
      <c r="D134" s="508"/>
      <c r="E134" s="509"/>
      <c r="F134" s="509"/>
      <c r="G134" s="510"/>
      <c r="H134" s="510"/>
      <c r="I134" s="510"/>
      <c r="J134" s="510"/>
      <c r="K134" s="510"/>
      <c r="L134" s="510"/>
      <c r="M134" s="510"/>
      <c r="N134" s="510"/>
      <c r="O134" s="510"/>
      <c r="P134" s="511"/>
      <c r="Q134" s="503"/>
      <c r="R134" s="503"/>
      <c r="S134" s="503"/>
      <c r="T134" s="241"/>
      <c r="U134" s="509"/>
      <c r="V134" s="509"/>
      <c r="W134" s="509"/>
      <c r="X134" s="509"/>
      <c r="Y134" s="509"/>
      <c r="Z134" s="509"/>
      <c r="AA134" s="509"/>
      <c r="AB134" s="509"/>
      <c r="AC134" s="509"/>
      <c r="AD134" s="509"/>
      <c r="AE134" s="509"/>
      <c r="AF134" s="509"/>
      <c r="AG134" s="509"/>
      <c r="AH134" s="509"/>
      <c r="AI134" s="509"/>
      <c r="AJ134" s="509"/>
      <c r="AK134" s="509"/>
      <c r="AL134" s="509"/>
      <c r="AM134" s="509"/>
      <c r="AN134" s="509"/>
      <c r="AO134" s="509"/>
      <c r="AP134" s="241"/>
      <c r="AQ134" s="241"/>
    </row>
    <row r="135" spans="1:43" ht="12.75" customHeight="1" thickBot="1">
      <c r="A135" s="611" t="s">
        <v>318</v>
      </c>
      <c r="B135" s="609" t="s">
        <v>319</v>
      </c>
      <c r="C135" s="609" t="s">
        <v>320</v>
      </c>
      <c r="D135" s="512"/>
      <c r="E135" s="613" t="s">
        <v>321</v>
      </c>
      <c r="F135" s="609" t="s">
        <v>322</v>
      </c>
      <c r="G135" s="513"/>
      <c r="H135" s="513"/>
      <c r="I135" s="513" t="s">
        <v>323</v>
      </c>
      <c r="J135" s="513"/>
      <c r="K135" s="514"/>
      <c r="L135" s="513"/>
      <c r="M135" s="513"/>
      <c r="N135" s="513" t="s">
        <v>324</v>
      </c>
      <c r="O135" s="513"/>
      <c r="P135" s="514"/>
      <c r="Q135" s="515"/>
      <c r="R135" s="516" t="s">
        <v>325</v>
      </c>
      <c r="S135" s="517"/>
      <c r="T135" s="241"/>
      <c r="U135" s="518" t="s">
        <v>319</v>
      </c>
      <c r="V135" s="519"/>
      <c r="W135" s="519"/>
      <c r="X135" s="520"/>
      <c r="Y135" s="518" t="s">
        <v>320</v>
      </c>
      <c r="Z135" s="519"/>
      <c r="AA135" s="519"/>
      <c r="AB135" s="519"/>
      <c r="AC135" s="519"/>
      <c r="AD135" s="519"/>
      <c r="AE135" s="520"/>
      <c r="AF135" s="518" t="s">
        <v>321</v>
      </c>
      <c r="AG135" s="520"/>
      <c r="AH135" s="518" t="s">
        <v>322</v>
      </c>
      <c r="AI135" s="520"/>
      <c r="AJ135" s="521"/>
      <c r="AK135" s="522"/>
      <c r="AL135" s="513" t="s">
        <v>323</v>
      </c>
      <c r="AM135" s="522"/>
      <c r="AN135" s="523"/>
      <c r="AO135" s="521"/>
      <c r="AP135" s="513" t="s">
        <v>324</v>
      </c>
      <c r="AQ135" s="523"/>
    </row>
    <row r="136" spans="1:43" ht="12.75" customHeight="1" thickBot="1">
      <c r="A136" s="610"/>
      <c r="B136" s="610"/>
      <c r="C136" s="612"/>
      <c r="D136" s="524"/>
      <c r="E136" s="612"/>
      <c r="F136" s="610"/>
      <c r="G136" s="525" t="s">
        <v>326</v>
      </c>
      <c r="H136" s="513" t="s">
        <v>327</v>
      </c>
      <c r="I136" s="513" t="s">
        <v>328</v>
      </c>
      <c r="J136" s="513" t="s">
        <v>329</v>
      </c>
      <c r="K136" s="526" t="s">
        <v>330</v>
      </c>
      <c r="L136" s="525" t="s">
        <v>326</v>
      </c>
      <c r="M136" s="513" t="s">
        <v>327</v>
      </c>
      <c r="N136" s="513" t="s">
        <v>328</v>
      </c>
      <c r="O136" s="513" t="s">
        <v>329</v>
      </c>
      <c r="P136" s="514" t="s">
        <v>330</v>
      </c>
      <c r="Q136" s="527"/>
      <c r="R136" s="528" t="s">
        <v>331</v>
      </c>
      <c r="S136" s="529"/>
      <c r="T136" s="241"/>
      <c r="U136" s="530"/>
      <c r="V136" s="531"/>
      <c r="W136" s="531"/>
      <c r="X136" s="532"/>
      <c r="Y136" s="530"/>
      <c r="Z136" s="531"/>
      <c r="AA136" s="531"/>
      <c r="AB136" s="531"/>
      <c r="AC136" s="531"/>
      <c r="AD136" s="531"/>
      <c r="AE136" s="532"/>
      <c r="AF136" s="530"/>
      <c r="AG136" s="532"/>
      <c r="AH136" s="530"/>
      <c r="AI136" s="532"/>
      <c r="AJ136" s="533" t="s">
        <v>326</v>
      </c>
      <c r="AK136" s="534" t="s">
        <v>327</v>
      </c>
      <c r="AL136" s="534" t="s">
        <v>328</v>
      </c>
      <c r="AM136" s="534" t="s">
        <v>329</v>
      </c>
      <c r="AN136" s="535" t="s">
        <v>330</v>
      </c>
      <c r="AO136" s="533" t="s">
        <v>332</v>
      </c>
      <c r="AP136" s="534" t="s">
        <v>333</v>
      </c>
      <c r="AQ136" s="535" t="s">
        <v>330</v>
      </c>
    </row>
    <row r="137" spans="1:43" ht="12.75" customHeight="1" thickBot="1" thickTop="1">
      <c r="A137" s="446"/>
      <c r="B137" s="447"/>
      <c r="C137" s="448" t="s">
        <v>357</v>
      </c>
      <c r="D137" s="448"/>
      <c r="E137" s="449"/>
      <c r="F137" s="536"/>
      <c r="G137" s="537"/>
      <c r="H137" s="538"/>
      <c r="I137" s="538"/>
      <c r="J137" s="538"/>
      <c r="K137" s="539" t="s">
        <v>334</v>
      </c>
      <c r="L137" s="540"/>
      <c r="M137" s="541"/>
      <c r="N137" s="541"/>
      <c r="O137" s="541"/>
      <c r="P137" s="542"/>
      <c r="Q137" s="543"/>
      <c r="R137" s="544"/>
      <c r="S137" s="545"/>
      <c r="T137" s="241"/>
      <c r="U137" s="546"/>
      <c r="V137" s="547"/>
      <c r="W137" s="547"/>
      <c r="X137" s="548"/>
      <c r="Y137" s="549" t="s">
        <v>335</v>
      </c>
      <c r="Z137" s="547"/>
      <c r="AA137" s="547"/>
      <c r="AB137" s="547"/>
      <c r="AC137" s="547"/>
      <c r="AD137" s="547"/>
      <c r="AE137" s="548"/>
      <c r="AF137" s="550">
        <v>0</v>
      </c>
      <c r="AG137" s="551"/>
      <c r="AH137" s="550">
        <v>40</v>
      </c>
      <c r="AI137" s="551"/>
      <c r="AJ137" s="552"/>
      <c r="AK137" s="553"/>
      <c r="AL137" s="553"/>
      <c r="AM137" s="553"/>
      <c r="AN137" s="554">
        <v>20</v>
      </c>
      <c r="AO137" s="552"/>
      <c r="AP137" s="553"/>
      <c r="AQ137" s="554">
        <v>20</v>
      </c>
    </row>
    <row r="138" spans="1:43" ht="12.75" customHeight="1" thickBot="1" thickTop="1">
      <c r="A138" s="446"/>
      <c r="B138" s="462"/>
      <c r="C138" s="463" t="s">
        <v>336</v>
      </c>
      <c r="D138" s="555"/>
      <c r="E138" s="464"/>
      <c r="F138" s="465"/>
      <c r="G138" s="540"/>
      <c r="H138" s="541"/>
      <c r="I138" s="541"/>
      <c r="J138" s="541"/>
      <c r="K138" s="542"/>
      <c r="L138" s="540"/>
      <c r="M138" s="541"/>
      <c r="N138" s="541"/>
      <c r="O138" s="541"/>
      <c r="P138" s="542"/>
      <c r="Q138" s="543"/>
      <c r="R138" s="544"/>
      <c r="S138" s="545"/>
      <c r="T138" s="241"/>
      <c r="U138" s="556"/>
      <c r="V138" s="557"/>
      <c r="W138" s="557"/>
      <c r="X138" s="558"/>
      <c r="Y138" s="559" t="s">
        <v>337</v>
      </c>
      <c r="Z138" s="557"/>
      <c r="AA138" s="557"/>
      <c r="AB138" s="557"/>
      <c r="AC138" s="557"/>
      <c r="AD138" s="557"/>
      <c r="AE138" s="558"/>
      <c r="AF138" s="560">
        <v>0</v>
      </c>
      <c r="AG138" s="561"/>
      <c r="AH138" s="560">
        <v>6</v>
      </c>
      <c r="AI138" s="561"/>
      <c r="AJ138" s="562"/>
      <c r="AK138" s="563"/>
      <c r="AL138" s="563"/>
      <c r="AM138" s="563"/>
      <c r="AN138" s="564">
        <v>3</v>
      </c>
      <c r="AO138" s="562"/>
      <c r="AP138" s="563"/>
      <c r="AQ138" s="564">
        <v>3</v>
      </c>
    </row>
    <row r="139" spans="1:43" ht="26.25" thickBot="1">
      <c r="A139" s="446"/>
      <c r="B139" s="476" t="s">
        <v>358</v>
      </c>
      <c r="C139" s="477" t="s">
        <v>338</v>
      </c>
      <c r="D139" s="565"/>
      <c r="E139" s="566">
        <f aca="true" t="shared" si="12" ref="E139:E146">SUM(G139:I139)+SUM(L139:N139)</f>
        <v>0</v>
      </c>
      <c r="F139" s="567">
        <f aca="true" t="shared" si="13" ref="F139:F146">K139+P139</f>
        <v>20</v>
      </c>
      <c r="G139" s="568">
        <v>0</v>
      </c>
      <c r="H139" s="569">
        <v>0</v>
      </c>
      <c r="I139" s="569">
        <v>0</v>
      </c>
      <c r="J139" s="569" t="s">
        <v>2</v>
      </c>
      <c r="K139" s="570">
        <v>20</v>
      </c>
      <c r="L139" s="568"/>
      <c r="M139" s="569"/>
      <c r="N139" s="569"/>
      <c r="O139" s="569"/>
      <c r="P139" s="570"/>
      <c r="Q139" s="543"/>
      <c r="R139" s="544"/>
      <c r="S139" s="545"/>
      <c r="T139" s="241"/>
      <c r="U139" s="556"/>
      <c r="V139" s="557"/>
      <c r="W139" s="557"/>
      <c r="X139" s="558"/>
      <c r="Y139" s="559" t="s">
        <v>339</v>
      </c>
      <c r="Z139" s="557"/>
      <c r="AA139" s="557"/>
      <c r="AB139" s="557"/>
      <c r="AC139" s="557"/>
      <c r="AD139" s="557"/>
      <c r="AE139" s="558"/>
      <c r="AF139" s="560">
        <v>0</v>
      </c>
      <c r="AG139" s="561"/>
      <c r="AH139" s="560">
        <v>6</v>
      </c>
      <c r="AI139" s="561"/>
      <c r="AJ139" s="562"/>
      <c r="AK139" s="563"/>
      <c r="AL139" s="563"/>
      <c r="AM139" s="563"/>
      <c r="AN139" s="564">
        <v>3</v>
      </c>
      <c r="AO139" s="562"/>
      <c r="AP139" s="563"/>
      <c r="AQ139" s="564">
        <v>3</v>
      </c>
    </row>
    <row r="140" spans="1:43" ht="26.25" thickBot="1">
      <c r="A140" s="446"/>
      <c r="B140" s="476" t="s">
        <v>359</v>
      </c>
      <c r="C140" s="477" t="s">
        <v>340</v>
      </c>
      <c r="D140" s="571"/>
      <c r="E140" s="566">
        <f t="shared" si="12"/>
        <v>0</v>
      </c>
      <c r="F140" s="567">
        <f t="shared" si="13"/>
        <v>20</v>
      </c>
      <c r="G140" s="568"/>
      <c r="H140" s="569"/>
      <c r="I140" s="569"/>
      <c r="J140" s="569"/>
      <c r="K140" s="570"/>
      <c r="L140" s="568">
        <v>0</v>
      </c>
      <c r="M140" s="569">
        <v>0</v>
      </c>
      <c r="N140" s="569">
        <v>0</v>
      </c>
      <c r="O140" s="569" t="s">
        <v>2</v>
      </c>
      <c r="P140" s="570">
        <v>20</v>
      </c>
      <c r="Q140" s="572"/>
      <c r="R140" s="573"/>
      <c r="S140" s="574"/>
      <c r="U140" s="556"/>
      <c r="V140" s="557"/>
      <c r="W140" s="557"/>
      <c r="X140" s="558"/>
      <c r="Y140" s="559" t="s">
        <v>341</v>
      </c>
      <c r="Z140" s="557"/>
      <c r="AA140" s="557"/>
      <c r="AB140" s="557"/>
      <c r="AC140" s="557"/>
      <c r="AD140" s="557"/>
      <c r="AE140" s="558"/>
      <c r="AF140" s="560">
        <v>0</v>
      </c>
      <c r="AG140" s="561"/>
      <c r="AH140" s="560">
        <v>4</v>
      </c>
      <c r="AI140" s="561"/>
      <c r="AJ140" s="562"/>
      <c r="AK140" s="563"/>
      <c r="AL140" s="563"/>
      <c r="AM140" s="563"/>
      <c r="AN140" s="564">
        <v>2</v>
      </c>
      <c r="AO140" s="562"/>
      <c r="AP140" s="563"/>
      <c r="AQ140" s="564">
        <v>2</v>
      </c>
    </row>
    <row r="141" spans="1:43" ht="12.75" customHeight="1" thickBot="1">
      <c r="A141" s="446"/>
      <c r="B141" s="476" t="s">
        <v>342</v>
      </c>
      <c r="C141" s="477" t="s">
        <v>343</v>
      </c>
      <c r="D141" s="571"/>
      <c r="E141" s="566">
        <f t="shared" si="12"/>
        <v>2</v>
      </c>
      <c r="F141" s="567">
        <f t="shared" si="13"/>
        <v>4</v>
      </c>
      <c r="G141" s="575">
        <v>0</v>
      </c>
      <c r="H141" s="576">
        <v>2</v>
      </c>
      <c r="I141" s="576">
        <v>0</v>
      </c>
      <c r="J141" s="577" t="s">
        <v>151</v>
      </c>
      <c r="K141" s="578">
        <v>4</v>
      </c>
      <c r="L141" s="575"/>
      <c r="M141" s="576"/>
      <c r="N141" s="576"/>
      <c r="O141" s="576"/>
      <c r="P141" s="578"/>
      <c r="Q141" s="572"/>
      <c r="R141" s="573"/>
      <c r="S141" s="574"/>
      <c r="U141" s="579"/>
      <c r="V141" s="580"/>
      <c r="W141" s="580"/>
      <c r="X141" s="581"/>
      <c r="Y141" s="582" t="s">
        <v>344</v>
      </c>
      <c r="Z141" s="580"/>
      <c r="AA141" s="580"/>
      <c r="AB141" s="580"/>
      <c r="AC141" s="580"/>
      <c r="AD141" s="580"/>
      <c r="AE141" s="581"/>
      <c r="AF141" s="583">
        <v>0</v>
      </c>
      <c r="AG141" s="584"/>
      <c r="AH141" s="583">
        <v>4</v>
      </c>
      <c r="AI141" s="584"/>
      <c r="AJ141" s="585"/>
      <c r="AK141" s="586"/>
      <c r="AL141" s="586"/>
      <c r="AM141" s="586"/>
      <c r="AN141" s="587">
        <v>2</v>
      </c>
      <c r="AO141" s="585"/>
      <c r="AP141" s="586"/>
      <c r="AQ141" s="587">
        <v>2</v>
      </c>
    </row>
    <row r="142" spans="1:43" ht="26.25" thickBot="1">
      <c r="A142" s="446"/>
      <c r="B142" s="476" t="s">
        <v>345</v>
      </c>
      <c r="C142" s="477" t="s">
        <v>346</v>
      </c>
      <c r="D142" s="571"/>
      <c r="E142" s="566">
        <f>SUM(G142:I142)+SUM(L142:N142)</f>
        <v>2</v>
      </c>
      <c r="F142" s="567">
        <f>K142+P142</f>
        <v>4</v>
      </c>
      <c r="G142" s="575">
        <v>0</v>
      </c>
      <c r="H142" s="576">
        <v>2</v>
      </c>
      <c r="I142" s="576">
        <v>0</v>
      </c>
      <c r="J142" s="577" t="s">
        <v>151</v>
      </c>
      <c r="K142" s="578">
        <v>4</v>
      </c>
      <c r="L142" s="575"/>
      <c r="M142" s="576"/>
      <c r="N142" s="576"/>
      <c r="O142" s="576"/>
      <c r="P142" s="578"/>
      <c r="Q142" s="572"/>
      <c r="R142" s="573"/>
      <c r="S142" s="574"/>
      <c r="U142" s="521"/>
      <c r="V142" s="522"/>
      <c r="W142" s="522"/>
      <c r="X142" s="523"/>
      <c r="Y142" s="588" t="s">
        <v>347</v>
      </c>
      <c r="Z142" s="522"/>
      <c r="AA142" s="522"/>
      <c r="AB142" s="522"/>
      <c r="AC142" s="522"/>
      <c r="AD142" s="522"/>
      <c r="AE142" s="523"/>
      <c r="AF142" s="583">
        <v>0</v>
      </c>
      <c r="AG142" s="584"/>
      <c r="AH142" s="583">
        <v>60</v>
      </c>
      <c r="AI142" s="584"/>
      <c r="AJ142" s="589"/>
      <c r="AK142" s="590"/>
      <c r="AL142" s="590"/>
      <c r="AM142" s="590"/>
      <c r="AN142" s="591">
        <v>30</v>
      </c>
      <c r="AO142" s="589"/>
      <c r="AP142" s="590"/>
      <c r="AQ142" s="591">
        <v>30</v>
      </c>
    </row>
    <row r="143" spans="1:43" ht="26.25" thickBot="1">
      <c r="A143" s="446"/>
      <c r="B143" s="476" t="s">
        <v>348</v>
      </c>
      <c r="C143" s="477" t="s">
        <v>349</v>
      </c>
      <c r="D143" s="571"/>
      <c r="E143" s="566">
        <f>SUM(G143:I143)+SUM(L143:N143)</f>
        <v>3</v>
      </c>
      <c r="F143" s="567">
        <f>K143+P143</f>
        <v>4</v>
      </c>
      <c r="G143" s="575">
        <v>2</v>
      </c>
      <c r="H143" s="576">
        <v>0</v>
      </c>
      <c r="I143" s="576">
        <v>1</v>
      </c>
      <c r="J143" s="577" t="s">
        <v>151</v>
      </c>
      <c r="K143" s="578">
        <v>4</v>
      </c>
      <c r="L143" s="575"/>
      <c r="M143" s="576"/>
      <c r="N143" s="576"/>
      <c r="O143" s="576"/>
      <c r="P143" s="578"/>
      <c r="Q143" s="572"/>
      <c r="R143" s="573"/>
      <c r="S143" s="574"/>
      <c r="U143" s="509" t="s">
        <v>350</v>
      </c>
      <c r="V143" s="509"/>
      <c r="W143" s="509"/>
      <c r="X143" s="509"/>
      <c r="Y143" s="509"/>
      <c r="Z143" s="509"/>
      <c r="AA143" s="509"/>
      <c r="AB143" s="509"/>
      <c r="AC143" s="509"/>
      <c r="AD143" s="509"/>
      <c r="AE143" s="509"/>
      <c r="AF143" s="509"/>
      <c r="AG143" s="509"/>
      <c r="AH143" s="509"/>
      <c r="AI143" s="509"/>
      <c r="AJ143" s="509"/>
      <c r="AK143" s="509"/>
      <c r="AL143" s="509"/>
      <c r="AM143" s="509"/>
      <c r="AN143" s="509"/>
      <c r="AO143" s="509"/>
      <c r="AP143" s="241"/>
      <c r="AQ143" s="241"/>
    </row>
    <row r="144" spans="1:19" ht="12.75" customHeight="1" thickBot="1">
      <c r="A144" s="446"/>
      <c r="B144" s="476" t="s">
        <v>351</v>
      </c>
      <c r="C144" s="477" t="s">
        <v>352</v>
      </c>
      <c r="D144" s="571"/>
      <c r="E144" s="566">
        <v>3</v>
      </c>
      <c r="F144" s="567">
        <v>4</v>
      </c>
      <c r="G144" s="575">
        <v>2</v>
      </c>
      <c r="H144" s="576">
        <v>1</v>
      </c>
      <c r="I144" s="576">
        <v>0</v>
      </c>
      <c r="J144" s="577" t="s">
        <v>151</v>
      </c>
      <c r="K144" s="578">
        <v>4</v>
      </c>
      <c r="L144" s="575"/>
      <c r="M144" s="576"/>
      <c r="N144" s="576"/>
      <c r="O144" s="576"/>
      <c r="P144" s="578"/>
      <c r="Q144" s="572"/>
      <c r="R144" s="573"/>
      <c r="S144" s="574"/>
    </row>
    <row r="145" spans="1:19" ht="12.75" customHeight="1" thickBot="1">
      <c r="A145" s="446"/>
      <c r="B145" s="476" t="s">
        <v>353</v>
      </c>
      <c r="C145" s="477" t="s">
        <v>354</v>
      </c>
      <c r="D145" s="571"/>
      <c r="E145" s="566">
        <v>3</v>
      </c>
      <c r="F145" s="567">
        <v>4</v>
      </c>
      <c r="G145" s="575">
        <v>2</v>
      </c>
      <c r="H145" s="576">
        <v>1</v>
      </c>
      <c r="I145" s="576">
        <v>0</v>
      </c>
      <c r="J145" s="577" t="s">
        <v>16</v>
      </c>
      <c r="K145" s="578">
        <v>4</v>
      </c>
      <c r="L145" s="575"/>
      <c r="M145" s="576"/>
      <c r="N145" s="576"/>
      <c r="O145" s="576"/>
      <c r="P145" s="578"/>
      <c r="Q145" s="572"/>
      <c r="R145" s="573"/>
      <c r="S145" s="574"/>
    </row>
    <row r="146" spans="1:19" ht="12.75" customHeight="1" thickBot="1">
      <c r="A146" s="446"/>
      <c r="B146" s="592"/>
      <c r="C146" s="593"/>
      <c r="D146" s="565"/>
      <c r="E146" s="566">
        <f t="shared" si="12"/>
        <v>0</v>
      </c>
      <c r="F146" s="567">
        <f t="shared" si="13"/>
        <v>0</v>
      </c>
      <c r="G146" s="594"/>
      <c r="H146" s="595"/>
      <c r="I146" s="595"/>
      <c r="J146" s="595"/>
      <c r="K146" s="596"/>
      <c r="L146" s="594"/>
      <c r="M146" s="595"/>
      <c r="N146" s="595"/>
      <c r="O146" s="595"/>
      <c r="P146" s="596"/>
      <c r="Q146" s="597"/>
      <c r="R146" s="598"/>
      <c r="S146" s="599"/>
    </row>
    <row r="147" spans="1:19" ht="14.25" thickBot="1" thickTop="1">
      <c r="A147" s="600"/>
      <c r="B147" s="601"/>
      <c r="C147" s="602" t="s">
        <v>355</v>
      </c>
      <c r="D147" s="603"/>
      <c r="E147" s="604">
        <f>SUM(E139:E146)</f>
        <v>13</v>
      </c>
      <c r="F147" s="604">
        <f>SUM(F139:F146)</f>
        <v>60</v>
      </c>
      <c r="G147" s="604">
        <f>SUM(G139:G146)</f>
        <v>6</v>
      </c>
      <c r="H147" s="604">
        <f>SUM(H139:H146)</f>
        <v>6</v>
      </c>
      <c r="I147" s="604">
        <f>SUM(I139:I146)</f>
        <v>1</v>
      </c>
      <c r="J147" s="604"/>
      <c r="K147" s="604">
        <f>SUM(K139:K146)</f>
        <v>40</v>
      </c>
      <c r="L147" s="604">
        <f>SUM(L139:L146)</f>
        <v>0</v>
      </c>
      <c r="M147" s="604">
        <f>SUM(M139:M146)</f>
        <v>0</v>
      </c>
      <c r="N147" s="604">
        <f>SUM(N139:N146)</f>
        <v>0</v>
      </c>
      <c r="O147" s="604"/>
      <c r="P147" s="604">
        <f>SUM(P139:P146)</f>
        <v>20</v>
      </c>
      <c r="Q147" s="503"/>
      <c r="R147" s="503"/>
      <c r="S147" s="503"/>
    </row>
    <row r="148" spans="1:19" ht="12.75">
      <c r="A148" s="605"/>
      <c r="B148" s="606" t="s">
        <v>350</v>
      </c>
      <c r="C148" s="607"/>
      <c r="D148" s="607"/>
      <c r="E148" s="608"/>
      <c r="F148" s="608"/>
      <c r="G148" s="608"/>
      <c r="H148" s="608"/>
      <c r="I148" s="608"/>
      <c r="J148" s="572"/>
      <c r="K148" s="572"/>
      <c r="L148" s="572"/>
      <c r="M148" s="572"/>
      <c r="N148" s="572"/>
      <c r="O148" s="572"/>
      <c r="P148" s="572"/>
      <c r="Q148" s="503"/>
      <c r="R148" s="503"/>
      <c r="S148" s="503"/>
    </row>
  </sheetData>
  <sheetProtection/>
  <mergeCells count="5">
    <mergeCell ref="F135:F136"/>
    <mergeCell ref="A135:A136"/>
    <mergeCell ref="B135:B136"/>
    <mergeCell ref="C135:C136"/>
    <mergeCell ref="E135:E136"/>
  </mergeCells>
  <printOptions horizontalCentered="1"/>
  <pageMargins left="0.3937007874015748" right="0.3937007874015748" top="0.4724409448818898" bottom="0.31496062992125984" header="0.5118110236220472" footer="0.2755905511811024"/>
  <pageSetup horizontalDpi="600" verticalDpi="600" orientation="landscape" paperSize="9" scale="58" r:id="rId1"/>
  <headerFooter alignWithMargins="0">
    <oddFooter>&amp;Lcurr.&amp;REM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2019-10-30T11:50:01Z</cp:lastPrinted>
  <dcterms:created xsi:type="dcterms:W3CDTF">2006-03-29T07:49:40Z</dcterms:created>
  <dcterms:modified xsi:type="dcterms:W3CDTF">2022-08-31T14:18:11Z</dcterms:modified>
  <cp:category/>
  <cp:version/>
  <cp:contentType/>
  <cp:contentStatus/>
</cp:coreProperties>
</file>