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</sheets>
  <definedNames/>
  <calcPr fullCalcOnLoad="1"/>
</workbook>
</file>

<file path=xl/sharedStrings.xml><?xml version="1.0" encoding="utf-8"?>
<sst xmlns="http://schemas.openxmlformats.org/spreadsheetml/2006/main" count="147" uniqueCount="84">
  <si>
    <t>Kód</t>
  </si>
  <si>
    <t>Tantárgyak</t>
  </si>
  <si>
    <t>Félévek</t>
  </si>
  <si>
    <t>Előtanulmányok</t>
  </si>
  <si>
    <t>1.</t>
  </si>
  <si>
    <t>2.</t>
  </si>
  <si>
    <t>3.</t>
  </si>
  <si>
    <t>ea</t>
  </si>
  <si>
    <t>tgy</t>
  </si>
  <si>
    <t>l</t>
  </si>
  <si>
    <t>k</t>
  </si>
  <si>
    <t>kr</t>
  </si>
  <si>
    <t>Vizsga (v)</t>
  </si>
  <si>
    <t>kredit</t>
  </si>
  <si>
    <t>v</t>
  </si>
  <si>
    <t>Záróvizsga tárgyak:</t>
  </si>
  <si>
    <t>Bánki Donát Gépész és Biztonságtechnikai Mérnöki Kar</t>
  </si>
  <si>
    <t>Szakdolgozat</t>
  </si>
  <si>
    <t>Óbudai Egyetem</t>
  </si>
  <si>
    <t>mintatanterv</t>
  </si>
  <si>
    <t>óra/félév</t>
  </si>
  <si>
    <t>4.</t>
  </si>
  <si>
    <t>Speciális szakismeretek</t>
  </si>
  <si>
    <t>Összesen</t>
  </si>
  <si>
    <t>é</t>
  </si>
  <si>
    <t>Évközi jegy (é)</t>
  </si>
  <si>
    <t>Alapismeretek és szakmai törzsanyag</t>
  </si>
  <si>
    <t>Szakdolgozat védés</t>
  </si>
  <si>
    <t>műszaki környezeti szakirányú továbbképzési szak</t>
  </si>
  <si>
    <t>levelező munkarend</t>
  </si>
  <si>
    <t>Ökológia természetvédelem</t>
  </si>
  <si>
    <t>Környezet és társadalom</t>
  </si>
  <si>
    <t>Környezetgazdaságtan</t>
  </si>
  <si>
    <t>Környezetvédelmi jogi ismeretek</t>
  </si>
  <si>
    <t>Informatika</t>
  </si>
  <si>
    <t>Monitoring technika</t>
  </si>
  <si>
    <t>Hulladékgazdálkodás</t>
  </si>
  <si>
    <t>Levegőtisztaság-védelem</t>
  </si>
  <si>
    <t>Vízminőségvédelem</t>
  </si>
  <si>
    <t>Zaj- és rezgésvédelem</t>
  </si>
  <si>
    <t>Sugárzások elleni védelem</t>
  </si>
  <si>
    <t>Progresszív energiatermelési módsz.</t>
  </si>
  <si>
    <t>Anyagkorszerűsítési t. a gépiparban</t>
  </si>
  <si>
    <t>Munkakörnyezet védelem</t>
  </si>
  <si>
    <t>Környezeti hatásvizsgálat</t>
  </si>
  <si>
    <r>
      <t>BGK</t>
    </r>
    <r>
      <rPr>
        <b/>
        <sz val="10"/>
        <color indexed="10"/>
        <rFont val="Times New Roman"/>
        <family val="1"/>
      </rPr>
      <t>Ö</t>
    </r>
    <r>
      <rPr>
        <sz val="10"/>
        <rFont val="Times New Roman"/>
        <family val="1"/>
      </rPr>
      <t>T11SLK</t>
    </r>
  </si>
  <si>
    <t>BGKKG11SLK</t>
  </si>
  <si>
    <t>BGKFK11SLK</t>
  </si>
  <si>
    <t>BGKKG11SLK
BGKKJ12SLK</t>
  </si>
  <si>
    <t>2.
3.</t>
  </si>
  <si>
    <t>a 8-12. sorszámú tárgyak közül kettő</t>
  </si>
  <si>
    <r>
      <t>BGK</t>
    </r>
    <r>
      <rPr>
        <b/>
        <sz val="9.5"/>
        <color indexed="10"/>
        <rFont val="Times New Roman"/>
        <family val="1"/>
      </rPr>
      <t>Ö</t>
    </r>
    <r>
      <rPr>
        <sz val="9.5"/>
        <rFont val="Times New Roman"/>
        <family val="1"/>
      </rPr>
      <t>T11SLK</t>
    </r>
  </si>
  <si>
    <t>Kötelezően választható</t>
  </si>
  <si>
    <t>Kötelezően választható I.</t>
  </si>
  <si>
    <t>„kötelezően választható”</t>
  </si>
  <si>
    <t>teljesítendő: 2 tárgy, 6 kredit</t>
  </si>
  <si>
    <t>Kötelezően választható II.</t>
  </si>
  <si>
    <t>(BTOKMK1SLK)</t>
  </si>
  <si>
    <t>(BTOKMK2SLK)</t>
  </si>
  <si>
    <t>BGKPE21SLK</t>
  </si>
  <si>
    <t>BGKAG21SLK</t>
  </si>
  <si>
    <t>BGKMK21SLK</t>
  </si>
  <si>
    <t>BGKKT11SLK</t>
  </si>
  <si>
    <t>BGKKJ12SLK</t>
  </si>
  <si>
    <t>BGKIN11SLK</t>
  </si>
  <si>
    <t>BGKMT12SLK</t>
  </si>
  <si>
    <t>BGKHG12SLK</t>
  </si>
  <si>
    <t>BGKLV21SLK</t>
  </si>
  <si>
    <t>BGKVM12SLK</t>
  </si>
  <si>
    <t>BGKZV12SLK</t>
  </si>
  <si>
    <t>BGKSV21SLK</t>
  </si>
  <si>
    <t>BGKKH21SLK</t>
  </si>
  <si>
    <t>BGKSD21SLK</t>
  </si>
  <si>
    <t>0</t>
  </si>
  <si>
    <t>3</t>
  </si>
  <si>
    <t>2</t>
  </si>
  <si>
    <t>"</t>
  </si>
  <si>
    <t>Fizikai-kémiai műveletek</t>
  </si>
  <si>
    <t>A 13-16 sorszámú tantárgyak indításának feltétele minimum 15 fő.</t>
  </si>
  <si>
    <t>Környezetgazdaságtan, Környezetvédelmi jogi ismeretek</t>
  </si>
  <si>
    <t>3, 4</t>
  </si>
  <si>
    <t>mintatanterv-kód: BKLSMKXXM0S04 (Σ75 krd)</t>
  </si>
  <si>
    <t>tárgycsoportkód: BKLSMKXXM0S04KV</t>
  </si>
  <si>
    <t>képzéskód, szakkód: BKLSMK, BKLSMK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</si>
</sst>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,##0"/>
    <numFmt numFmtId="168" formatCode="#,###,##0.00"/>
  </numFmts>
  <fonts count="21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9.5"/>
      <color indexed="10"/>
      <name val="Times New Roman"/>
      <family val="1"/>
    </font>
    <font>
      <sz val="10"/>
      <color indexed="12"/>
      <name val="Times New Roman"/>
      <family val="1"/>
    </font>
    <font>
      <b/>
      <sz val="9.5"/>
      <color indexed="23"/>
      <name val="Times New Roman"/>
      <family val="1"/>
    </font>
    <font>
      <sz val="9.5"/>
      <color indexed="23"/>
      <name val="Times New Roman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 style="thick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medium"/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 style="medium"/>
      <bottom style="medium"/>
    </border>
    <border>
      <left style="medium"/>
      <right style="thick">
        <color indexed="10"/>
      </right>
      <top style="medium"/>
      <bottom style="medium"/>
    </border>
    <border>
      <left style="medium"/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medium"/>
      <right style="thick">
        <color indexed="10"/>
      </right>
      <top style="medium"/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medium"/>
      <top style="thick">
        <color indexed="10"/>
      </top>
      <bottom style="thick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/>
    </xf>
    <xf numFmtId="0" fontId="4" fillId="0" borderId="13" xfId="0" applyFont="1" applyFill="1" applyBorder="1" applyAlignment="1">
      <alignment horizontal="right"/>
    </xf>
    <xf numFmtId="0" fontId="13" fillId="0" borderId="6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right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23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4" fillId="3" borderId="29" xfId="0" applyFont="1" applyFill="1" applyBorder="1" applyAlignment="1">
      <alignment horizontal="right"/>
    </xf>
    <xf numFmtId="0" fontId="14" fillId="0" borderId="5" xfId="0" applyFont="1" applyFill="1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4" fillId="3" borderId="15" xfId="0" applyFont="1" applyFill="1" applyBorder="1" applyAlignment="1">
      <alignment/>
    </xf>
    <xf numFmtId="0" fontId="5" fillId="0" borderId="35" xfId="0" applyFont="1" applyBorder="1" applyAlignment="1">
      <alignment wrapText="1"/>
    </xf>
    <xf numFmtId="0" fontId="5" fillId="0" borderId="35" xfId="0" applyFont="1" applyFill="1" applyBorder="1" applyAlignment="1">
      <alignment wrapText="1"/>
    </xf>
    <xf numFmtId="0" fontId="5" fillId="0" borderId="36" xfId="0" applyFont="1" applyBorder="1" applyAlignment="1">
      <alignment wrapText="1"/>
    </xf>
    <xf numFmtId="0" fontId="4" fillId="3" borderId="29" xfId="0" applyFont="1" applyFill="1" applyBorder="1" applyAlignment="1">
      <alignment horizontal="center"/>
    </xf>
    <xf numFmtId="0" fontId="0" fillId="0" borderId="0" xfId="0" applyFont="1" applyAlignment="1">
      <alignment horizontal="right" wrapText="1"/>
    </xf>
    <xf numFmtId="0" fontId="14" fillId="0" borderId="0" xfId="0" applyFont="1" applyFill="1" applyBorder="1" applyAlignment="1">
      <alignment vertical="center"/>
    </xf>
    <xf numFmtId="0" fontId="14" fillId="0" borderId="37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4" fillId="0" borderId="39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40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18" fillId="0" borderId="12" xfId="0" applyFont="1" applyBorder="1" applyAlignment="1" quotePrefix="1">
      <alignment horizontal="center" vertical="top" wrapText="1"/>
    </xf>
    <xf numFmtId="0" fontId="19" fillId="0" borderId="10" xfId="0" applyFont="1" applyFill="1" applyBorder="1" applyAlignment="1">
      <alignment horizontal="center" vertical="top"/>
    </xf>
    <xf numFmtId="0" fontId="19" fillId="0" borderId="8" xfId="0" applyFont="1" applyFill="1" applyBorder="1" applyAlignment="1">
      <alignment horizontal="center" vertical="top"/>
    </xf>
    <xf numFmtId="0" fontId="19" fillId="0" borderId="40" xfId="0" applyFont="1" applyFill="1" applyBorder="1" applyAlignment="1">
      <alignment horizontal="center" vertical="top"/>
    </xf>
    <xf numFmtId="0" fontId="19" fillId="0" borderId="9" xfId="0" applyFont="1" applyFill="1" applyBorder="1" applyAlignment="1">
      <alignment horizontal="center" vertical="top"/>
    </xf>
    <xf numFmtId="0" fontId="19" fillId="0" borderId="11" xfId="0" applyFont="1" applyFill="1" applyBorder="1" applyAlignment="1">
      <alignment horizontal="center" vertical="top"/>
    </xf>
    <xf numFmtId="0" fontId="19" fillId="0" borderId="19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horizontal="center" wrapText="1"/>
    </xf>
    <xf numFmtId="0" fontId="19" fillId="0" borderId="20" xfId="0" applyFont="1" applyFill="1" applyBorder="1" applyAlignment="1">
      <alignment horizontal="center" wrapText="1"/>
    </xf>
    <xf numFmtId="0" fontId="19" fillId="0" borderId="16" xfId="0" applyFont="1" applyBorder="1" applyAlignment="1" quotePrefix="1">
      <alignment horizontal="center" wrapText="1"/>
    </xf>
    <xf numFmtId="0" fontId="19" fillId="0" borderId="17" xfId="0" applyFont="1" applyBorder="1" applyAlignment="1" quotePrefix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11" xfId="0" applyFont="1" applyBorder="1" applyAlignment="1" quotePrefix="1">
      <alignment horizontal="center" wrapText="1"/>
    </xf>
    <xf numFmtId="0" fontId="18" fillId="0" borderId="12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4" fillId="4" borderId="41" xfId="0" applyFont="1" applyFill="1" applyBorder="1" applyAlignment="1">
      <alignment vertical="center"/>
    </xf>
    <xf numFmtId="0" fontId="4" fillId="4" borderId="42" xfId="0" applyFont="1" applyFill="1" applyBorder="1" applyAlignment="1">
      <alignment horizontal="right" vertical="center"/>
    </xf>
    <xf numFmtId="0" fontId="4" fillId="4" borderId="43" xfId="0" applyFont="1" applyFill="1" applyBorder="1" applyAlignment="1">
      <alignment vertical="center"/>
    </xf>
    <xf numFmtId="0" fontId="4" fillId="4" borderId="44" xfId="0" applyFont="1" applyFill="1" applyBorder="1" applyAlignment="1">
      <alignment horizontal="right" vertical="center"/>
    </xf>
    <xf numFmtId="0" fontId="17" fillId="4" borderId="45" xfId="0" applyFont="1" applyFill="1" applyBorder="1" applyAlignment="1">
      <alignment vertical="center" wrapText="1"/>
    </xf>
    <xf numFmtId="0" fontId="14" fillId="4" borderId="46" xfId="0" applyFont="1" applyFill="1" applyBorder="1" applyAlignment="1">
      <alignment horizontal="left" vertical="center"/>
    </xf>
    <xf numFmtId="0" fontId="14" fillId="4" borderId="45" xfId="0" applyFont="1" applyFill="1" applyBorder="1" applyAlignment="1">
      <alignment vertical="center" wrapText="1"/>
    </xf>
    <xf numFmtId="0" fontId="14" fillId="4" borderId="47" xfId="0" applyFont="1" applyFill="1" applyBorder="1" applyAlignment="1">
      <alignment horizontal="left" vertical="center"/>
    </xf>
    <xf numFmtId="0" fontId="14" fillId="4" borderId="48" xfId="0" applyFont="1" applyFill="1" applyBorder="1" applyAlignment="1">
      <alignment vertical="center" wrapText="1"/>
    </xf>
    <xf numFmtId="0" fontId="14" fillId="4" borderId="49" xfId="0" applyFont="1" applyFill="1" applyBorder="1" applyAlignment="1">
      <alignment horizontal="left" vertical="center"/>
    </xf>
    <xf numFmtId="0" fontId="4" fillId="4" borderId="50" xfId="0" applyFont="1" applyFill="1" applyBorder="1" applyAlignment="1">
      <alignment horizontal="center" vertical="top" wrapText="1"/>
    </xf>
    <xf numFmtId="0" fontId="5" fillId="4" borderId="51" xfId="0" applyFont="1" applyFill="1" applyBorder="1" applyAlignment="1">
      <alignment horizontal="center"/>
    </xf>
    <xf numFmtId="0" fontId="5" fillId="4" borderId="52" xfId="0" applyFont="1" applyFill="1" applyBorder="1" applyAlignment="1">
      <alignment horizontal="center"/>
    </xf>
    <xf numFmtId="0" fontId="4" fillId="4" borderId="53" xfId="0" applyFont="1" applyFill="1" applyBorder="1" applyAlignment="1">
      <alignment horizontal="right"/>
    </xf>
    <xf numFmtId="0" fontId="4" fillId="4" borderId="42" xfId="0" applyFont="1" applyFill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center" wrapText="1"/>
    </xf>
    <xf numFmtId="0" fontId="5" fillId="0" borderId="56" xfId="0" applyFont="1" applyBorder="1" applyAlignment="1">
      <alignment horizontal="center" wrapText="1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4" fillId="3" borderId="57" xfId="0" applyFont="1" applyFill="1" applyBorder="1" applyAlignment="1">
      <alignment horizontal="center"/>
    </xf>
    <xf numFmtId="0" fontId="5" fillId="0" borderId="58" xfId="0" applyFont="1" applyBorder="1" applyAlignment="1">
      <alignment horizontal="center" wrapText="1"/>
    </xf>
    <xf numFmtId="0" fontId="4" fillId="3" borderId="22" xfId="0" applyFont="1" applyFill="1" applyBorder="1" applyAlignment="1">
      <alignment horizontal="right"/>
    </xf>
    <xf numFmtId="0" fontId="5" fillId="0" borderId="59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8" fillId="0" borderId="12" xfId="0" applyFont="1" applyBorder="1" applyAlignment="1" quotePrefix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/>
    </xf>
    <xf numFmtId="0" fontId="5" fillId="0" borderId="59" xfId="0" applyFont="1" applyBorder="1" applyAlignment="1">
      <alignment vertical="center" wrapText="1"/>
    </xf>
    <xf numFmtId="0" fontId="5" fillId="0" borderId="35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3" borderId="29" xfId="0" applyFont="1" applyFill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4" fillId="0" borderId="29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right" vertical="center" wrapText="1" shrinkToFit="1"/>
    </xf>
    <xf numFmtId="0" fontId="7" fillId="0" borderId="5" xfId="0" applyFont="1" applyFill="1" applyBorder="1" applyAlignment="1">
      <alignment horizontal="right" vertical="center" wrapText="1" shrinkToFit="1"/>
    </xf>
    <xf numFmtId="0" fontId="13" fillId="0" borderId="63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28125" style="2" customWidth="1"/>
    <col min="2" max="2" width="16.421875" style="2" customWidth="1"/>
    <col min="3" max="3" width="42.421875" style="2" customWidth="1"/>
    <col min="4" max="4" width="4.57421875" style="2" bestFit="1" customWidth="1"/>
    <col min="5" max="5" width="5.8515625" style="2" bestFit="1" customWidth="1"/>
    <col min="6" max="6" width="4.7109375" style="2" customWidth="1"/>
    <col min="7" max="7" width="3.421875" style="2" bestFit="1" customWidth="1"/>
    <col min="8" max="8" width="3.28125" style="2" customWidth="1"/>
    <col min="9" max="9" width="3.00390625" style="2" bestFit="1" customWidth="1"/>
    <col min="10" max="10" width="4.57421875" style="2" bestFit="1" customWidth="1"/>
    <col min="11" max="11" width="4.00390625" style="2" bestFit="1" customWidth="1"/>
    <col min="12" max="12" width="3.57421875" style="2" bestFit="1" customWidth="1"/>
    <col min="13" max="13" width="3.28125" style="2" customWidth="1"/>
    <col min="14" max="14" width="3.00390625" style="2" bestFit="1" customWidth="1"/>
    <col min="15" max="15" width="3.7109375" style="2" bestFit="1" customWidth="1"/>
    <col min="16" max="16" width="4.00390625" style="2" bestFit="1" customWidth="1"/>
    <col min="17" max="17" width="3.421875" style="2" bestFit="1" customWidth="1"/>
    <col min="18" max="18" width="3.57421875" style="2" customWidth="1"/>
    <col min="19" max="19" width="3.00390625" style="2" bestFit="1" customWidth="1"/>
    <col min="20" max="20" width="3.57421875" style="2" bestFit="1" customWidth="1"/>
    <col min="21" max="21" width="5.7109375" style="26" customWidth="1"/>
    <col min="22" max="22" width="12.28125" style="2" bestFit="1" customWidth="1"/>
    <col min="23" max="23" width="28.421875" style="2" customWidth="1"/>
    <col min="24" max="16384" width="9.140625" style="2" customWidth="1"/>
  </cols>
  <sheetData>
    <row r="1" spans="1:26" ht="15.75">
      <c r="A1" s="30" t="s">
        <v>18</v>
      </c>
      <c r="B1" s="31"/>
      <c r="C1" s="1"/>
      <c r="D1" s="1"/>
      <c r="E1" s="1"/>
      <c r="F1" s="1"/>
      <c r="G1" s="1"/>
      <c r="H1" s="1"/>
      <c r="I1" s="36" t="s">
        <v>19</v>
      </c>
      <c r="J1" s="1"/>
      <c r="K1" s="1"/>
      <c r="L1" s="32"/>
      <c r="M1" s="32"/>
      <c r="N1" s="1"/>
      <c r="O1" s="33"/>
      <c r="P1" s="1"/>
      <c r="Q1" s="1"/>
      <c r="R1" s="34"/>
      <c r="S1" s="35"/>
      <c r="T1" s="35"/>
      <c r="U1" s="35"/>
      <c r="V1" s="35"/>
      <c r="W1" s="35"/>
      <c r="Y1" s="65"/>
      <c r="Z1" s="65"/>
    </row>
    <row r="2" spans="1:26" ht="15.75">
      <c r="A2" s="30" t="s">
        <v>16</v>
      </c>
      <c r="B2" s="31"/>
      <c r="C2" s="1"/>
      <c r="D2" s="1"/>
      <c r="E2" s="1"/>
      <c r="F2" s="1"/>
      <c r="G2" s="25"/>
      <c r="H2" s="1"/>
      <c r="I2" s="36" t="s">
        <v>28</v>
      </c>
      <c r="J2" s="1"/>
      <c r="K2" s="1"/>
      <c r="L2" s="1"/>
      <c r="M2" s="1"/>
      <c r="N2" s="1"/>
      <c r="O2" s="1"/>
      <c r="P2" s="25"/>
      <c r="Q2" s="1"/>
      <c r="R2" s="37"/>
      <c r="S2" s="1"/>
      <c r="T2" s="1"/>
      <c r="U2" s="71"/>
      <c r="V2" s="1"/>
      <c r="W2" s="1"/>
      <c r="Y2" s="65"/>
      <c r="Z2" s="65"/>
    </row>
    <row r="3" spans="1:26" ht="12.75">
      <c r="A3" s="38"/>
      <c r="B3" s="39"/>
      <c r="C3" s="39"/>
      <c r="D3" s="39"/>
      <c r="E3" s="39"/>
      <c r="F3" s="39"/>
      <c r="G3" s="39"/>
      <c r="H3" s="39"/>
      <c r="I3" s="40" t="s">
        <v>83</v>
      </c>
      <c r="J3" s="39"/>
      <c r="K3" s="1"/>
      <c r="L3" s="39"/>
      <c r="M3" s="39"/>
      <c r="N3" s="1"/>
      <c r="O3" s="39"/>
      <c r="P3" s="39"/>
      <c r="Q3" s="39"/>
      <c r="R3" s="39"/>
      <c r="S3" s="39"/>
      <c r="T3" s="39"/>
      <c r="U3" s="72" t="s">
        <v>29</v>
      </c>
      <c r="V3" s="39"/>
      <c r="W3" s="39"/>
      <c r="Y3" s="65"/>
      <c r="Z3" s="65"/>
    </row>
    <row r="4" spans="1:26" ht="13.5" thickBot="1">
      <c r="A4" s="41" t="s">
        <v>81</v>
      </c>
      <c r="B4" s="42"/>
      <c r="C4" s="4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71"/>
      <c r="V4" s="1"/>
      <c r="W4" s="1"/>
      <c r="Y4" s="65"/>
      <c r="Z4" s="65"/>
    </row>
    <row r="5" spans="1:23" s="13" customFormat="1" ht="13.5" thickBot="1">
      <c r="A5" s="169"/>
      <c r="B5" s="171" t="s">
        <v>0</v>
      </c>
      <c r="C5" s="171" t="s">
        <v>1</v>
      </c>
      <c r="D5" s="177" t="s">
        <v>20</v>
      </c>
      <c r="E5" s="175" t="s">
        <v>13</v>
      </c>
      <c r="F5" s="160" t="s">
        <v>2</v>
      </c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3" t="s">
        <v>3</v>
      </c>
      <c r="V5" s="164"/>
      <c r="W5" s="165"/>
    </row>
    <row r="6" spans="1:23" s="13" customFormat="1" ht="13.5" thickBot="1">
      <c r="A6" s="170"/>
      <c r="B6" s="172"/>
      <c r="C6" s="172"/>
      <c r="D6" s="178"/>
      <c r="E6" s="176"/>
      <c r="F6" s="160" t="s">
        <v>4</v>
      </c>
      <c r="G6" s="162"/>
      <c r="H6" s="162"/>
      <c r="I6" s="162"/>
      <c r="J6" s="173"/>
      <c r="K6" s="160" t="s">
        <v>5</v>
      </c>
      <c r="L6" s="161"/>
      <c r="M6" s="161"/>
      <c r="N6" s="161"/>
      <c r="O6" s="174"/>
      <c r="P6" s="160" t="s">
        <v>6</v>
      </c>
      <c r="Q6" s="162"/>
      <c r="R6" s="162"/>
      <c r="S6" s="162"/>
      <c r="T6" s="162"/>
      <c r="U6" s="166"/>
      <c r="V6" s="167"/>
      <c r="W6" s="168"/>
    </row>
    <row r="7" spans="1:23" s="13" customFormat="1" ht="13.5" thickBot="1">
      <c r="A7" s="44"/>
      <c r="B7" s="45"/>
      <c r="C7" s="46"/>
      <c r="D7" s="15"/>
      <c r="E7" s="16"/>
      <c r="F7" s="15" t="s">
        <v>7</v>
      </c>
      <c r="G7" s="14" t="s">
        <v>8</v>
      </c>
      <c r="H7" s="14" t="s">
        <v>9</v>
      </c>
      <c r="I7" s="14" t="s">
        <v>10</v>
      </c>
      <c r="J7" s="17" t="s">
        <v>11</v>
      </c>
      <c r="K7" s="15" t="s">
        <v>7</v>
      </c>
      <c r="L7" s="14" t="s">
        <v>8</v>
      </c>
      <c r="M7" s="14" t="s">
        <v>9</v>
      </c>
      <c r="N7" s="14" t="s">
        <v>10</v>
      </c>
      <c r="O7" s="18" t="s">
        <v>11</v>
      </c>
      <c r="P7" s="14" t="s">
        <v>7</v>
      </c>
      <c r="Q7" s="14" t="s">
        <v>8</v>
      </c>
      <c r="R7" s="14" t="s">
        <v>9</v>
      </c>
      <c r="S7" s="14" t="s">
        <v>10</v>
      </c>
      <c r="T7" s="18" t="s">
        <v>11</v>
      </c>
      <c r="U7" s="167"/>
      <c r="V7" s="167"/>
      <c r="W7" s="168"/>
    </row>
    <row r="8" spans="1:23" s="7" customFormat="1" ht="13.5" thickBot="1">
      <c r="A8" s="158" t="s">
        <v>26</v>
      </c>
      <c r="B8" s="159"/>
      <c r="C8" s="159"/>
      <c r="D8" s="47">
        <f aca="true" t="shared" si="0" ref="D8:T8">SUM(D9:D15)</f>
        <v>15</v>
      </c>
      <c r="E8" s="47">
        <f t="shared" si="0"/>
        <v>30</v>
      </c>
      <c r="F8" s="47">
        <f t="shared" si="0"/>
        <v>7</v>
      </c>
      <c r="G8" s="47">
        <f t="shared" si="0"/>
        <v>2</v>
      </c>
      <c r="H8" s="47">
        <f t="shared" si="0"/>
        <v>3</v>
      </c>
      <c r="I8" s="47">
        <f t="shared" si="0"/>
        <v>0</v>
      </c>
      <c r="J8" s="47">
        <f t="shared" si="0"/>
        <v>22</v>
      </c>
      <c r="K8" s="47">
        <f t="shared" si="0"/>
        <v>2</v>
      </c>
      <c r="L8" s="47">
        <f t="shared" si="0"/>
        <v>1</v>
      </c>
      <c r="M8" s="47">
        <f t="shared" si="0"/>
        <v>0</v>
      </c>
      <c r="N8" s="47">
        <f t="shared" si="0"/>
        <v>0</v>
      </c>
      <c r="O8" s="47">
        <f t="shared" si="0"/>
        <v>8</v>
      </c>
      <c r="P8" s="47">
        <f t="shared" si="0"/>
        <v>0</v>
      </c>
      <c r="Q8" s="47">
        <f t="shared" si="0"/>
        <v>0</v>
      </c>
      <c r="R8" s="47">
        <f t="shared" si="0"/>
        <v>0</v>
      </c>
      <c r="S8" s="47">
        <f t="shared" si="0"/>
        <v>0</v>
      </c>
      <c r="T8" s="58">
        <f t="shared" si="0"/>
        <v>0</v>
      </c>
      <c r="U8" s="73"/>
      <c r="V8" s="137"/>
      <c r="W8" s="48"/>
    </row>
    <row r="9" spans="1:23" s="8" customFormat="1" ht="14.25" thickBot="1" thickTop="1">
      <c r="A9" s="87">
        <v>1</v>
      </c>
      <c r="B9" s="88" t="s">
        <v>45</v>
      </c>
      <c r="C9" s="89" t="s">
        <v>30</v>
      </c>
      <c r="D9" s="24">
        <f>SUM(F9:H9)+SUM(K9:M9)+SUM(P9:R9)</f>
        <v>3</v>
      </c>
      <c r="E9" s="24">
        <f aca="true" t="shared" si="1" ref="E9:E15">J9+O9+T9</f>
        <v>5</v>
      </c>
      <c r="F9" s="22">
        <v>2</v>
      </c>
      <c r="G9" s="20">
        <v>1</v>
      </c>
      <c r="H9" s="20">
        <v>0</v>
      </c>
      <c r="I9" s="20" t="s">
        <v>14</v>
      </c>
      <c r="J9" s="21">
        <v>5</v>
      </c>
      <c r="K9" s="22"/>
      <c r="L9" s="20"/>
      <c r="M9" s="20"/>
      <c r="N9" s="20"/>
      <c r="O9" s="23"/>
      <c r="P9" s="19"/>
      <c r="Q9" s="20"/>
      <c r="R9" s="20"/>
      <c r="S9" s="20"/>
      <c r="T9" s="23"/>
      <c r="U9" s="131"/>
      <c r="V9" s="138"/>
      <c r="W9" s="78"/>
    </row>
    <row r="10" spans="1:23" s="8" customFormat="1" ht="14.25" thickBot="1" thickTop="1">
      <c r="A10" s="87">
        <v>2</v>
      </c>
      <c r="B10" s="88" t="s">
        <v>62</v>
      </c>
      <c r="C10" s="89" t="s">
        <v>31</v>
      </c>
      <c r="D10" s="24">
        <f aca="true" t="shared" si="2" ref="D10:D26">SUM(F10:H10)+SUM(K10:M10)+SUM(P10:R10)</f>
        <v>1</v>
      </c>
      <c r="E10" s="24">
        <f t="shared" si="1"/>
        <v>2</v>
      </c>
      <c r="F10" s="22">
        <v>1</v>
      </c>
      <c r="G10" s="20">
        <v>0</v>
      </c>
      <c r="H10" s="20">
        <v>0</v>
      </c>
      <c r="I10" s="20" t="s">
        <v>24</v>
      </c>
      <c r="J10" s="21">
        <v>2</v>
      </c>
      <c r="K10" s="22"/>
      <c r="L10" s="20"/>
      <c r="M10" s="20"/>
      <c r="N10" s="20"/>
      <c r="O10" s="23"/>
      <c r="P10" s="19"/>
      <c r="Q10" s="20"/>
      <c r="R10" s="20"/>
      <c r="S10" s="20"/>
      <c r="T10" s="23"/>
      <c r="U10" s="132"/>
      <c r="V10" s="138"/>
      <c r="W10" s="79"/>
    </row>
    <row r="11" spans="1:23" s="8" customFormat="1" ht="14.25" thickBot="1" thickTop="1">
      <c r="A11" s="87">
        <v>3</v>
      </c>
      <c r="B11" s="88" t="s">
        <v>46</v>
      </c>
      <c r="C11" s="89" t="s">
        <v>32</v>
      </c>
      <c r="D11" s="24">
        <f t="shared" si="2"/>
        <v>3</v>
      </c>
      <c r="E11" s="24">
        <f t="shared" si="1"/>
        <v>5</v>
      </c>
      <c r="F11" s="22">
        <v>2</v>
      </c>
      <c r="G11" s="20">
        <v>1</v>
      </c>
      <c r="H11" s="20">
        <v>0</v>
      </c>
      <c r="I11" s="20" t="s">
        <v>14</v>
      </c>
      <c r="J11" s="23">
        <v>5</v>
      </c>
      <c r="K11" s="22"/>
      <c r="L11" s="20"/>
      <c r="M11" s="20"/>
      <c r="N11" s="20"/>
      <c r="O11" s="23"/>
      <c r="P11" s="19"/>
      <c r="Q11" s="20"/>
      <c r="R11" s="20"/>
      <c r="S11" s="20"/>
      <c r="T11" s="23"/>
      <c r="U11" s="132"/>
      <c r="V11" s="138"/>
      <c r="W11" s="79"/>
    </row>
    <row r="12" spans="1:23" s="8" customFormat="1" ht="14.25" thickBot="1" thickTop="1">
      <c r="A12" s="87">
        <v>4</v>
      </c>
      <c r="B12" s="88" t="s">
        <v>63</v>
      </c>
      <c r="C12" s="89" t="s">
        <v>33</v>
      </c>
      <c r="D12" s="24">
        <f t="shared" si="2"/>
        <v>1</v>
      </c>
      <c r="E12" s="24">
        <f t="shared" si="1"/>
        <v>3</v>
      </c>
      <c r="F12" s="22"/>
      <c r="G12" s="20"/>
      <c r="H12" s="20"/>
      <c r="I12" s="20"/>
      <c r="J12" s="23"/>
      <c r="K12" s="22">
        <v>1</v>
      </c>
      <c r="L12" s="20">
        <v>0</v>
      </c>
      <c r="M12" s="20">
        <v>0</v>
      </c>
      <c r="N12" s="20" t="s">
        <v>24</v>
      </c>
      <c r="O12" s="23">
        <v>3</v>
      </c>
      <c r="P12" s="19"/>
      <c r="Q12" s="20"/>
      <c r="R12" s="20"/>
      <c r="S12" s="20"/>
      <c r="T12" s="23"/>
      <c r="U12" s="132">
        <v>3</v>
      </c>
      <c r="V12" s="138" t="s">
        <v>46</v>
      </c>
      <c r="W12" s="79" t="s">
        <v>32</v>
      </c>
    </row>
    <row r="13" spans="1:23" s="8" customFormat="1" ht="14.25" thickBot="1" thickTop="1">
      <c r="A13" s="87">
        <v>5</v>
      </c>
      <c r="B13" s="88" t="s">
        <v>64</v>
      </c>
      <c r="C13" s="89" t="s">
        <v>34</v>
      </c>
      <c r="D13" s="24">
        <f t="shared" si="2"/>
        <v>2</v>
      </c>
      <c r="E13" s="24">
        <f t="shared" si="1"/>
        <v>4</v>
      </c>
      <c r="F13" s="22">
        <v>1</v>
      </c>
      <c r="G13" s="20">
        <v>0</v>
      </c>
      <c r="H13" s="20">
        <v>1</v>
      </c>
      <c r="I13" s="20" t="s">
        <v>24</v>
      </c>
      <c r="J13" s="21">
        <v>4</v>
      </c>
      <c r="K13" s="22"/>
      <c r="L13" s="20"/>
      <c r="M13" s="20"/>
      <c r="N13" s="20"/>
      <c r="O13" s="23"/>
      <c r="P13" s="19"/>
      <c r="Q13" s="20"/>
      <c r="R13" s="20"/>
      <c r="S13" s="20"/>
      <c r="T13" s="23"/>
      <c r="U13" s="132"/>
      <c r="V13" s="138"/>
      <c r="W13" s="79"/>
    </row>
    <row r="14" spans="1:23" s="8" customFormat="1" ht="14.25" thickBot="1" thickTop="1">
      <c r="A14" s="87">
        <v>6</v>
      </c>
      <c r="B14" s="88" t="s">
        <v>65</v>
      </c>
      <c r="C14" s="89" t="s">
        <v>35</v>
      </c>
      <c r="D14" s="24">
        <f t="shared" si="2"/>
        <v>2</v>
      </c>
      <c r="E14" s="24">
        <f t="shared" si="1"/>
        <v>5</v>
      </c>
      <c r="F14" s="22"/>
      <c r="G14" s="20"/>
      <c r="H14" s="20"/>
      <c r="I14" s="20"/>
      <c r="J14" s="21"/>
      <c r="K14" s="22">
        <v>1</v>
      </c>
      <c r="L14" s="20">
        <v>1</v>
      </c>
      <c r="M14" s="20">
        <v>0</v>
      </c>
      <c r="N14" s="20" t="s">
        <v>14</v>
      </c>
      <c r="O14" s="23">
        <v>5</v>
      </c>
      <c r="P14" s="19"/>
      <c r="Q14" s="20"/>
      <c r="R14" s="20"/>
      <c r="S14" s="20"/>
      <c r="T14" s="23"/>
      <c r="U14" s="132">
        <v>7</v>
      </c>
      <c r="V14" s="138" t="s">
        <v>47</v>
      </c>
      <c r="W14" s="79" t="s">
        <v>77</v>
      </c>
    </row>
    <row r="15" spans="1:23" s="8" customFormat="1" ht="14.25" thickBot="1" thickTop="1">
      <c r="A15" s="87">
        <v>7</v>
      </c>
      <c r="B15" s="88" t="s">
        <v>47</v>
      </c>
      <c r="C15" s="89" t="s">
        <v>77</v>
      </c>
      <c r="D15" s="24">
        <f t="shared" si="2"/>
        <v>3</v>
      </c>
      <c r="E15" s="24">
        <f t="shared" si="1"/>
        <v>6</v>
      </c>
      <c r="F15" s="22">
        <v>1</v>
      </c>
      <c r="G15" s="20">
        <v>0</v>
      </c>
      <c r="H15" s="20">
        <v>2</v>
      </c>
      <c r="I15" s="20" t="s">
        <v>24</v>
      </c>
      <c r="J15" s="23">
        <v>6</v>
      </c>
      <c r="K15" s="22"/>
      <c r="L15" s="20"/>
      <c r="M15" s="20"/>
      <c r="N15" s="20"/>
      <c r="O15" s="23"/>
      <c r="P15" s="19"/>
      <c r="Q15" s="20"/>
      <c r="R15" s="20"/>
      <c r="S15" s="20"/>
      <c r="T15" s="23"/>
      <c r="U15" s="132"/>
      <c r="V15" s="138"/>
      <c r="W15" s="79"/>
    </row>
    <row r="16" spans="1:23" s="4" customFormat="1" ht="13.5" thickBot="1">
      <c r="A16" s="158" t="s">
        <v>22</v>
      </c>
      <c r="B16" s="159"/>
      <c r="C16" s="159"/>
      <c r="D16" s="47">
        <f aca="true" t="shared" si="3" ref="D16:T16">SUM(D17:D21)</f>
        <v>15</v>
      </c>
      <c r="E16" s="47">
        <f t="shared" si="3"/>
        <v>24</v>
      </c>
      <c r="F16" s="47">
        <f t="shared" si="3"/>
        <v>0</v>
      </c>
      <c r="G16" s="47">
        <f t="shared" si="3"/>
        <v>0</v>
      </c>
      <c r="H16" s="47">
        <f t="shared" si="3"/>
        <v>0</v>
      </c>
      <c r="I16" s="47">
        <f t="shared" si="3"/>
        <v>0</v>
      </c>
      <c r="J16" s="47">
        <f t="shared" si="3"/>
        <v>0</v>
      </c>
      <c r="K16" s="47">
        <f t="shared" si="3"/>
        <v>6</v>
      </c>
      <c r="L16" s="47">
        <f t="shared" si="3"/>
        <v>3</v>
      </c>
      <c r="M16" s="47">
        <f t="shared" si="3"/>
        <v>0</v>
      </c>
      <c r="N16" s="47">
        <f t="shared" si="3"/>
        <v>0</v>
      </c>
      <c r="O16" s="47">
        <f t="shared" si="3"/>
        <v>15</v>
      </c>
      <c r="P16" s="47">
        <f t="shared" si="3"/>
        <v>4</v>
      </c>
      <c r="Q16" s="47">
        <f t="shared" si="3"/>
        <v>2</v>
      </c>
      <c r="R16" s="47">
        <f t="shared" si="3"/>
        <v>0</v>
      </c>
      <c r="S16" s="47">
        <f t="shared" si="3"/>
        <v>0</v>
      </c>
      <c r="T16" s="47">
        <f t="shared" si="3"/>
        <v>9</v>
      </c>
      <c r="U16" s="84"/>
      <c r="V16" s="137"/>
      <c r="W16" s="80"/>
    </row>
    <row r="17" spans="1:23" s="4" customFormat="1" ht="14.25" thickBot="1" thickTop="1">
      <c r="A17" s="87">
        <v>8</v>
      </c>
      <c r="B17" s="88" t="s">
        <v>66</v>
      </c>
      <c r="C17" s="89" t="s">
        <v>36</v>
      </c>
      <c r="D17" s="24">
        <f t="shared" si="2"/>
        <v>3</v>
      </c>
      <c r="E17" s="24">
        <f>J17+O17+T17</f>
        <v>5</v>
      </c>
      <c r="F17" s="22"/>
      <c r="G17" s="20"/>
      <c r="H17" s="20"/>
      <c r="I17" s="20"/>
      <c r="J17" s="21"/>
      <c r="K17" s="52">
        <v>2</v>
      </c>
      <c r="L17" s="50">
        <v>1</v>
      </c>
      <c r="M17" s="50">
        <v>0</v>
      </c>
      <c r="N17" s="50" t="s">
        <v>14</v>
      </c>
      <c r="O17" s="53">
        <v>5</v>
      </c>
      <c r="P17" s="49"/>
      <c r="Q17" s="50"/>
      <c r="R17" s="50"/>
      <c r="S17" s="50"/>
      <c r="T17" s="23"/>
      <c r="U17" s="133">
        <v>1</v>
      </c>
      <c r="V17" s="139" t="s">
        <v>51</v>
      </c>
      <c r="W17" s="81" t="s">
        <v>30</v>
      </c>
    </row>
    <row r="18" spans="1:23" s="4" customFormat="1" ht="14.25" thickBot="1" thickTop="1">
      <c r="A18" s="87">
        <v>9</v>
      </c>
      <c r="B18" s="88" t="s">
        <v>67</v>
      </c>
      <c r="C18" s="89" t="s">
        <v>37</v>
      </c>
      <c r="D18" s="24">
        <f t="shared" si="2"/>
        <v>3</v>
      </c>
      <c r="E18" s="24">
        <f>J18+O18+T18</f>
        <v>4</v>
      </c>
      <c r="F18" s="52"/>
      <c r="G18" s="50"/>
      <c r="H18" s="50"/>
      <c r="I18" s="50"/>
      <c r="J18" s="51"/>
      <c r="K18" s="54"/>
      <c r="L18" s="55"/>
      <c r="M18" s="55"/>
      <c r="N18" s="55"/>
      <c r="O18" s="56"/>
      <c r="P18" s="49">
        <v>2</v>
      </c>
      <c r="Q18" s="50">
        <v>1</v>
      </c>
      <c r="R18" s="50">
        <v>0</v>
      </c>
      <c r="S18" s="50" t="s">
        <v>14</v>
      </c>
      <c r="T18" s="23">
        <v>4</v>
      </c>
      <c r="U18" s="134">
        <v>1</v>
      </c>
      <c r="V18" s="138" t="s">
        <v>51</v>
      </c>
      <c r="W18" s="81" t="s">
        <v>30</v>
      </c>
    </row>
    <row r="19" spans="1:23" s="4" customFormat="1" ht="14.25" thickBot="1" thickTop="1">
      <c r="A19" s="87">
        <v>10</v>
      </c>
      <c r="B19" s="88" t="s">
        <v>68</v>
      </c>
      <c r="C19" s="89" t="s">
        <v>38</v>
      </c>
      <c r="D19" s="24">
        <f t="shared" si="2"/>
        <v>3</v>
      </c>
      <c r="E19" s="24">
        <f>J19+O19+T19</f>
        <v>5</v>
      </c>
      <c r="F19" s="52"/>
      <c r="G19" s="50"/>
      <c r="H19" s="50"/>
      <c r="I19" s="50"/>
      <c r="J19" s="51"/>
      <c r="K19" s="54">
        <v>2</v>
      </c>
      <c r="L19" s="55">
        <v>1</v>
      </c>
      <c r="M19" s="55">
        <v>0</v>
      </c>
      <c r="N19" s="55" t="s">
        <v>14</v>
      </c>
      <c r="O19" s="56">
        <v>5</v>
      </c>
      <c r="P19" s="49"/>
      <c r="Q19" s="50"/>
      <c r="R19" s="50"/>
      <c r="S19" s="50"/>
      <c r="T19" s="23"/>
      <c r="U19" s="134">
        <v>1</v>
      </c>
      <c r="V19" s="138" t="s">
        <v>51</v>
      </c>
      <c r="W19" s="82" t="s">
        <v>30</v>
      </c>
    </row>
    <row r="20" spans="1:23" s="4" customFormat="1" ht="14.25" thickBot="1" thickTop="1">
      <c r="A20" s="87">
        <v>11</v>
      </c>
      <c r="B20" s="88" t="s">
        <v>69</v>
      </c>
      <c r="C20" s="89" t="s">
        <v>39</v>
      </c>
      <c r="D20" s="24">
        <f t="shared" si="2"/>
        <v>3</v>
      </c>
      <c r="E20" s="24">
        <f>J20+O20+T20</f>
        <v>5</v>
      </c>
      <c r="F20" s="52"/>
      <c r="G20" s="50"/>
      <c r="H20" s="50"/>
      <c r="I20" s="50"/>
      <c r="J20" s="51"/>
      <c r="K20" s="54">
        <v>2</v>
      </c>
      <c r="L20" s="55">
        <v>1</v>
      </c>
      <c r="M20" s="55">
        <v>0</v>
      </c>
      <c r="N20" s="55" t="s">
        <v>14</v>
      </c>
      <c r="O20" s="56">
        <v>5</v>
      </c>
      <c r="P20" s="49"/>
      <c r="Q20" s="50"/>
      <c r="R20" s="50"/>
      <c r="S20" s="50"/>
      <c r="T20" s="23"/>
      <c r="U20" s="134">
        <v>7</v>
      </c>
      <c r="V20" s="138" t="s">
        <v>47</v>
      </c>
      <c r="W20" s="82" t="s">
        <v>77</v>
      </c>
    </row>
    <row r="21" spans="1:23" s="4" customFormat="1" ht="14.25" thickBot="1" thickTop="1">
      <c r="A21" s="87">
        <v>12</v>
      </c>
      <c r="B21" s="88" t="s">
        <v>70</v>
      </c>
      <c r="C21" s="89" t="s">
        <v>40</v>
      </c>
      <c r="D21" s="24">
        <f t="shared" si="2"/>
        <v>3</v>
      </c>
      <c r="E21" s="24">
        <f>J21+O21+T21</f>
        <v>5</v>
      </c>
      <c r="F21" s="52"/>
      <c r="G21" s="50"/>
      <c r="H21" s="50"/>
      <c r="I21" s="50"/>
      <c r="J21" s="51"/>
      <c r="K21" s="54"/>
      <c r="L21" s="55"/>
      <c r="M21" s="55"/>
      <c r="N21" s="55"/>
      <c r="O21" s="56"/>
      <c r="P21" s="49">
        <v>2</v>
      </c>
      <c r="Q21" s="50">
        <v>1</v>
      </c>
      <c r="R21" s="50">
        <v>0</v>
      </c>
      <c r="S21" s="50" t="s">
        <v>14</v>
      </c>
      <c r="T21" s="23">
        <v>5</v>
      </c>
      <c r="U21" s="134">
        <v>7</v>
      </c>
      <c r="V21" s="138" t="s">
        <v>47</v>
      </c>
      <c r="W21" s="82" t="s">
        <v>77</v>
      </c>
    </row>
    <row r="22" spans="1:23" s="4" customFormat="1" ht="13.5" thickBot="1">
      <c r="A22" s="158" t="s">
        <v>52</v>
      </c>
      <c r="B22" s="159"/>
      <c r="C22" s="159"/>
      <c r="D22" s="47">
        <f aca="true" t="shared" si="4" ref="D22:T22">SUM(D23:D30)</f>
        <v>4</v>
      </c>
      <c r="E22" s="47">
        <f t="shared" si="4"/>
        <v>6</v>
      </c>
      <c r="F22" s="47">
        <f t="shared" si="4"/>
        <v>0</v>
      </c>
      <c r="G22" s="47">
        <f t="shared" si="4"/>
        <v>0</v>
      </c>
      <c r="H22" s="47">
        <f t="shared" si="4"/>
        <v>0</v>
      </c>
      <c r="I22" s="47">
        <f t="shared" si="4"/>
        <v>0</v>
      </c>
      <c r="J22" s="47">
        <f t="shared" si="4"/>
        <v>0</v>
      </c>
      <c r="K22" s="47">
        <f t="shared" si="4"/>
        <v>0</v>
      </c>
      <c r="L22" s="47">
        <f t="shared" si="4"/>
        <v>0</v>
      </c>
      <c r="M22" s="47">
        <f t="shared" si="4"/>
        <v>0</v>
      </c>
      <c r="N22" s="47">
        <f t="shared" si="4"/>
        <v>0</v>
      </c>
      <c r="O22" s="47">
        <f t="shared" si="4"/>
        <v>0</v>
      </c>
      <c r="P22" s="47">
        <f t="shared" si="4"/>
        <v>4</v>
      </c>
      <c r="Q22" s="47">
        <f t="shared" si="4"/>
        <v>0</v>
      </c>
      <c r="R22" s="47">
        <f t="shared" si="4"/>
        <v>0</v>
      </c>
      <c r="S22" s="47">
        <f t="shared" si="4"/>
        <v>0</v>
      </c>
      <c r="T22" s="47">
        <f t="shared" si="4"/>
        <v>6</v>
      </c>
      <c r="U22" s="84"/>
      <c r="V22" s="137"/>
      <c r="W22" s="80"/>
    </row>
    <row r="23" spans="1:23" s="4" customFormat="1" ht="14.25" thickBot="1" thickTop="1">
      <c r="A23" s="87"/>
      <c r="B23" s="115"/>
      <c r="C23" s="116" t="s">
        <v>82</v>
      </c>
      <c r="D23" s="129"/>
      <c r="E23" s="125"/>
      <c r="F23" s="126"/>
      <c r="G23" s="127"/>
      <c r="H23" s="127"/>
      <c r="I23" s="127"/>
      <c r="J23" s="128" t="s">
        <v>55</v>
      </c>
      <c r="K23" s="54"/>
      <c r="L23" s="55"/>
      <c r="M23" s="55"/>
      <c r="N23" s="55"/>
      <c r="O23" s="56"/>
      <c r="P23" s="49"/>
      <c r="Q23" s="50"/>
      <c r="R23" s="50"/>
      <c r="S23" s="50"/>
      <c r="T23" s="23"/>
      <c r="U23" s="134"/>
      <c r="V23" s="138"/>
      <c r="W23" s="82"/>
    </row>
    <row r="24" spans="1:23" s="4" customFormat="1" ht="14.25" thickBot="1" thickTop="1">
      <c r="A24" s="87"/>
      <c r="B24" s="117"/>
      <c r="C24" s="118" t="s">
        <v>54</v>
      </c>
      <c r="D24" s="130"/>
      <c r="E24" s="90"/>
      <c r="F24" s="91"/>
      <c r="G24" s="92"/>
      <c r="H24" s="92"/>
      <c r="I24" s="92"/>
      <c r="J24" s="93"/>
      <c r="K24" s="54"/>
      <c r="L24" s="55"/>
      <c r="M24" s="55"/>
      <c r="N24" s="55"/>
      <c r="O24" s="56"/>
      <c r="P24" s="49"/>
      <c r="Q24" s="50"/>
      <c r="R24" s="50"/>
      <c r="S24" s="50"/>
      <c r="T24" s="23"/>
      <c r="U24" s="134"/>
      <c r="V24" s="138"/>
      <c r="W24" s="82"/>
    </row>
    <row r="25" spans="1:23" s="4" customFormat="1" ht="14.25" thickBot="1" thickTop="1">
      <c r="A25" s="87"/>
      <c r="B25" s="119" t="s">
        <v>57</v>
      </c>
      <c r="C25" s="120" t="s">
        <v>53</v>
      </c>
      <c r="D25" s="24">
        <f t="shared" si="2"/>
        <v>2</v>
      </c>
      <c r="E25" s="24">
        <f>J25+O25+T25</f>
        <v>3</v>
      </c>
      <c r="F25" s="94"/>
      <c r="G25" s="95"/>
      <c r="H25" s="95"/>
      <c r="I25" s="95"/>
      <c r="J25" s="96"/>
      <c r="K25" s="54"/>
      <c r="L25" s="55"/>
      <c r="M25" s="55"/>
      <c r="N25" s="55"/>
      <c r="O25" s="56"/>
      <c r="P25" s="49">
        <v>2</v>
      </c>
      <c r="Q25" s="50">
        <v>0</v>
      </c>
      <c r="R25" s="50">
        <v>0</v>
      </c>
      <c r="S25" s="50" t="s">
        <v>24</v>
      </c>
      <c r="T25" s="23">
        <v>3</v>
      </c>
      <c r="U25" s="134"/>
      <c r="V25" s="138"/>
      <c r="W25" s="82"/>
    </row>
    <row r="26" spans="1:23" s="4" customFormat="1" ht="14.25" thickBot="1" thickTop="1">
      <c r="A26" s="87"/>
      <c r="B26" s="119" t="s">
        <v>58</v>
      </c>
      <c r="C26" s="120" t="s">
        <v>56</v>
      </c>
      <c r="D26" s="24">
        <f t="shared" si="2"/>
        <v>2</v>
      </c>
      <c r="E26" s="24">
        <f>J26+O26+T26</f>
        <v>3</v>
      </c>
      <c r="F26" s="94"/>
      <c r="G26" s="95"/>
      <c r="H26" s="97"/>
      <c r="I26" s="98"/>
      <c r="J26" s="96"/>
      <c r="K26" s="54"/>
      <c r="L26" s="55"/>
      <c r="M26" s="55"/>
      <c r="N26" s="55"/>
      <c r="O26" s="56"/>
      <c r="P26" s="49">
        <v>2</v>
      </c>
      <c r="Q26" s="50">
        <v>0</v>
      </c>
      <c r="R26" s="50">
        <v>0</v>
      </c>
      <c r="S26" s="50" t="s">
        <v>24</v>
      </c>
      <c r="T26" s="23">
        <v>3</v>
      </c>
      <c r="U26" s="134"/>
      <c r="V26" s="138"/>
      <c r="W26" s="82"/>
    </row>
    <row r="27" spans="1:23" s="4" customFormat="1" ht="14.25" thickBot="1" thickTop="1">
      <c r="A27" s="87">
        <v>13</v>
      </c>
      <c r="B27" s="121" t="s">
        <v>59</v>
      </c>
      <c r="C27" s="122" t="s">
        <v>41</v>
      </c>
      <c r="D27" s="99" t="s">
        <v>75</v>
      </c>
      <c r="E27" s="99" t="s">
        <v>74</v>
      </c>
      <c r="F27" s="100"/>
      <c r="G27" s="101"/>
      <c r="H27" s="102"/>
      <c r="I27" s="103"/>
      <c r="J27" s="104"/>
      <c r="K27" s="105"/>
      <c r="L27" s="106"/>
      <c r="M27" s="106"/>
      <c r="N27" s="106"/>
      <c r="O27" s="107"/>
      <c r="P27" s="108" t="s">
        <v>75</v>
      </c>
      <c r="Q27" s="109" t="s">
        <v>73</v>
      </c>
      <c r="R27" s="109" t="s">
        <v>73</v>
      </c>
      <c r="S27" s="110" t="s">
        <v>76</v>
      </c>
      <c r="T27" s="111" t="s">
        <v>74</v>
      </c>
      <c r="U27" s="134"/>
      <c r="V27" s="138"/>
      <c r="W27" s="82"/>
    </row>
    <row r="28" spans="1:23" s="4" customFormat="1" ht="14.25" thickBot="1" thickTop="1">
      <c r="A28" s="87">
        <v>14</v>
      </c>
      <c r="B28" s="121" t="s">
        <v>60</v>
      </c>
      <c r="C28" s="122" t="s">
        <v>42</v>
      </c>
      <c r="D28" s="99" t="s">
        <v>75</v>
      </c>
      <c r="E28" s="112" t="s">
        <v>74</v>
      </c>
      <c r="F28" s="100"/>
      <c r="G28" s="101"/>
      <c r="H28" s="102"/>
      <c r="I28" s="103"/>
      <c r="J28" s="104"/>
      <c r="K28" s="105"/>
      <c r="L28" s="106"/>
      <c r="M28" s="106"/>
      <c r="N28" s="106"/>
      <c r="O28" s="107"/>
      <c r="P28" s="113" t="s">
        <v>75</v>
      </c>
      <c r="Q28" s="110" t="s">
        <v>73</v>
      </c>
      <c r="R28" s="110" t="s">
        <v>73</v>
      </c>
      <c r="S28" s="110" t="s">
        <v>76</v>
      </c>
      <c r="T28" s="114" t="s">
        <v>74</v>
      </c>
      <c r="U28" s="134"/>
      <c r="V28" s="138"/>
      <c r="W28" s="82"/>
    </row>
    <row r="29" spans="1:23" s="4" customFormat="1" ht="14.25" thickBot="1" thickTop="1">
      <c r="A29" s="87">
        <v>15</v>
      </c>
      <c r="B29" s="121" t="s">
        <v>61</v>
      </c>
      <c r="C29" s="122" t="s">
        <v>43</v>
      </c>
      <c r="D29" s="99" t="s">
        <v>75</v>
      </c>
      <c r="E29" s="112" t="s">
        <v>74</v>
      </c>
      <c r="F29" s="100"/>
      <c r="G29" s="101"/>
      <c r="H29" s="102"/>
      <c r="I29" s="103"/>
      <c r="J29" s="104"/>
      <c r="K29" s="105"/>
      <c r="L29" s="106"/>
      <c r="M29" s="106"/>
      <c r="N29" s="106"/>
      <c r="O29" s="107"/>
      <c r="P29" s="113" t="s">
        <v>75</v>
      </c>
      <c r="Q29" s="110" t="s">
        <v>73</v>
      </c>
      <c r="R29" s="110" t="s">
        <v>73</v>
      </c>
      <c r="S29" s="110" t="s">
        <v>76</v>
      </c>
      <c r="T29" s="114" t="s">
        <v>74</v>
      </c>
      <c r="U29" s="134"/>
      <c r="V29" s="138"/>
      <c r="W29" s="82"/>
    </row>
    <row r="30" spans="1:23" s="157" customFormat="1" ht="27" thickBot="1" thickTop="1">
      <c r="A30" s="87">
        <v>16</v>
      </c>
      <c r="B30" s="123" t="s">
        <v>71</v>
      </c>
      <c r="C30" s="124" t="s">
        <v>44</v>
      </c>
      <c r="D30" s="141" t="s">
        <v>75</v>
      </c>
      <c r="E30" s="142" t="s">
        <v>74</v>
      </c>
      <c r="F30" s="143"/>
      <c r="G30" s="144"/>
      <c r="H30" s="145"/>
      <c r="I30" s="146"/>
      <c r="J30" s="147"/>
      <c r="K30" s="148"/>
      <c r="L30" s="149"/>
      <c r="M30" s="149"/>
      <c r="N30" s="149"/>
      <c r="O30" s="150"/>
      <c r="P30" s="151" t="s">
        <v>75</v>
      </c>
      <c r="Q30" s="152" t="s">
        <v>73</v>
      </c>
      <c r="R30" s="152" t="s">
        <v>73</v>
      </c>
      <c r="S30" s="152" t="s">
        <v>76</v>
      </c>
      <c r="T30" s="153" t="s">
        <v>74</v>
      </c>
      <c r="U30" s="154" t="s">
        <v>80</v>
      </c>
      <c r="V30" s="155" t="s">
        <v>48</v>
      </c>
      <c r="W30" s="156" t="s">
        <v>79</v>
      </c>
    </row>
    <row r="31" spans="1:23" s="4" customFormat="1" ht="14.25" thickBot="1" thickTop="1">
      <c r="A31" s="158" t="s">
        <v>17</v>
      </c>
      <c r="B31" s="159"/>
      <c r="C31" s="159"/>
      <c r="D31" s="47">
        <f>SUM(D32:D32)</f>
        <v>0</v>
      </c>
      <c r="E31" s="47">
        <f>SUM(E32:E32)</f>
        <v>15</v>
      </c>
      <c r="F31" s="47">
        <f aca="true" t="shared" si="5" ref="F31:T31">SUM(F32:F32)</f>
        <v>0</v>
      </c>
      <c r="G31" s="47">
        <f t="shared" si="5"/>
        <v>0</v>
      </c>
      <c r="H31" s="47">
        <f t="shared" si="5"/>
        <v>0</v>
      </c>
      <c r="I31" s="47">
        <f t="shared" si="5"/>
        <v>0</v>
      </c>
      <c r="J31" s="47">
        <f t="shared" si="5"/>
        <v>0</v>
      </c>
      <c r="K31" s="47">
        <f t="shared" si="5"/>
        <v>0</v>
      </c>
      <c r="L31" s="47">
        <f t="shared" si="5"/>
        <v>0</v>
      </c>
      <c r="M31" s="47">
        <f t="shared" si="5"/>
        <v>0</v>
      </c>
      <c r="N31" s="47">
        <f t="shared" si="5"/>
        <v>0</v>
      </c>
      <c r="O31" s="47">
        <f t="shared" si="5"/>
        <v>0</v>
      </c>
      <c r="P31" s="47">
        <f t="shared" si="5"/>
        <v>0</v>
      </c>
      <c r="Q31" s="47">
        <f t="shared" si="5"/>
        <v>0</v>
      </c>
      <c r="R31" s="47">
        <f t="shared" si="5"/>
        <v>0</v>
      </c>
      <c r="S31" s="47">
        <f t="shared" si="5"/>
        <v>0</v>
      </c>
      <c r="T31" s="58">
        <f t="shared" si="5"/>
        <v>15</v>
      </c>
      <c r="U31" s="135"/>
      <c r="V31" s="137"/>
      <c r="W31" s="80"/>
    </row>
    <row r="32" spans="1:23" s="8" customFormat="1" ht="14.25" thickBot="1" thickTop="1">
      <c r="A32" s="87">
        <v>17</v>
      </c>
      <c r="B32" s="88" t="s">
        <v>72</v>
      </c>
      <c r="C32" s="89" t="s">
        <v>17</v>
      </c>
      <c r="D32" s="24">
        <f>SUM(F32:H32)+SUM(K32:M32)+SUM(P32:R32)</f>
        <v>0</v>
      </c>
      <c r="E32" s="24">
        <f>J32+O32+T32</f>
        <v>15</v>
      </c>
      <c r="F32" s="66"/>
      <c r="G32" s="67"/>
      <c r="H32" s="67"/>
      <c r="I32" s="67"/>
      <c r="J32" s="68"/>
      <c r="K32" s="66"/>
      <c r="L32" s="67"/>
      <c r="M32" s="67"/>
      <c r="N32" s="67"/>
      <c r="O32" s="69"/>
      <c r="P32" s="70">
        <v>0</v>
      </c>
      <c r="Q32" s="67">
        <v>0</v>
      </c>
      <c r="R32" s="67">
        <v>0</v>
      </c>
      <c r="S32" s="67" t="s">
        <v>24</v>
      </c>
      <c r="T32" s="69">
        <v>15</v>
      </c>
      <c r="U32" s="136"/>
      <c r="V32" s="140"/>
      <c r="W32" s="83"/>
    </row>
    <row r="33" spans="1:23" ht="13.5" thickBot="1">
      <c r="A33" s="158" t="s">
        <v>23</v>
      </c>
      <c r="B33" s="159"/>
      <c r="C33" s="159"/>
      <c r="D33" s="47">
        <f aca="true" t="shared" si="6" ref="D33:T33">D8+D16+D22+D31</f>
        <v>34</v>
      </c>
      <c r="E33" s="47">
        <f t="shared" si="6"/>
        <v>75</v>
      </c>
      <c r="F33" s="47">
        <f t="shared" si="6"/>
        <v>7</v>
      </c>
      <c r="G33" s="47">
        <f t="shared" si="6"/>
        <v>2</v>
      </c>
      <c r="H33" s="47">
        <f t="shared" si="6"/>
        <v>3</v>
      </c>
      <c r="I33" s="47">
        <f t="shared" si="6"/>
        <v>0</v>
      </c>
      <c r="J33" s="47">
        <f t="shared" si="6"/>
        <v>22</v>
      </c>
      <c r="K33" s="47">
        <f t="shared" si="6"/>
        <v>8</v>
      </c>
      <c r="L33" s="47">
        <f t="shared" si="6"/>
        <v>4</v>
      </c>
      <c r="M33" s="47">
        <f t="shared" si="6"/>
        <v>0</v>
      </c>
      <c r="N33" s="47">
        <f t="shared" si="6"/>
        <v>0</v>
      </c>
      <c r="O33" s="47">
        <f t="shared" si="6"/>
        <v>23</v>
      </c>
      <c r="P33" s="47">
        <f t="shared" si="6"/>
        <v>8</v>
      </c>
      <c r="Q33" s="47">
        <f t="shared" si="6"/>
        <v>2</v>
      </c>
      <c r="R33" s="47">
        <f t="shared" si="6"/>
        <v>0</v>
      </c>
      <c r="S33" s="47">
        <f t="shared" si="6"/>
        <v>0</v>
      </c>
      <c r="T33" s="58">
        <f t="shared" si="6"/>
        <v>30</v>
      </c>
      <c r="U33" s="6"/>
      <c r="V33" s="6"/>
      <c r="W33" s="6"/>
    </row>
    <row r="34" spans="1:23" s="4" customFormat="1" ht="12.75">
      <c r="A34" s="59"/>
      <c r="B34" s="60"/>
      <c r="C34" s="61" t="s">
        <v>12</v>
      </c>
      <c r="D34" s="11">
        <f>SUM(F34:T34)</f>
        <v>8</v>
      </c>
      <c r="E34" s="12"/>
      <c r="F34" s="11"/>
      <c r="G34" s="3"/>
      <c r="H34" s="3"/>
      <c r="I34" s="3">
        <f>COUNTIF(I9:I33,"v")</f>
        <v>2</v>
      </c>
      <c r="J34" s="3"/>
      <c r="K34" s="3"/>
      <c r="L34" s="3"/>
      <c r="M34" s="3"/>
      <c r="N34" s="3">
        <f>COUNTIF(N9:N33,"v")</f>
        <v>4</v>
      </c>
      <c r="O34" s="3"/>
      <c r="P34" s="3"/>
      <c r="Q34" s="3"/>
      <c r="R34" s="3"/>
      <c r="S34" s="3">
        <f>COUNTIF(S9:S33,"v")</f>
        <v>2</v>
      </c>
      <c r="T34" s="12"/>
      <c r="U34" s="6"/>
      <c r="V34" s="6"/>
      <c r="W34" s="6"/>
    </row>
    <row r="35" spans="1:23" s="4" customFormat="1" ht="13.5" thickBot="1">
      <c r="A35" s="59"/>
      <c r="B35" s="60"/>
      <c r="C35" s="74" t="s">
        <v>25</v>
      </c>
      <c r="D35" s="77">
        <f>SUM(F35:T35)</f>
        <v>7</v>
      </c>
      <c r="E35" s="57"/>
      <c r="F35" s="75"/>
      <c r="G35" s="76"/>
      <c r="H35" s="76"/>
      <c r="I35" s="76">
        <f>COUNTIF(I9:I33,"é")</f>
        <v>3</v>
      </c>
      <c r="J35" s="76"/>
      <c r="K35" s="76"/>
      <c r="L35" s="76"/>
      <c r="M35" s="76"/>
      <c r="N35" s="76">
        <f>COUNTIF(N9:N33,"é")</f>
        <v>1</v>
      </c>
      <c r="O35" s="76"/>
      <c r="P35" s="76"/>
      <c r="Q35" s="76"/>
      <c r="R35" s="76"/>
      <c r="S35" s="76">
        <f>COUNTIF(S9:S33,"é")</f>
        <v>3</v>
      </c>
      <c r="T35" s="57"/>
      <c r="U35" s="6"/>
      <c r="V35" s="6"/>
      <c r="W35" s="6"/>
    </row>
    <row r="36" spans="1:23" s="4" customFormat="1" ht="12.75">
      <c r="A36" s="59"/>
      <c r="B36" s="60"/>
      <c r="C36" s="60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s="4" customFormat="1" ht="12.75">
      <c r="A37" s="28" t="s">
        <v>78</v>
      </c>
      <c r="B37" s="60"/>
      <c r="C37" s="60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4" customFormat="1" ht="12.75">
      <c r="A38" s="28"/>
      <c r="B38" s="60"/>
      <c r="C38" s="60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ht="12.75">
      <c r="A39" s="29" t="s">
        <v>15</v>
      </c>
      <c r="B39" s="5"/>
      <c r="C39" s="9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2:23" ht="12.75">
      <c r="B40" s="27" t="s">
        <v>4</v>
      </c>
      <c r="C40" s="63" t="s">
        <v>32</v>
      </c>
      <c r="E40" s="27"/>
      <c r="F40" s="28"/>
      <c r="M40" s="6"/>
      <c r="N40" s="6"/>
      <c r="O40" s="6"/>
      <c r="P40" s="6"/>
      <c r="Q40" s="6"/>
      <c r="R40" s="6"/>
      <c r="S40" s="6"/>
      <c r="T40" s="6"/>
      <c r="U40" s="10"/>
      <c r="V40" s="10"/>
      <c r="W40" s="10"/>
    </row>
    <row r="41" spans="2:6" ht="25.5">
      <c r="B41" s="85" t="s">
        <v>49</v>
      </c>
      <c r="C41" s="86" t="s">
        <v>50</v>
      </c>
      <c r="E41" s="27"/>
      <c r="F41" s="28"/>
    </row>
    <row r="42" spans="2:3" ht="12.75">
      <c r="B42" s="62" t="s">
        <v>21</v>
      </c>
      <c r="C42" s="64" t="s">
        <v>27</v>
      </c>
    </row>
  </sheetData>
  <mergeCells count="16">
    <mergeCell ref="U5:W6"/>
    <mergeCell ref="U7:W7"/>
    <mergeCell ref="A5:A6"/>
    <mergeCell ref="B5:B6"/>
    <mergeCell ref="C5:C6"/>
    <mergeCell ref="F6:J6"/>
    <mergeCell ref="K6:O6"/>
    <mergeCell ref="E5:E6"/>
    <mergeCell ref="D5:D6"/>
    <mergeCell ref="A8:C8"/>
    <mergeCell ref="A33:C33"/>
    <mergeCell ref="F5:T5"/>
    <mergeCell ref="A16:C16"/>
    <mergeCell ref="P6:T6"/>
    <mergeCell ref="A22:C22"/>
    <mergeCell ref="A31:C31"/>
  </mergeCells>
  <printOptions/>
  <pageMargins left="0.3937007874015748" right="0.3937007874015748" top="0.3937007874015748" bottom="0.3937007874015748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2010-04-13T17:51:15Z</cp:lastPrinted>
  <dcterms:created xsi:type="dcterms:W3CDTF">2006-03-29T07:49:40Z</dcterms:created>
  <dcterms:modified xsi:type="dcterms:W3CDTF">2010-04-13T17:51:16Z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