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21600" windowHeight="106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<sst xmlns="http://schemas.openxmlformats.org/spreadsheetml/2006/main" count="534" uniqueCount="265">
  <si>
    <t>kód</t>
  </si>
  <si>
    <t>heti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</si>
  <si>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</si>
  <si>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</si>
  <si>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</si>
  <si>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</si>
  <si>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</si>
  <si>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</si>
  <si>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</si>
  <si>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</si>
  <si>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</si>
  <si>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</si>
  <si>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</si>
  <si>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</si>
  <si>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</si>
  <si>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ea</t>
  </si>
  <si>
    <t>l</t>
  </si>
  <si>
    <t>tgy</t>
  </si>
  <si>
    <t>k</t>
  </si>
  <si>
    <t>kr</t>
  </si>
  <si>
    <t>Összesen:</t>
  </si>
  <si>
    <t>Szigorlat (s)</t>
  </si>
  <si>
    <t>Vizsga (v)</t>
  </si>
  <si>
    <t>Félévközi jegy (f)</t>
  </si>
  <si>
    <t>Testnevelés</t>
  </si>
  <si>
    <t>Idegen nyelv</t>
  </si>
  <si>
    <t>Irányítástechnika</t>
  </si>
  <si>
    <t>ÖSSZESEN</t>
  </si>
  <si>
    <t>összes előadás</t>
  </si>
  <si>
    <t>összes labor</t>
  </si>
  <si>
    <t>összes gyakorlat</t>
  </si>
  <si>
    <t xml:space="preserve"> Gépészmérnöki szakon kiváltott tárgy</t>
  </si>
  <si>
    <t>összes labor+gyakorlat</t>
  </si>
  <si>
    <t>beszámí-tott kreditek*</t>
  </si>
  <si>
    <t>összóraszám:</t>
  </si>
  <si>
    <t>Bánki Donát Gépész és Biztonságtechnikai Mérnöki  Kar</t>
  </si>
  <si>
    <t>heti óraszámokkal (ea. tgy. l). ; követelményekkel (k.); kreditekkel (kr.)</t>
  </si>
  <si>
    <t>Korszerű munkaszervezés 1180-06</t>
  </si>
  <si>
    <t>Számítástechnika I.</t>
  </si>
  <si>
    <t>Gazdálkodás, projektvezetés 1181-06</t>
  </si>
  <si>
    <t>Projekt vezetés</t>
  </si>
  <si>
    <t>Számítástechnika II. (Műsz.informatika)</t>
  </si>
  <si>
    <t>Munka és Környezetvédelem</t>
  </si>
  <si>
    <t>Minőségügy</t>
  </si>
  <si>
    <t>Gazdasági ismeretek</t>
  </si>
  <si>
    <t>Vállalkozási és pénzügyi ismeretek</t>
  </si>
  <si>
    <t>Műszaki alapozás 1190-06</t>
  </si>
  <si>
    <t>Műszaki kommunikáció</t>
  </si>
  <si>
    <t xml:space="preserve">Matematika I. </t>
  </si>
  <si>
    <t xml:space="preserve">Matematika II. </t>
  </si>
  <si>
    <t xml:space="preserve">Matematika III. </t>
  </si>
  <si>
    <t xml:space="preserve">Mechanika I. </t>
  </si>
  <si>
    <t xml:space="preserve">Méréstechnika I. </t>
  </si>
  <si>
    <t xml:space="preserve">Méréstechnika II. </t>
  </si>
  <si>
    <t>T.A. művelettervezése 1194-06</t>
  </si>
  <si>
    <t xml:space="preserve">Anyagismeret I. </t>
  </si>
  <si>
    <t xml:space="preserve">Anyagismeret II. </t>
  </si>
  <si>
    <t>Hőkezelés</t>
  </si>
  <si>
    <t>Gyártási folyamatok tervezése</t>
  </si>
  <si>
    <t>Szereléstechnológia</t>
  </si>
  <si>
    <t>T.A. gyártása 1195-06</t>
  </si>
  <si>
    <t>Forgácsolás és szerszámai</t>
  </si>
  <si>
    <t xml:space="preserve">Alakítás és szerszámai I. </t>
  </si>
  <si>
    <t xml:space="preserve">Alakítás és szerszámai II. </t>
  </si>
  <si>
    <t xml:space="preserve">Szerszámgépek és karbantartás </t>
  </si>
  <si>
    <t>Robot és CNC technika 1196-06</t>
  </si>
  <si>
    <t>Gépszerkezettan</t>
  </si>
  <si>
    <t xml:space="preserve">CNC és robottechnika I. </t>
  </si>
  <si>
    <t xml:space="preserve">CNC és robottechnika II. </t>
  </si>
  <si>
    <t xml:space="preserve">Mechanika II. </t>
  </si>
  <si>
    <t>Géptan</t>
  </si>
  <si>
    <t>BGRST11NNF</t>
  </si>
  <si>
    <t>BGBMK11NNF</t>
  </si>
  <si>
    <t>BAGMU12NNF</t>
  </si>
  <si>
    <t>Méréstechnika 1193-06</t>
  </si>
  <si>
    <t>v</t>
  </si>
  <si>
    <t>f</t>
  </si>
  <si>
    <t>GSVPV12NNF</t>
  </si>
  <si>
    <t>GSVVP12NNF</t>
  </si>
  <si>
    <t>Műhely gyakorlat I.</t>
  </si>
  <si>
    <t>Műhely gyakorlat II.</t>
  </si>
  <si>
    <t>CNC gyakorlat</t>
  </si>
  <si>
    <t>Műszaki fizika I.</t>
  </si>
  <si>
    <t>Műszaki fizika II.</t>
  </si>
  <si>
    <t>BGRMA11NNF</t>
  </si>
  <si>
    <t>BGRMA22NNF</t>
  </si>
  <si>
    <t>BGRMA33NNF</t>
  </si>
  <si>
    <t>BGBME11NNF</t>
  </si>
  <si>
    <t>BGBME22NNF</t>
  </si>
  <si>
    <t>BGBMF11NNF</t>
  </si>
  <si>
    <t>BAGMT11NNF</t>
  </si>
  <si>
    <t>BAGMT22NNF</t>
  </si>
  <si>
    <t>BAGHO13NNF</t>
  </si>
  <si>
    <t>BAGGY13NNF</t>
  </si>
  <si>
    <t>BAGSZ14NNF</t>
  </si>
  <si>
    <t>BAGFO12NNF</t>
  </si>
  <si>
    <t>BAGAL13NNF</t>
  </si>
  <si>
    <t>BAGAL24NNF</t>
  </si>
  <si>
    <t>BAGMU13NNF</t>
  </si>
  <si>
    <t>BAGSK13NNF</t>
  </si>
  <si>
    <t>BGRIR13NNF</t>
  </si>
  <si>
    <t>BGBGE13NNF</t>
  </si>
  <si>
    <t>BAGCN13NNF</t>
  </si>
  <si>
    <t>BAGCN24NNF</t>
  </si>
  <si>
    <t>BGBMF22NNF</t>
  </si>
  <si>
    <t>BGRGE11NNF</t>
  </si>
  <si>
    <t>BAGMG14NNF</t>
  </si>
  <si>
    <t>BAGCN14NNF</t>
  </si>
  <si>
    <t>GSVGI11NNF</t>
  </si>
  <si>
    <t>BGBMT11NNF</t>
  </si>
  <si>
    <t>BGBMK11NNF BGBME22NNF</t>
  </si>
  <si>
    <t>Folyamat fejlesztés, min. szabályozás</t>
  </si>
  <si>
    <t>BAGFF14NNF</t>
  </si>
  <si>
    <t>*</t>
  </si>
  <si>
    <t>BGBST22NNF</t>
  </si>
  <si>
    <t>Előgyártás- és kötéstechnológia</t>
  </si>
  <si>
    <t>BGBMK13NNF</t>
  </si>
  <si>
    <t>BAGAN11NNF</t>
  </si>
  <si>
    <t>BAGAN22NNF</t>
  </si>
  <si>
    <t xml:space="preserve">A szakmai vizsga részei: gyakorlati vizsga, írásbeli vizsga, szakdolgozat védése, szóbeli vizsga </t>
  </si>
  <si>
    <t>Dr. Palásti Kovács Béla dékán</t>
  </si>
  <si>
    <t>Tárgykód</t>
  </si>
  <si>
    <t>Tárgynév</t>
  </si>
  <si>
    <t>AllSubjectInGroup</t>
  </si>
  <si>
    <t>CreditsInGroup</t>
  </si>
  <si>
    <t>SubjectsInGroup</t>
  </si>
  <si>
    <t>Félév</t>
  </si>
  <si>
    <t>Tárgyfelvétel típusa</t>
  </si>
  <si>
    <t>Kredit</t>
  </si>
  <si>
    <t>Mintatanterv kódja</t>
  </si>
  <si>
    <t>Méréstechnika II.</t>
  </si>
  <si>
    <t>Kötelező</t>
  </si>
  <si>
    <t>NGA08</t>
  </si>
  <si>
    <t>Alakítás és szerszámai I.</t>
  </si>
  <si>
    <t>Anyagismeret II.</t>
  </si>
  <si>
    <t>Kötelező törzsanyag</t>
  </si>
  <si>
    <t>BGRST22NNF</t>
  </si>
  <si>
    <t>Számítástechnika II. (műszaki informatika)</t>
  </si>
  <si>
    <t>Matematika III.</t>
  </si>
  <si>
    <t>Matematika II.</t>
  </si>
  <si>
    <t>Matematika I.</t>
  </si>
  <si>
    <t>Méréstechnika I.</t>
  </si>
  <si>
    <t>Anyagismeret I.</t>
  </si>
  <si>
    <t>Számítástechnika II.</t>
  </si>
  <si>
    <t>Munka és környezetvédelem</t>
  </si>
  <si>
    <t>Mechanika I.</t>
  </si>
  <si>
    <t>Mechanika II.</t>
  </si>
  <si>
    <t>BAGAN23NNF</t>
  </si>
  <si>
    <t>CNC és robottechnika I.</t>
  </si>
  <si>
    <t>Szerszámgépek és karbantartás</t>
  </si>
  <si>
    <t>BAGTT14NNK</t>
  </si>
  <si>
    <t>Technológiai tervezési gyakorlat</t>
  </si>
  <si>
    <t>BAGSK14NNK</t>
  </si>
  <si>
    <t>Szerszám és készüléktervezés</t>
  </si>
  <si>
    <t>BAGGY24NNK</t>
  </si>
  <si>
    <t>Gépgyártástechnológia II.</t>
  </si>
  <si>
    <t>BAGET13NNK</t>
  </si>
  <si>
    <t>Előgyártási technológiák</t>
  </si>
  <si>
    <t>BGRIR13NNK</t>
  </si>
  <si>
    <t>BGRKO13NNK</t>
  </si>
  <si>
    <t>Környezetismeret és környezettechnika</t>
  </si>
  <si>
    <t>BAGMI12NNK</t>
  </si>
  <si>
    <t>Minőségügy I.</t>
  </si>
  <si>
    <t>BGBMI12NNK</t>
  </si>
  <si>
    <t>Műszaki informatika</t>
  </si>
  <si>
    <t>BGBMH11NNK</t>
  </si>
  <si>
    <t>BGBMF11NNK</t>
  </si>
  <si>
    <t>GSVGI1A6NK</t>
  </si>
  <si>
    <t>Gazdasági alapismeretek</t>
  </si>
  <si>
    <t>BGRMA3FNNK</t>
  </si>
  <si>
    <t>BGBMB12NNK</t>
  </si>
  <si>
    <t>Munkavédelem, biztonságtechnika</t>
  </si>
  <si>
    <t>BAGSD14NNK</t>
  </si>
  <si>
    <t>NC ismeretek</t>
  </si>
  <si>
    <t>BAGMI34NNK</t>
  </si>
  <si>
    <t>Minőségügy III.</t>
  </si>
  <si>
    <t>BAGMI23NNK</t>
  </si>
  <si>
    <t>Minőségügy II.</t>
  </si>
  <si>
    <t>BGRKA13NNK</t>
  </si>
  <si>
    <t>Karbantartás</t>
  </si>
  <si>
    <t>BAGGY13NNK</t>
  </si>
  <si>
    <t>Gépgyártástechnológia I.</t>
  </si>
  <si>
    <t>GSVGV1A6NK</t>
  </si>
  <si>
    <t>Gazdasági és vállalkozói ismeretek</t>
  </si>
  <si>
    <t>BAGAI22NNK</t>
  </si>
  <si>
    <t>Anyagismeret és anyagvizsgálat II.</t>
  </si>
  <si>
    <t>BGBUT12NNK</t>
  </si>
  <si>
    <t>Gépszerkezetek és gépek üzemtana</t>
  </si>
  <si>
    <t>NMSMA2MNNK</t>
  </si>
  <si>
    <t>BAGAI11NNK</t>
  </si>
  <si>
    <t>Anyagismeret és anyagvizsgálat I.</t>
  </si>
  <si>
    <t>BAGMT11NNK</t>
  </si>
  <si>
    <t>Méréselmélet és technika</t>
  </si>
  <si>
    <t>BGBMD11NNK</t>
  </si>
  <si>
    <t>Műszaki dokumentáció</t>
  </si>
  <si>
    <t>BGBSZ11NNK</t>
  </si>
  <si>
    <t>Számítógépes alapismeretek I.</t>
  </si>
  <si>
    <t>GSVVM1A6NK</t>
  </si>
  <si>
    <t>Vállalkozói és munkaerőpiaci alapismeretek</t>
  </si>
  <si>
    <t>GSVTI1A6NK</t>
  </si>
  <si>
    <t>Társadalmi alapismeretek</t>
  </si>
  <si>
    <t>BGRMA1FNNK</t>
  </si>
  <si>
    <t>BGRMA2FNNK</t>
  </si>
  <si>
    <t>BAGTT13NNK</t>
  </si>
  <si>
    <t>BAGSG13NNK</t>
  </si>
  <si>
    <t>Szakmai gyakorlat</t>
  </si>
  <si>
    <t>BMPTI11NNK</t>
  </si>
  <si>
    <t>BGRGT11NNK</t>
  </si>
  <si>
    <t>Általános géptan</t>
  </si>
  <si>
    <t>BGBMF22NNK</t>
  </si>
  <si>
    <t>Műszaki fizika  II.</t>
  </si>
  <si>
    <t>BGBMH22NNK</t>
  </si>
  <si>
    <t>BGBSZ22NNK</t>
  </si>
  <si>
    <t>Számítógépes alapismeretek II.</t>
  </si>
  <si>
    <t>BAGMI11NNK</t>
  </si>
  <si>
    <t>Általános mérési ismeretek</t>
  </si>
  <si>
    <t>BGBOM14NNK</t>
  </si>
  <si>
    <t>Önmenedzselés</t>
  </si>
  <si>
    <t>BAGMT13NNK</t>
  </si>
  <si>
    <t>Méréselmélet és hosszméréstechnika</t>
  </si>
  <si>
    <t>régi</t>
  </si>
  <si>
    <t>teljesítendő: 0 tárgy, 0 kredit</t>
  </si>
  <si>
    <t>„tavterven kívül választható”</t>
  </si>
  <si>
    <t>képzéskód, szakkód: BKNAGA, BKNAGA</t>
  </si>
  <si>
    <t>labor és gyakorlati óraszámok a többi tantervhez képest fordított sorrendben vannak feltüntetve !!!!</t>
  </si>
  <si>
    <t>BAGHE13NNF</t>
  </si>
  <si>
    <t>gépipari mérnökasszisztens szak</t>
  </si>
  <si>
    <t>nappali munkarend</t>
  </si>
  <si>
    <t>mintatanterv</t>
  </si>
  <si>
    <t>*: választható, kiegészítő (költségtérítéses) tárgy, EOQ Minőségügyi megbizott regisztrációhoz</t>
  </si>
  <si>
    <t>Óbudai Egyetem</t>
  </si>
  <si>
    <t>mintatanterv-kód: BKNAGAXXM0S08, (Σ120 krd)</t>
  </si>
  <si>
    <t>tárgycsoportkód: BKNAGAXXM0S08TK</t>
  </si>
  <si>
    <t>BGRST22NNF
BAGFO12NNF</t>
  </si>
  <si>
    <t>BGRIA1GNNC</t>
  </si>
  <si>
    <t>Informatika I.</t>
  </si>
  <si>
    <t>BGRIA2GNNC</t>
  </si>
  <si>
    <t>Informatika II.</t>
  </si>
  <si>
    <t>BAGMB15NNC</t>
  </si>
  <si>
    <t>Minőségbiztosítás</t>
  </si>
  <si>
    <t>GGTKG1G3NC</t>
  </si>
  <si>
    <t>Közgazdaságtan I.</t>
  </si>
  <si>
    <t>BGBGE11NNC</t>
  </si>
  <si>
    <t>Géprajz, gépelemek, gépszerkezetek I.</t>
  </si>
  <si>
    <t>BGRMA1GNNC</t>
  </si>
  <si>
    <t>BGRMA2GNNC</t>
  </si>
  <si>
    <t>Matematika II. aláírás</t>
  </si>
  <si>
    <t>BGBME11NNC</t>
  </si>
  <si>
    <t>BGBME22NNC</t>
  </si>
  <si>
    <t>BGBMF14NNC</t>
  </si>
  <si>
    <t>Mérnöki fizikai mérések</t>
  </si>
  <si>
    <t>BGBFG12NNC</t>
  </si>
  <si>
    <t>Mérnöki fizika</t>
  </si>
  <si>
    <t>BGRGT11NNC</t>
  </si>
  <si>
    <t>BAGMT14NNC</t>
  </si>
  <si>
    <t>Méréstechnika</t>
  </si>
  <si>
    <t>5+5</t>
  </si>
  <si>
    <t>BAGAT11NNC
BAGAT22NNC</t>
  </si>
  <si>
    <t>Anyagtudomány I.
Anyagtudomány II.</t>
  </si>
  <si>
    <t>BAGAN12NNC</t>
  </si>
  <si>
    <t>Anyagtechnológia alapjai I.</t>
  </si>
  <si>
    <t>BGBGE22NNC</t>
  </si>
  <si>
    <t>Géprajz, gépelemek, gépszerkezetek II.</t>
  </si>
  <si>
    <t>BGBMK11NNF
BGRGE11NNF
BAGFO12NNF</t>
  </si>
  <si>
    <t>BAGAN11NNF
BAGFO13NNF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</si>
</sst>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19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9.5"/>
      <name val="Times New Roman"/>
      <family val="1"/>
    </font>
    <font>
      <b/>
      <i/>
      <sz val="8"/>
      <name val="Arial CE"/>
      <family val="0"/>
    </font>
    <font>
      <i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9.5"/>
      <name val="Times New Roman"/>
      <family val="1"/>
    </font>
    <font>
      <sz val="8"/>
      <color indexed="12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3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>
        <color indexed="63"/>
      </top>
      <bottom style="hair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otted"/>
      <right style="dotted"/>
      <top style="double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 style="dashed"/>
      <top style="dotted"/>
      <bottom style="dott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otted"/>
      <bottom style="dashed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otted"/>
      <top style="double"/>
      <bottom style="dotted"/>
    </border>
    <border>
      <left style="dashed"/>
      <right>
        <color indexed="63"/>
      </right>
      <top style="dotted"/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uble"/>
      <bottom style="dotted"/>
    </border>
    <border>
      <left>
        <color indexed="63"/>
      </left>
      <right style="dashed"/>
      <top style="dotted"/>
      <bottom style="dashed"/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double"/>
      <bottom style="dotted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dott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 style="dashed"/>
      <top style="dotted"/>
      <bottom style="dotted"/>
    </border>
    <border>
      <left>
        <color indexed="63"/>
      </left>
      <right style="dashed"/>
      <top style="medium"/>
      <bottom style="dotted"/>
    </border>
    <border>
      <left style="dashed"/>
      <right style="dotted"/>
      <top style="dotted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 style="medium"/>
      <bottom style="dotted"/>
    </border>
    <border>
      <left style="medium"/>
      <right style="dashed"/>
      <top style="double"/>
      <bottom style="dotted"/>
    </border>
    <border>
      <left style="medium"/>
      <right style="dashed"/>
      <top style="dotted"/>
      <bottom style="medium"/>
    </border>
    <border>
      <left style="dashed"/>
      <right style="dashed"/>
      <top style="dashed"/>
      <bottom style="dotted"/>
    </border>
    <border>
      <left style="dashed"/>
      <right style="dashed"/>
      <top style="medium"/>
      <bottom style="dotted"/>
    </border>
    <border>
      <left style="medium"/>
      <right style="dashed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double"/>
    </border>
    <border>
      <left style="dashed"/>
      <right style="dotted"/>
      <top style="dotted"/>
      <bottom style="double"/>
    </border>
    <border>
      <left style="medium"/>
      <right style="dashed"/>
      <top style="dashed"/>
      <bottom style="dotted"/>
    </border>
    <border>
      <left style="dashed"/>
      <right style="dashed"/>
      <top style="dotted"/>
      <bottom style="medium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 style="dashed"/>
      <right style="dash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 style="medium"/>
      <right style="dashed"/>
      <top style="dotted"/>
      <bottom style="thin"/>
    </border>
    <border>
      <left>
        <color indexed="63"/>
      </left>
      <right style="dashed"/>
      <top style="dotted"/>
      <bottom style="thin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double"/>
    </border>
    <border>
      <left style="medium"/>
      <right style="medium"/>
      <top style="dashed"/>
      <bottom style="medium"/>
    </border>
    <border>
      <left style="medium"/>
      <right style="thin"/>
      <top>
        <color indexed="63"/>
      </top>
      <bottom style="dotted"/>
    </border>
    <border>
      <left style="dashed"/>
      <right style="medium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ashed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dott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thin"/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wrapText="1"/>
    </xf>
    <xf numFmtId="0" fontId="2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3" fillId="0" borderId="45" xfId="0" applyFont="1" applyFill="1" applyBorder="1" applyAlignment="1">
      <alignment horizontal="right"/>
    </xf>
    <xf numFmtId="0" fontId="2" fillId="0" borderId="4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3" fillId="0" borderId="49" xfId="0" applyFont="1" applyFill="1" applyBorder="1" applyAlignment="1">
      <alignment horizontal="right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3" fillId="0" borderId="52" xfId="0" applyFont="1" applyFill="1" applyBorder="1" applyAlignment="1">
      <alignment horizontal="right"/>
    </xf>
    <xf numFmtId="0" fontId="2" fillId="0" borderId="5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3" fillId="0" borderId="56" xfId="0" applyFont="1" applyFill="1" applyBorder="1" applyAlignment="1">
      <alignment horizontal="right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0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right"/>
    </xf>
    <xf numFmtId="0" fontId="0" fillId="0" borderId="6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3" fillId="0" borderId="76" xfId="0" applyFont="1" applyFill="1" applyBorder="1" applyAlignment="1">
      <alignment horizontal="right"/>
    </xf>
    <xf numFmtId="0" fontId="2" fillId="0" borderId="7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right"/>
    </xf>
    <xf numFmtId="0" fontId="0" fillId="0" borderId="78" xfId="0" applyFont="1" applyFill="1" applyBorder="1" applyAlignment="1">
      <alignment/>
    </xf>
    <xf numFmtId="0" fontId="3" fillId="0" borderId="3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/>
    </xf>
    <xf numFmtId="0" fontId="2" fillId="0" borderId="90" xfId="0" applyFont="1" applyFill="1" applyBorder="1" applyAlignment="1">
      <alignment/>
    </xf>
    <xf numFmtId="0" fontId="2" fillId="0" borderId="91" xfId="0" applyFont="1" applyFill="1" applyBorder="1" applyAlignment="1">
      <alignment/>
    </xf>
    <xf numFmtId="0" fontId="2" fillId="0" borderId="92" xfId="0" applyFont="1" applyFill="1" applyBorder="1" applyAlignment="1">
      <alignment/>
    </xf>
    <xf numFmtId="0" fontId="2" fillId="0" borderId="93" xfId="0" applyFont="1" applyFill="1" applyBorder="1" applyAlignment="1">
      <alignment/>
    </xf>
    <xf numFmtId="0" fontId="2" fillId="0" borderId="94" xfId="0" applyFont="1" applyFill="1" applyBorder="1" applyAlignment="1">
      <alignment/>
    </xf>
    <xf numFmtId="0" fontId="2" fillId="0" borderId="95" xfId="0" applyFont="1" applyFill="1" applyBorder="1" applyAlignment="1">
      <alignment horizontal="center"/>
    </xf>
    <xf numFmtId="0" fontId="2" fillId="0" borderId="96" xfId="0" applyFont="1" applyFill="1" applyBorder="1" applyAlignment="1">
      <alignment/>
    </xf>
    <xf numFmtId="0" fontId="2" fillId="0" borderId="97" xfId="0" applyFont="1" applyFill="1" applyBorder="1" applyAlignment="1">
      <alignment/>
    </xf>
    <xf numFmtId="0" fontId="2" fillId="0" borderId="98" xfId="0" applyFont="1" applyFill="1" applyBorder="1" applyAlignment="1">
      <alignment horizontal="center"/>
    </xf>
    <xf numFmtId="0" fontId="2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" fillId="0" borderId="101" xfId="0" applyFont="1" applyFill="1" applyBorder="1" applyAlignment="1">
      <alignment/>
    </xf>
    <xf numFmtId="0" fontId="2" fillId="0" borderId="102" xfId="0" applyFont="1" applyFill="1" applyBorder="1" applyAlignment="1">
      <alignment/>
    </xf>
    <xf numFmtId="0" fontId="2" fillId="0" borderId="103" xfId="0" applyFont="1" applyFill="1" applyBorder="1" applyAlignment="1">
      <alignment/>
    </xf>
    <xf numFmtId="0" fontId="2" fillId="0" borderId="104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2" fillId="0" borderId="105" xfId="0" applyFont="1" applyFill="1" applyBorder="1" applyAlignment="1">
      <alignment/>
    </xf>
    <xf numFmtId="0" fontId="2" fillId="0" borderId="106" xfId="0" applyFont="1" applyFill="1" applyBorder="1" applyAlignment="1">
      <alignment/>
    </xf>
    <xf numFmtId="0" fontId="2" fillId="0" borderId="107" xfId="0" applyFont="1" applyFill="1" applyBorder="1" applyAlignment="1">
      <alignment/>
    </xf>
    <xf numFmtId="0" fontId="0" fillId="0" borderId="108" xfId="0" applyFont="1" applyFill="1" applyBorder="1" applyAlignment="1">
      <alignment/>
    </xf>
    <xf numFmtId="0" fontId="2" fillId="0" borderId="109" xfId="0" applyFont="1" applyFill="1" applyBorder="1" applyAlignment="1">
      <alignment/>
    </xf>
    <xf numFmtId="0" fontId="2" fillId="0" borderId="110" xfId="0" applyFont="1" applyFill="1" applyBorder="1" applyAlignment="1">
      <alignment/>
    </xf>
    <xf numFmtId="0" fontId="2" fillId="0" borderId="111" xfId="0" applyFont="1" applyFill="1" applyBorder="1" applyAlignment="1">
      <alignment/>
    </xf>
    <xf numFmtId="0" fontId="2" fillId="0" borderId="112" xfId="0" applyFont="1" applyFill="1" applyBorder="1" applyAlignment="1">
      <alignment/>
    </xf>
    <xf numFmtId="0" fontId="2" fillId="0" borderId="113" xfId="0" applyFont="1" applyFill="1" applyBorder="1" applyAlignment="1">
      <alignment/>
    </xf>
    <xf numFmtId="0" fontId="2" fillId="0" borderId="114" xfId="0" applyFont="1" applyFill="1" applyBorder="1" applyAlignment="1">
      <alignment/>
    </xf>
    <xf numFmtId="0" fontId="2" fillId="0" borderId="115" xfId="0" applyFont="1" applyFill="1" applyBorder="1" applyAlignment="1">
      <alignment/>
    </xf>
    <xf numFmtId="0" fontId="2" fillId="0" borderId="116" xfId="0" applyFont="1" applyFill="1" applyBorder="1" applyAlignment="1">
      <alignment/>
    </xf>
    <xf numFmtId="0" fontId="2" fillId="0" borderId="117" xfId="0" applyFont="1" applyFill="1" applyBorder="1" applyAlignment="1">
      <alignment/>
    </xf>
    <xf numFmtId="0" fontId="2" fillId="0" borderId="118" xfId="0" applyFont="1" applyFill="1" applyBorder="1" applyAlignment="1">
      <alignment/>
    </xf>
    <xf numFmtId="0" fontId="0" fillId="0" borderId="119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22" xfId="0" applyFont="1" applyFill="1" applyBorder="1" applyAlignment="1">
      <alignment/>
    </xf>
    <xf numFmtId="0" fontId="3" fillId="0" borderId="123" xfId="0" applyFont="1" applyFill="1" applyBorder="1" applyAlignment="1">
      <alignment horizontal="right"/>
    </xf>
    <xf numFmtId="0" fontId="0" fillId="0" borderId="124" xfId="0" applyFont="1" applyFill="1" applyBorder="1" applyAlignment="1">
      <alignment/>
    </xf>
    <xf numFmtId="0" fontId="0" fillId="0" borderId="125" xfId="0" applyFont="1" applyFill="1" applyBorder="1" applyAlignment="1">
      <alignment/>
    </xf>
    <xf numFmtId="0" fontId="0" fillId="0" borderId="126" xfId="0" applyFont="1" applyFill="1" applyBorder="1" applyAlignment="1">
      <alignment/>
    </xf>
    <xf numFmtId="0" fontId="0" fillId="0" borderId="127" xfId="0" applyFont="1" applyFill="1" applyBorder="1" applyAlignment="1">
      <alignment horizontal="center"/>
    </xf>
    <xf numFmtId="0" fontId="0" fillId="0" borderId="128" xfId="0" applyFont="1" applyFill="1" applyBorder="1" applyAlignment="1">
      <alignment/>
    </xf>
    <xf numFmtId="0" fontId="0" fillId="0" borderId="128" xfId="0" applyFont="1" applyFill="1" applyBorder="1" applyAlignment="1">
      <alignment horizontal="center"/>
    </xf>
    <xf numFmtId="0" fontId="0" fillId="0" borderId="129" xfId="0" applyFont="1" applyFill="1" applyBorder="1" applyAlignment="1">
      <alignment/>
    </xf>
    <xf numFmtId="0" fontId="0" fillId="0" borderId="129" xfId="0" applyFont="1" applyFill="1" applyBorder="1" applyAlignment="1">
      <alignment horizontal="center"/>
    </xf>
    <xf numFmtId="0" fontId="0" fillId="0" borderId="130" xfId="0" applyFont="1" applyFill="1" applyBorder="1" applyAlignment="1">
      <alignment/>
    </xf>
    <xf numFmtId="0" fontId="0" fillId="0" borderId="130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10" fontId="2" fillId="0" borderId="3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2" fillId="0" borderId="13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132" xfId="0" applyFont="1" applyFill="1" applyBorder="1" applyAlignment="1">
      <alignment/>
    </xf>
    <xf numFmtId="0" fontId="2" fillId="0" borderId="133" xfId="0" applyFont="1" applyFill="1" applyBorder="1" applyAlignment="1">
      <alignment/>
    </xf>
    <xf numFmtId="0" fontId="0" fillId="0" borderId="134" xfId="0" applyFont="1" applyFill="1" applyBorder="1" applyAlignment="1">
      <alignment/>
    </xf>
    <xf numFmtId="0" fontId="0" fillId="0" borderId="135" xfId="0" applyFont="1" applyFill="1" applyBorder="1" applyAlignment="1">
      <alignment horizontal="center"/>
    </xf>
    <xf numFmtId="0" fontId="2" fillId="0" borderId="136" xfId="0" applyFont="1" applyFill="1" applyBorder="1" applyAlignment="1">
      <alignment/>
    </xf>
    <xf numFmtId="0" fontId="0" fillId="0" borderId="137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2" fillId="0" borderId="134" xfId="0" applyFont="1" applyFill="1" applyBorder="1" applyAlignment="1">
      <alignment wrapText="1"/>
    </xf>
    <xf numFmtId="0" fontId="2" fillId="0" borderId="77" xfId="0" applyFont="1" applyFill="1" applyBorder="1" applyAlignment="1">
      <alignment wrapText="1"/>
    </xf>
    <xf numFmtId="0" fontId="0" fillId="0" borderId="71" xfId="0" applyFont="1" applyFill="1" applyBorder="1" applyAlignment="1">
      <alignment horizontal="center"/>
    </xf>
    <xf numFmtId="0" fontId="2" fillId="0" borderId="138" xfId="0" applyFont="1" applyFill="1" applyBorder="1" applyAlignment="1">
      <alignment/>
    </xf>
    <xf numFmtId="0" fontId="2" fillId="0" borderId="139" xfId="0" applyFont="1" applyFill="1" applyBorder="1" applyAlignment="1">
      <alignment/>
    </xf>
    <xf numFmtId="0" fontId="2" fillId="0" borderId="14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2" fillId="0" borderId="141" xfId="0" applyFont="1" applyFill="1" applyBorder="1" applyAlignment="1">
      <alignment/>
    </xf>
    <xf numFmtId="0" fontId="2" fillId="0" borderId="142" xfId="0" applyFont="1" applyFill="1" applyBorder="1" applyAlignment="1">
      <alignment/>
    </xf>
    <xf numFmtId="0" fontId="2" fillId="0" borderId="143" xfId="0" applyFont="1" applyFill="1" applyBorder="1" applyAlignment="1">
      <alignment/>
    </xf>
    <xf numFmtId="0" fontId="2" fillId="0" borderId="144" xfId="0" applyFont="1" applyFill="1" applyBorder="1" applyAlignment="1">
      <alignment/>
    </xf>
    <xf numFmtId="0" fontId="2" fillId="0" borderId="145" xfId="0" applyFont="1" applyFill="1" applyBorder="1" applyAlignment="1">
      <alignment/>
    </xf>
    <xf numFmtId="0" fontId="2" fillId="0" borderId="146" xfId="0" applyFont="1" applyFill="1" applyBorder="1" applyAlignment="1">
      <alignment/>
    </xf>
    <xf numFmtId="0" fontId="2" fillId="0" borderId="147" xfId="0" applyFont="1" applyFill="1" applyBorder="1" applyAlignment="1">
      <alignment/>
    </xf>
    <xf numFmtId="0" fontId="2" fillId="0" borderId="148" xfId="0" applyFont="1" applyFill="1" applyBorder="1" applyAlignment="1">
      <alignment/>
    </xf>
    <xf numFmtId="0" fontId="2" fillId="0" borderId="149" xfId="0" applyFont="1" applyFill="1" applyBorder="1" applyAlignment="1">
      <alignment/>
    </xf>
    <xf numFmtId="0" fontId="5" fillId="0" borderId="143" xfId="0" applyFont="1" applyFill="1" applyBorder="1" applyAlignment="1">
      <alignment/>
    </xf>
    <xf numFmtId="0" fontId="2" fillId="0" borderId="150" xfId="0" applyFont="1" applyFill="1" applyBorder="1" applyAlignment="1">
      <alignment/>
    </xf>
    <xf numFmtId="0" fontId="0" fillId="0" borderId="151" xfId="0" applyBorder="1" applyAlignment="1">
      <alignment/>
    </xf>
    <xf numFmtId="0" fontId="0" fillId="0" borderId="151" xfId="0" applyFill="1" applyBorder="1" applyAlignment="1">
      <alignment/>
    </xf>
    <xf numFmtId="0" fontId="2" fillId="2" borderId="151" xfId="0" applyFont="1" applyFill="1" applyBorder="1" applyAlignment="1">
      <alignment/>
    </xf>
    <xf numFmtId="0" fontId="0" fillId="2" borderId="151" xfId="0" applyFill="1" applyBorder="1" applyAlignment="1">
      <alignment/>
    </xf>
    <xf numFmtId="0" fontId="2" fillId="0" borderId="152" xfId="0" applyFont="1" applyFill="1" applyBorder="1" applyAlignment="1">
      <alignment/>
    </xf>
    <xf numFmtId="0" fontId="11" fillId="2" borderId="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2" borderId="14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10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80" xfId="0" applyFont="1" applyFill="1" applyBorder="1" applyAlignment="1">
      <alignment/>
    </xf>
    <xf numFmtId="0" fontId="2" fillId="2" borderId="93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2" fillId="0" borderId="15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54" xfId="0" applyFont="1" applyFill="1" applyBorder="1" applyAlignment="1">
      <alignment/>
    </xf>
    <xf numFmtId="0" fontId="2" fillId="0" borderId="155" xfId="0" applyFont="1" applyFill="1" applyBorder="1" applyAlignment="1">
      <alignment/>
    </xf>
    <xf numFmtId="0" fontId="2" fillId="0" borderId="37" xfId="0" applyFont="1" applyFill="1" applyBorder="1" applyAlignment="1">
      <alignment horizontal="right"/>
    </xf>
    <xf numFmtId="0" fontId="2" fillId="0" borderId="15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157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/>
    </xf>
    <xf numFmtId="0" fontId="2" fillId="0" borderId="78" xfId="0" applyFont="1" applyFill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5" fillId="0" borderId="159" xfId="0" applyFont="1" applyBorder="1" applyAlignment="1">
      <alignment horizontal="center" vertical="top" wrapText="1"/>
    </xf>
    <xf numFmtId="0" fontId="9" fillId="0" borderId="15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4" borderId="16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1" xfId="0" applyFill="1" applyBorder="1" applyAlignment="1">
      <alignment/>
    </xf>
    <xf numFmtId="0" fontId="15" fillId="4" borderId="162" xfId="0" applyFont="1" applyFill="1" applyBorder="1" applyAlignment="1">
      <alignment vertical="center"/>
    </xf>
    <xf numFmtId="0" fontId="9" fillId="0" borderId="163" xfId="0" applyFont="1" applyBorder="1" applyAlignment="1">
      <alignment horizontal="center"/>
    </xf>
    <xf numFmtId="0" fontId="9" fillId="0" borderId="164" xfId="0" applyFont="1" applyBorder="1" applyAlignment="1">
      <alignment horizontal="center"/>
    </xf>
    <xf numFmtId="0" fontId="9" fillId="0" borderId="165" xfId="0" applyFont="1" applyBorder="1" applyAlignment="1">
      <alignment horizontal="center"/>
    </xf>
    <xf numFmtId="0" fontId="15" fillId="4" borderId="166" xfId="0" applyFont="1" applyFill="1" applyBorder="1" applyAlignment="1">
      <alignment horizontal="left" vertical="top"/>
    </xf>
    <xf numFmtId="0" fontId="15" fillId="4" borderId="167" xfId="0" applyFont="1" applyFill="1" applyBorder="1" applyAlignment="1">
      <alignment horizontal="center" vertical="top" wrapText="1"/>
    </xf>
    <xf numFmtId="0" fontId="9" fillId="4" borderId="168" xfId="0" applyFont="1" applyFill="1" applyBorder="1" applyAlignment="1">
      <alignment horizontal="center"/>
    </xf>
    <xf numFmtId="0" fontId="9" fillId="4" borderId="169" xfId="0" applyFont="1" applyFill="1" applyBorder="1" applyAlignment="1">
      <alignment horizontal="center"/>
    </xf>
    <xf numFmtId="0" fontId="15" fillId="4" borderId="170" xfId="0" applyFont="1" applyFill="1" applyBorder="1" applyAlignment="1">
      <alignment horizontal="right"/>
    </xf>
    <xf numFmtId="0" fontId="0" fillId="0" borderId="161" xfId="0" applyBorder="1" applyAlignment="1">
      <alignment horizontal="right" vertical="center"/>
    </xf>
    <xf numFmtId="0" fontId="15" fillId="0" borderId="171" xfId="0" applyFont="1" applyBorder="1" applyAlignment="1">
      <alignment horizontal="center" vertical="top" wrapText="1"/>
    </xf>
    <xf numFmtId="0" fontId="15" fillId="4" borderId="172" xfId="0" applyFont="1" applyFill="1" applyBorder="1" applyAlignment="1">
      <alignment vertical="center"/>
    </xf>
    <xf numFmtId="0" fontId="15" fillId="4" borderId="173" xfId="0" applyFont="1" applyFill="1" applyBorder="1" applyAlignment="1">
      <alignment horizontal="right" vertical="top"/>
    </xf>
    <xf numFmtId="0" fontId="2" fillId="4" borderId="174" xfId="0" applyFont="1" applyFill="1" applyBorder="1" applyAlignment="1">
      <alignment/>
    </xf>
    <xf numFmtId="0" fontId="2" fillId="4" borderId="175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7" fillId="0" borderId="30" xfId="0" applyFont="1" applyFill="1" applyBorder="1" applyAlignment="1">
      <alignment horizontal="left"/>
    </xf>
    <xf numFmtId="0" fontId="0" fillId="0" borderId="78" xfId="0" applyFont="1" applyFill="1" applyBorder="1" applyAlignment="1">
      <alignment vertical="center"/>
    </xf>
    <xf numFmtId="0" fontId="17" fillId="0" borderId="78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30" xfId="0" applyFont="1" applyFill="1" applyBorder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5" fontId="2" fillId="0" borderId="0" xfId="0" applyNumberFormat="1" applyFont="1" applyFill="1" applyAlignment="1">
      <alignment horizontal="left"/>
    </xf>
    <xf numFmtId="0" fontId="0" fillId="0" borderId="176" xfId="0" applyFont="1" applyFill="1" applyBorder="1" applyAlignment="1">
      <alignment horizontal="center"/>
    </xf>
    <xf numFmtId="0" fontId="0" fillId="0" borderId="177" xfId="0" applyFont="1" applyFill="1" applyBorder="1" applyAlignment="1">
      <alignment horizontal="center"/>
    </xf>
    <xf numFmtId="0" fontId="0" fillId="0" borderId="178" xfId="0" applyFont="1" applyFill="1" applyBorder="1" applyAlignment="1">
      <alignment horizontal="center"/>
    </xf>
    <xf numFmtId="0" fontId="2" fillId="0" borderId="179" xfId="0" applyFont="1" applyFill="1" applyBorder="1" applyAlignment="1">
      <alignment horizontal="center" vertical="center" wrapText="1" readingOrder="1"/>
    </xf>
    <xf numFmtId="0" fontId="2" fillId="0" borderId="137" xfId="0" applyFont="1" applyFill="1" applyBorder="1" applyAlignment="1">
      <alignment horizontal="center" vertical="center" wrapText="1" readingOrder="1"/>
    </xf>
    <xf numFmtId="0" fontId="2" fillId="0" borderId="179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left" shrinkToFit="1"/>
    </xf>
    <xf numFmtId="164" fontId="2" fillId="0" borderId="0" xfId="0" applyNumberFormat="1" applyFont="1" applyFill="1" applyAlignment="1">
      <alignment/>
    </xf>
    <xf numFmtId="0" fontId="0" fillId="0" borderId="0" xfId="0" applyAlignment="1">
      <alignment/>
    </xf>
    <xf numFmtId="0" fontId="8" fillId="0" borderId="180" xfId="0" applyFont="1" applyFill="1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2" fillId="0" borderId="179" xfId="0" applyFont="1" applyFill="1" applyBorder="1" applyAlignment="1">
      <alignment horizontal="center" wrapText="1"/>
    </xf>
    <xf numFmtId="0" fontId="2" fillId="0" borderId="137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78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17" fillId="0" borderId="78" xfId="0" applyFont="1" applyFill="1" applyBorder="1" applyAlignment="1">
      <alignment/>
    </xf>
    <xf numFmtId="0" fontId="18" fillId="0" borderId="27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7" fillId="0" borderId="78" xfId="0" applyFont="1" applyFill="1" applyBorder="1" applyAlignment="1">
      <alignment horizontal="left" wrapText="1"/>
    </xf>
    <xf numFmtId="0" fontId="17" fillId="0" borderId="27" xfId="0" applyFont="1" applyFill="1" applyBorder="1" applyAlignment="1">
      <alignment horizontal="left" wrapText="1"/>
    </xf>
    <xf numFmtId="0" fontId="17" fillId="0" borderId="29" xfId="0" applyFont="1" applyFill="1" applyBorder="1" applyAlignment="1">
      <alignment horizontal="left" wrapText="1"/>
    </xf>
    <xf numFmtId="0" fontId="0" fillId="0" borderId="44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375" style="17" customWidth="1"/>
    <col min="3" max="3" width="30.25390625" style="15" customWidth="1"/>
    <col min="4" max="4" width="6.00390625" style="15" customWidth="1"/>
    <col min="5" max="5" width="4.75390625" style="15" customWidth="1"/>
    <col min="6" max="25" width="2.75390625" style="15" customWidth="1"/>
    <col min="26" max="27" width="1.875" style="15" hidden="1" customWidth="1"/>
    <col min="28" max="28" width="2.125" style="15" hidden="1" customWidth="1"/>
    <col min="29" max="29" width="1.875" style="15" hidden="1" customWidth="1"/>
    <col min="30" max="30" width="2.375" style="15" hidden="1" customWidth="1"/>
    <col min="31" max="31" width="1.875" style="15" hidden="1" customWidth="1"/>
    <col min="32" max="32" width="2.375" style="15" hidden="1" customWidth="1"/>
    <col min="33" max="33" width="2.125" style="15" hidden="1" customWidth="1"/>
    <col min="34" max="34" width="1.875" style="15" hidden="1" customWidth="1"/>
    <col min="35" max="35" width="2.375" style="15" hidden="1" customWidth="1"/>
    <col min="36" max="36" width="2.25390625" style="15" hidden="1" customWidth="1"/>
    <col min="37" max="37" width="2.375" style="15" hidden="1" customWidth="1"/>
    <col min="38" max="38" width="2.125" style="15" hidden="1" customWidth="1"/>
    <col min="39" max="39" width="1.875" style="15" hidden="1" customWidth="1"/>
    <col min="40" max="41" width="2.125" style="15" hidden="1" customWidth="1"/>
    <col min="42" max="42" width="2.25390625" style="15" hidden="1" customWidth="1"/>
    <col min="43" max="43" width="2.875" style="15" hidden="1" customWidth="1"/>
    <col min="44" max="44" width="1.875" style="15" hidden="1" customWidth="1"/>
    <col min="45" max="45" width="2.125" style="15" hidden="1" customWidth="1"/>
    <col min="46" max="46" width="17.875" style="15" customWidth="1"/>
    <col min="47" max="47" width="7.125" style="16" customWidth="1"/>
    <col min="48" max="48" width="15.625" style="17" customWidth="1"/>
    <col min="49" max="49" width="17.625" style="311" customWidth="1"/>
  </cols>
  <sheetData>
    <row r="1" spans="2:35" ht="12.75">
      <c r="B1" s="127"/>
      <c r="C1" s="127"/>
      <c r="D1" s="127"/>
      <c r="E1" s="13"/>
      <c r="F1" s="13"/>
      <c r="G1" s="13"/>
      <c r="H1" s="13"/>
      <c r="I1" s="13"/>
      <c r="J1" s="14"/>
      <c r="K1" s="13"/>
      <c r="L1" s="13"/>
      <c r="M1" s="13"/>
      <c r="N1" s="13"/>
      <c r="O1" s="14"/>
      <c r="P1" s="13"/>
      <c r="Q1" s="13"/>
      <c r="R1" s="13"/>
      <c r="S1" s="13"/>
      <c r="T1" s="14"/>
      <c r="U1" s="13"/>
      <c r="V1" s="13"/>
      <c r="W1" s="13"/>
      <c r="X1" s="13"/>
      <c r="Y1" s="14"/>
      <c r="Z1" s="13"/>
      <c r="AA1" s="13"/>
      <c r="AB1" s="13"/>
      <c r="AC1" s="13"/>
      <c r="AD1" s="14"/>
      <c r="AE1" s="13"/>
      <c r="AF1" s="13"/>
      <c r="AG1" s="13"/>
      <c r="AH1" s="13"/>
      <c r="AI1" s="14"/>
    </row>
    <row r="2" spans="1:48" ht="12.75" customHeight="1">
      <c r="A2" s="131"/>
      <c r="B2" s="287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4" t="s">
        <v>228</v>
      </c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</row>
    <row r="3" spans="1:48" ht="12.75" customHeight="1">
      <c r="A3" s="306" t="s">
        <v>230</v>
      </c>
      <c r="C3" s="128"/>
      <c r="D3" s="132"/>
      <c r="E3" s="132"/>
      <c r="F3" s="132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30"/>
      <c r="AR3" s="128"/>
      <c r="AS3" s="128"/>
      <c r="AT3" s="128"/>
      <c r="AU3" s="128"/>
      <c r="AV3" s="128"/>
    </row>
    <row r="4" spans="1:48" ht="12.75" customHeight="1">
      <c r="A4" s="306" t="s">
        <v>35</v>
      </c>
      <c r="C4" s="128"/>
      <c r="D4" s="132"/>
      <c r="E4" s="132"/>
      <c r="F4" s="132"/>
      <c r="G4" s="129"/>
      <c r="H4" s="129"/>
      <c r="I4" s="129"/>
      <c r="J4" s="129"/>
      <c r="K4" s="129"/>
      <c r="L4" s="129"/>
      <c r="M4" s="129"/>
      <c r="N4" s="284" t="s">
        <v>226</v>
      </c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305" t="s">
        <v>227</v>
      </c>
      <c r="AV4" s="267"/>
    </row>
    <row r="5" spans="1:48" ht="12.75" customHeight="1">
      <c r="A5" s="268"/>
      <c r="B5" s="269"/>
      <c r="C5" s="269"/>
      <c r="D5" s="132"/>
      <c r="E5" s="132"/>
      <c r="F5" s="132"/>
      <c r="G5" s="129"/>
      <c r="H5" s="129"/>
      <c r="I5" s="129"/>
      <c r="J5" s="129"/>
      <c r="K5" s="129"/>
      <c r="L5" s="129"/>
      <c r="M5" s="129"/>
      <c r="N5" s="284" t="s">
        <v>223</v>
      </c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</row>
    <row r="6" spans="1:48" ht="12.75" customHeight="1" thickBot="1">
      <c r="A6" s="266" t="s">
        <v>231</v>
      </c>
      <c r="B6" s="270"/>
      <c r="C6" s="271"/>
      <c r="D6" s="132"/>
      <c r="E6" s="268" t="s">
        <v>224</v>
      </c>
      <c r="F6" s="132"/>
      <c r="G6" s="129"/>
      <c r="H6" s="129"/>
      <c r="I6" s="129"/>
      <c r="J6" s="129"/>
      <c r="K6" s="129"/>
      <c r="L6" s="129"/>
      <c r="M6" s="129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</row>
    <row r="7" spans="1:48" ht="12.75" customHeight="1" thickBot="1">
      <c r="A7" s="133"/>
      <c r="B7" s="328" t="s">
        <v>36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30"/>
    </row>
    <row r="8" spans="2:48" ht="12.75" customHeight="1">
      <c r="B8" s="18" t="s">
        <v>0</v>
      </c>
      <c r="C8" s="19"/>
      <c r="D8" s="20" t="s">
        <v>1</v>
      </c>
      <c r="E8" s="21" t="s">
        <v>2</v>
      </c>
      <c r="F8" s="318" t="s">
        <v>3</v>
      </c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20"/>
      <c r="AT8" s="323" t="s">
        <v>4</v>
      </c>
      <c r="AU8" s="321" t="s">
        <v>33</v>
      </c>
      <c r="AV8" s="331" t="s">
        <v>31</v>
      </c>
    </row>
    <row r="9" spans="2:48" ht="18.75" customHeight="1" thickBot="1">
      <c r="B9" s="22"/>
      <c r="C9" s="23" t="s">
        <v>5</v>
      </c>
      <c r="D9" s="24" t="s">
        <v>6</v>
      </c>
      <c r="E9" s="25"/>
      <c r="F9" s="26"/>
      <c r="G9" s="27"/>
      <c r="H9" s="27" t="s">
        <v>7</v>
      </c>
      <c r="I9" s="27"/>
      <c r="J9" s="28"/>
      <c r="K9" s="27"/>
      <c r="L9" s="27"/>
      <c r="M9" s="27" t="s">
        <v>8</v>
      </c>
      <c r="N9" s="27"/>
      <c r="O9" s="28"/>
      <c r="P9" s="27"/>
      <c r="Q9" s="27"/>
      <c r="R9" s="29" t="s">
        <v>9</v>
      </c>
      <c r="S9" s="27"/>
      <c r="T9" s="28"/>
      <c r="U9" s="27"/>
      <c r="V9" s="27"/>
      <c r="W9" s="29" t="s">
        <v>10</v>
      </c>
      <c r="X9" s="27"/>
      <c r="Y9" s="28"/>
      <c r="Z9" s="27"/>
      <c r="AA9" s="27"/>
      <c r="AB9" s="29" t="s">
        <v>11</v>
      </c>
      <c r="AC9" s="27"/>
      <c r="AD9" s="28"/>
      <c r="AE9" s="26"/>
      <c r="AF9" s="27"/>
      <c r="AG9" s="27" t="s">
        <v>12</v>
      </c>
      <c r="AH9" s="27"/>
      <c r="AI9" s="28"/>
      <c r="AJ9" s="27"/>
      <c r="AK9" s="27"/>
      <c r="AL9" s="29" t="s">
        <v>13</v>
      </c>
      <c r="AM9" s="27"/>
      <c r="AN9" s="28"/>
      <c r="AO9" s="30"/>
      <c r="AP9" s="31"/>
      <c r="AQ9" s="27" t="s">
        <v>14</v>
      </c>
      <c r="AR9" s="27"/>
      <c r="AS9" s="32"/>
      <c r="AT9" s="324"/>
      <c r="AU9" s="322"/>
      <c r="AV9" s="332"/>
    </row>
    <row r="10" spans="2:48" ht="12.75">
      <c r="B10" s="33"/>
      <c r="C10" s="34"/>
      <c r="D10" s="35"/>
      <c r="E10" s="36"/>
      <c r="F10" s="37" t="s">
        <v>15</v>
      </c>
      <c r="G10" s="285" t="s">
        <v>16</v>
      </c>
      <c r="H10" s="285" t="s">
        <v>17</v>
      </c>
      <c r="I10" s="38" t="s">
        <v>18</v>
      </c>
      <c r="J10" s="39" t="s">
        <v>19</v>
      </c>
      <c r="K10" s="37" t="s">
        <v>15</v>
      </c>
      <c r="L10" s="285" t="s">
        <v>16</v>
      </c>
      <c r="M10" s="285" t="s">
        <v>17</v>
      </c>
      <c r="N10" s="38" t="s">
        <v>18</v>
      </c>
      <c r="O10" s="39" t="s">
        <v>19</v>
      </c>
      <c r="P10" s="37" t="s">
        <v>15</v>
      </c>
      <c r="Q10" s="285" t="s">
        <v>16</v>
      </c>
      <c r="R10" s="285" t="s">
        <v>17</v>
      </c>
      <c r="S10" s="38" t="s">
        <v>18</v>
      </c>
      <c r="T10" s="39" t="s">
        <v>19</v>
      </c>
      <c r="U10" s="37" t="s">
        <v>15</v>
      </c>
      <c r="V10" s="285" t="s">
        <v>16</v>
      </c>
      <c r="W10" s="285" t="s">
        <v>17</v>
      </c>
      <c r="X10" s="38" t="s">
        <v>18</v>
      </c>
      <c r="Y10" s="39" t="s">
        <v>19</v>
      </c>
      <c r="Z10" s="38"/>
      <c r="AA10" s="38"/>
      <c r="AB10" s="38"/>
      <c r="AC10" s="7"/>
      <c r="AD10" s="39"/>
      <c r="AE10" s="37"/>
      <c r="AF10" s="38"/>
      <c r="AG10" s="38"/>
      <c r="AH10" s="38"/>
      <c r="AI10" s="39"/>
      <c r="AJ10" s="38"/>
      <c r="AK10" s="38"/>
      <c r="AL10" s="38"/>
      <c r="AM10" s="7"/>
      <c r="AN10" s="39"/>
      <c r="AO10" s="40"/>
      <c r="AP10" s="41"/>
      <c r="AQ10" s="41"/>
      <c r="AR10" s="41"/>
      <c r="AS10" s="42"/>
      <c r="AT10" s="43"/>
      <c r="AU10" s="44"/>
      <c r="AV10" s="45"/>
    </row>
    <row r="11" spans="1:48" ht="12.75">
      <c r="A11" s="241"/>
      <c r="B11" s="230"/>
      <c r="C11" s="224" t="s">
        <v>37</v>
      </c>
      <c r="D11" s="11"/>
      <c r="E11" s="5"/>
      <c r="F11" s="161"/>
      <c r="G11" s="7"/>
      <c r="H11" s="141"/>
      <c r="I11" s="7"/>
      <c r="J11" s="9"/>
      <c r="K11" s="7"/>
      <c r="L11" s="141"/>
      <c r="M11" s="163"/>
      <c r="N11" s="7"/>
      <c r="O11" s="9"/>
      <c r="P11" s="161"/>
      <c r="Q11" s="7"/>
      <c r="R11" s="141"/>
      <c r="S11" s="7"/>
      <c r="T11" s="9"/>
      <c r="U11" s="161"/>
      <c r="V11" s="164"/>
      <c r="W11" s="7"/>
      <c r="X11" s="8"/>
      <c r="Y11" s="9"/>
      <c r="Z11" s="7"/>
      <c r="AA11" s="7"/>
      <c r="AB11" s="7"/>
      <c r="AC11" s="8"/>
      <c r="AD11" s="9"/>
      <c r="AE11" s="6"/>
      <c r="AF11" s="7"/>
      <c r="AG11" s="7"/>
      <c r="AH11" s="8"/>
      <c r="AI11" s="9"/>
      <c r="AJ11" s="7"/>
      <c r="AK11" s="7"/>
      <c r="AL11" s="7"/>
      <c r="AM11" s="8"/>
      <c r="AN11" s="9"/>
      <c r="AO11" s="6"/>
      <c r="AP11" s="7"/>
      <c r="AQ11" s="7"/>
      <c r="AR11" s="8"/>
      <c r="AS11" s="9"/>
      <c r="AT11" s="46"/>
      <c r="AU11" s="47"/>
      <c r="AV11" s="48"/>
    </row>
    <row r="12" spans="1:48" ht="12.75">
      <c r="A12" s="241"/>
      <c r="B12" s="231"/>
      <c r="C12" s="200">
        <f>E21/120</f>
        <v>0.10833333333333334</v>
      </c>
      <c r="D12" s="51"/>
      <c r="E12" s="52"/>
      <c r="F12" s="162"/>
      <c r="G12" s="1"/>
      <c r="H12" s="142"/>
      <c r="I12" s="1"/>
      <c r="J12" s="10"/>
      <c r="K12" s="1"/>
      <c r="L12" s="142"/>
      <c r="M12" s="155"/>
      <c r="N12" s="1"/>
      <c r="O12" s="10"/>
      <c r="P12" s="162"/>
      <c r="Q12" s="1"/>
      <c r="R12" s="142"/>
      <c r="S12" s="1"/>
      <c r="T12" s="10"/>
      <c r="U12" s="162"/>
      <c r="V12" s="155"/>
      <c r="W12" s="1"/>
      <c r="X12" s="2"/>
      <c r="Y12" s="10"/>
      <c r="Z12" s="1"/>
      <c r="AA12" s="1"/>
      <c r="AB12" s="1"/>
      <c r="AC12" s="2"/>
      <c r="AD12" s="10"/>
      <c r="AE12" s="53"/>
      <c r="AF12" s="1"/>
      <c r="AG12" s="1"/>
      <c r="AH12" s="2"/>
      <c r="AI12" s="10"/>
      <c r="AJ12" s="1"/>
      <c r="AK12" s="1"/>
      <c r="AL12" s="1"/>
      <c r="AM12" s="2"/>
      <c r="AN12" s="10"/>
      <c r="AO12" s="53"/>
      <c r="AP12" s="1"/>
      <c r="AQ12" s="1"/>
      <c r="AR12" s="2"/>
      <c r="AS12" s="10"/>
      <c r="AT12" s="46"/>
      <c r="AU12" s="47"/>
      <c r="AV12" s="48"/>
    </row>
    <row r="13" spans="1:49" ht="12.75">
      <c r="A13" s="241">
        <v>1</v>
      </c>
      <c r="B13" s="231" t="s">
        <v>71</v>
      </c>
      <c r="C13" s="50" t="s">
        <v>38</v>
      </c>
      <c r="D13" s="51">
        <f>SUM(F13,G13,H13,K13,L13,M13,P13,Q13,R13,U13,V13,W13,Z13,AA13,AB13,AE13,AF13,AG13,AJ13,AK13,AL13,AO13,AQ13,AP13,)</f>
        <v>4</v>
      </c>
      <c r="E13" s="52">
        <f>SUM(J13,O13,T13,Y13,AD13,AI13,AN13,AS12)</f>
        <v>4</v>
      </c>
      <c r="F13" s="162">
        <v>2</v>
      </c>
      <c r="G13" s="1">
        <v>2</v>
      </c>
      <c r="H13" s="142">
        <v>0</v>
      </c>
      <c r="I13" s="1" t="s">
        <v>75</v>
      </c>
      <c r="J13" s="10">
        <v>4</v>
      </c>
      <c r="K13" s="1"/>
      <c r="L13" s="142"/>
      <c r="M13" s="155"/>
      <c r="N13" s="1"/>
      <c r="O13" s="10"/>
      <c r="P13" s="162"/>
      <c r="Q13" s="1"/>
      <c r="R13" s="142"/>
      <c r="S13" s="1"/>
      <c r="T13" s="10"/>
      <c r="U13" s="162"/>
      <c r="V13" s="155"/>
      <c r="W13" s="1"/>
      <c r="X13" s="2"/>
      <c r="Y13" s="10"/>
      <c r="Z13" s="1"/>
      <c r="AA13" s="1"/>
      <c r="AB13" s="1"/>
      <c r="AC13" s="2"/>
      <c r="AD13" s="10"/>
      <c r="AE13" s="53"/>
      <c r="AF13" s="1"/>
      <c r="AG13" s="1"/>
      <c r="AH13" s="2"/>
      <c r="AI13" s="10"/>
      <c r="AJ13" s="1"/>
      <c r="AK13" s="1"/>
      <c r="AL13" s="1"/>
      <c r="AM13" s="2"/>
      <c r="AN13" s="10"/>
      <c r="AO13" s="53"/>
      <c r="AP13" s="1"/>
      <c r="AQ13" s="1"/>
      <c r="AR13" s="2"/>
      <c r="AS13" s="10"/>
      <c r="AT13" s="46"/>
      <c r="AU13" s="47">
        <v>3</v>
      </c>
      <c r="AV13" s="307" t="s">
        <v>234</v>
      </c>
      <c r="AW13" s="311" t="s">
        <v>235</v>
      </c>
    </row>
    <row r="14" spans="1:49" ht="12.75">
      <c r="A14" s="241">
        <v>2</v>
      </c>
      <c r="B14" s="231" t="s">
        <v>136</v>
      </c>
      <c r="C14" s="54" t="s">
        <v>41</v>
      </c>
      <c r="D14" s="51">
        <f>SUM(F14,G14,H14,K14,L14,M14,P14,Q14,R14,U14,V14,W14,Z14,AA14,AB14,AE14,AF14,AG14,AJ14,AK14,AL14,AO14,AQ14,AP14,)</f>
        <v>2</v>
      </c>
      <c r="E14" s="52">
        <f>SUM(J14,O14,T14,Y14,AD14,AI14,AN14,AS13)</f>
        <v>3</v>
      </c>
      <c r="F14" s="162"/>
      <c r="G14" s="1"/>
      <c r="H14" s="142"/>
      <c r="I14" s="1"/>
      <c r="J14" s="10"/>
      <c r="K14" s="1">
        <v>1</v>
      </c>
      <c r="L14" s="142">
        <v>1</v>
      </c>
      <c r="M14" s="155">
        <v>0</v>
      </c>
      <c r="N14" s="1" t="s">
        <v>76</v>
      </c>
      <c r="O14" s="10">
        <v>3</v>
      </c>
      <c r="P14" s="162"/>
      <c r="Q14" s="1"/>
      <c r="R14" s="142"/>
      <c r="S14" s="1"/>
      <c r="T14" s="10"/>
      <c r="U14" s="162"/>
      <c r="V14" s="155"/>
      <c r="W14" s="1"/>
      <c r="X14" s="2"/>
      <c r="Y14" s="10"/>
      <c r="Z14" s="1"/>
      <c r="AA14" s="1"/>
      <c r="AB14" s="1"/>
      <c r="AC14" s="2"/>
      <c r="AD14" s="10"/>
      <c r="AE14" s="53"/>
      <c r="AF14" s="1"/>
      <c r="AG14" s="1"/>
      <c r="AH14" s="2"/>
      <c r="AI14" s="10"/>
      <c r="AJ14" s="1"/>
      <c r="AK14" s="1"/>
      <c r="AL14" s="1"/>
      <c r="AM14" s="2"/>
      <c r="AN14" s="10"/>
      <c r="AO14" s="53"/>
      <c r="AP14" s="1"/>
      <c r="AQ14" s="1"/>
      <c r="AR14" s="2"/>
      <c r="AS14" s="10"/>
      <c r="AT14" s="48" t="s">
        <v>71</v>
      </c>
      <c r="AU14" s="47">
        <v>3</v>
      </c>
      <c r="AV14" s="307" t="s">
        <v>236</v>
      </c>
      <c r="AW14" s="311" t="s">
        <v>237</v>
      </c>
    </row>
    <row r="15" spans="1:48" ht="12.75">
      <c r="A15" s="242">
        <v>3</v>
      </c>
      <c r="B15" s="248" t="s">
        <v>116</v>
      </c>
      <c r="C15" s="249" t="s">
        <v>42</v>
      </c>
      <c r="D15" s="250">
        <f>SUM(F15,G15,H15,K15,L15,M15,P15,Q15,R15,U15,V15,W15,Z15,AA15,AB15,AE15,AF15,AG15,AJ15,AK15,AL15,AO15,AQ15,AP15,)</f>
        <v>2</v>
      </c>
      <c r="E15" s="251">
        <f>SUM(J15,O15,T15,Y15,AD15,AI15,AN15,AS14)</f>
        <v>2</v>
      </c>
      <c r="F15" s="252"/>
      <c r="G15" s="253"/>
      <c r="H15" s="254"/>
      <c r="I15" s="253"/>
      <c r="J15" s="247"/>
      <c r="K15" s="253"/>
      <c r="L15" s="254"/>
      <c r="M15" s="255"/>
      <c r="N15" s="253"/>
      <c r="O15" s="247"/>
      <c r="P15" s="252">
        <v>2</v>
      </c>
      <c r="Q15" s="253">
        <v>0</v>
      </c>
      <c r="R15" s="254">
        <v>0</v>
      </c>
      <c r="S15" s="253" t="s">
        <v>75</v>
      </c>
      <c r="T15" s="247">
        <v>2</v>
      </c>
      <c r="U15" s="162"/>
      <c r="V15" s="155"/>
      <c r="W15" s="1"/>
      <c r="X15" s="2"/>
      <c r="Y15" s="10"/>
      <c r="Z15" s="1"/>
      <c r="AA15" s="1"/>
      <c r="AB15" s="1"/>
      <c r="AC15" s="2"/>
      <c r="AD15" s="10"/>
      <c r="AE15" s="53"/>
      <c r="AF15" s="1"/>
      <c r="AG15" s="1"/>
      <c r="AH15" s="2"/>
      <c r="AI15" s="10"/>
      <c r="AJ15" s="1"/>
      <c r="AK15" s="1"/>
      <c r="AL15" s="1"/>
      <c r="AM15" s="2"/>
      <c r="AN15" s="10"/>
      <c r="AO15" s="53"/>
      <c r="AP15" s="1"/>
      <c r="AQ15" s="1"/>
      <c r="AR15" s="2"/>
      <c r="AS15" s="10"/>
      <c r="AT15" s="46"/>
      <c r="AU15" s="47"/>
      <c r="AV15" s="48"/>
    </row>
    <row r="16" spans="1:48" ht="13.5" thickBot="1">
      <c r="A16" s="242">
        <v>4</v>
      </c>
      <c r="B16" s="232" t="s">
        <v>73</v>
      </c>
      <c r="C16" s="50" t="s">
        <v>43</v>
      </c>
      <c r="D16" s="51">
        <f>SUM(F16,G16,H16,K16,L16,M16,P16,Q16,R16,U16,V16,W16,Z16,AA16,AB16,AE16,AF16,AG16,AJ16,AK16,AL16,AO16,AQ16,AP16,)</f>
        <v>3</v>
      </c>
      <c r="E16" s="52">
        <f>SUM(J16,O16,T16,Y16,AD16,AI16,AN16,AS15)</f>
        <v>4</v>
      </c>
      <c r="F16" s="162"/>
      <c r="G16" s="1"/>
      <c r="H16" s="141"/>
      <c r="I16" s="1"/>
      <c r="J16" s="10"/>
      <c r="K16" s="1"/>
      <c r="L16" s="142"/>
      <c r="M16" s="155"/>
      <c r="N16" s="1"/>
      <c r="O16" s="10"/>
      <c r="P16" s="162"/>
      <c r="Q16" s="1"/>
      <c r="R16" s="142"/>
      <c r="S16" s="1"/>
      <c r="T16" s="10"/>
      <c r="U16" s="162">
        <v>2</v>
      </c>
      <c r="V16" s="155">
        <v>1</v>
      </c>
      <c r="W16" s="1">
        <v>0</v>
      </c>
      <c r="X16" s="2" t="s">
        <v>75</v>
      </c>
      <c r="Y16" s="10">
        <v>4</v>
      </c>
      <c r="Z16" s="1"/>
      <c r="AA16" s="1"/>
      <c r="AB16" s="1"/>
      <c r="AC16" s="2"/>
      <c r="AD16" s="10"/>
      <c r="AE16" s="53"/>
      <c r="AF16" s="1"/>
      <c r="AG16" s="1"/>
      <c r="AH16" s="2"/>
      <c r="AI16" s="10"/>
      <c r="AJ16" s="1"/>
      <c r="AK16" s="1"/>
      <c r="AL16" s="1"/>
      <c r="AM16" s="2"/>
      <c r="AN16" s="10"/>
      <c r="AO16" s="53"/>
      <c r="AP16" s="1"/>
      <c r="AQ16" s="1"/>
      <c r="AR16" s="2"/>
      <c r="AS16" s="10"/>
      <c r="AT16" s="312" t="s">
        <v>93</v>
      </c>
      <c r="AU16" s="335">
        <v>2</v>
      </c>
      <c r="AV16" s="338" t="s">
        <v>238</v>
      </c>
    </row>
    <row r="17" spans="1:48" ht="14.25" thickBot="1" thickTop="1">
      <c r="A17" s="289"/>
      <c r="B17" s="290"/>
      <c r="C17" s="286" t="s">
        <v>232</v>
      </c>
      <c r="D17" s="294"/>
      <c r="E17" s="295"/>
      <c r="F17" s="296"/>
      <c r="G17" s="297"/>
      <c r="H17" s="297"/>
      <c r="I17" s="297"/>
      <c r="J17" s="298" t="s">
        <v>221</v>
      </c>
      <c r="K17" s="282"/>
      <c r="L17" s="274"/>
      <c r="M17" s="274"/>
      <c r="N17" s="274"/>
      <c r="O17" s="275"/>
      <c r="P17" s="276"/>
      <c r="Q17" s="277"/>
      <c r="R17" s="277"/>
      <c r="S17" s="277"/>
      <c r="T17" s="278"/>
      <c r="U17" s="279"/>
      <c r="V17" s="277"/>
      <c r="W17" s="277"/>
      <c r="X17" s="277"/>
      <c r="Y17" s="278"/>
      <c r="Z17" s="276"/>
      <c r="AA17" s="277"/>
      <c r="AB17" s="277"/>
      <c r="AC17" s="277"/>
      <c r="AD17" s="280"/>
      <c r="AE17" s="273"/>
      <c r="AF17" s="274"/>
      <c r="AG17" s="274"/>
      <c r="AH17" s="274"/>
      <c r="AI17" s="275"/>
      <c r="AJ17" s="273"/>
      <c r="AK17" s="274"/>
      <c r="AL17" s="274"/>
      <c r="AM17" s="274"/>
      <c r="AN17" s="275"/>
      <c r="AO17" s="53"/>
      <c r="AP17" s="1"/>
      <c r="AQ17" s="1"/>
      <c r="AR17" s="2"/>
      <c r="AS17" s="10"/>
      <c r="AT17" s="256"/>
      <c r="AU17" s="336"/>
      <c r="AV17" s="339"/>
    </row>
    <row r="18" spans="1:48" ht="14.25" thickBot="1" thickTop="1">
      <c r="A18" s="289"/>
      <c r="B18" s="301"/>
      <c r="C18" s="302" t="s">
        <v>222</v>
      </c>
      <c r="D18" s="300"/>
      <c r="E18" s="281"/>
      <c r="F18" s="291"/>
      <c r="G18" s="292"/>
      <c r="H18" s="292"/>
      <c r="I18" s="292"/>
      <c r="J18" s="293"/>
      <c r="K18" s="273"/>
      <c r="L18" s="274"/>
      <c r="M18" s="274"/>
      <c r="N18" s="274"/>
      <c r="O18" s="275"/>
      <c r="P18" s="276"/>
      <c r="Q18" s="277"/>
      <c r="R18" s="277"/>
      <c r="S18" s="277"/>
      <c r="T18" s="278"/>
      <c r="U18" s="276"/>
      <c r="V18" s="277"/>
      <c r="W18" s="277"/>
      <c r="X18" s="277"/>
      <c r="Y18" s="283"/>
      <c r="Z18" s="273"/>
      <c r="AA18" s="277"/>
      <c r="AB18" s="277"/>
      <c r="AC18" s="277"/>
      <c r="AD18" s="275"/>
      <c r="AE18" s="282"/>
      <c r="AF18" s="274"/>
      <c r="AG18" s="274"/>
      <c r="AH18" s="274"/>
      <c r="AI18" s="275"/>
      <c r="AJ18" s="282"/>
      <c r="AK18" s="274"/>
      <c r="AL18" s="274"/>
      <c r="AM18" s="274"/>
      <c r="AN18" s="275"/>
      <c r="AO18" s="53"/>
      <c r="AP18" s="1"/>
      <c r="AQ18" s="1"/>
      <c r="AR18" s="2"/>
      <c r="AS18" s="10"/>
      <c r="AT18" s="256"/>
      <c r="AU18" s="336"/>
      <c r="AV18" s="339"/>
    </row>
    <row r="19" spans="1:49" ht="13.5" thickBot="1">
      <c r="A19" s="299" t="s">
        <v>113</v>
      </c>
      <c r="B19" s="303" t="s">
        <v>112</v>
      </c>
      <c r="C19" s="304" t="s">
        <v>111</v>
      </c>
      <c r="D19" s="245"/>
      <c r="E19" s="52"/>
      <c r="F19" s="162"/>
      <c r="G19" s="1"/>
      <c r="H19" s="142"/>
      <c r="I19" s="1"/>
      <c r="J19" s="10"/>
      <c r="K19" s="1"/>
      <c r="L19" s="142"/>
      <c r="M19" s="155"/>
      <c r="N19" s="1"/>
      <c r="O19" s="10"/>
      <c r="P19" s="162"/>
      <c r="Q19" s="1"/>
      <c r="R19" s="142"/>
      <c r="S19" s="1"/>
      <c r="T19" s="10"/>
      <c r="U19" s="162">
        <v>2</v>
      </c>
      <c r="V19" s="155">
        <v>2</v>
      </c>
      <c r="W19" s="1">
        <v>0</v>
      </c>
      <c r="X19" s="2" t="s">
        <v>75</v>
      </c>
      <c r="Y19" s="10">
        <v>4</v>
      </c>
      <c r="Z19" s="1"/>
      <c r="AA19" s="1"/>
      <c r="AB19" s="1"/>
      <c r="AC19" s="2"/>
      <c r="AD19" s="10"/>
      <c r="AE19" s="53"/>
      <c r="AF19" s="1"/>
      <c r="AG19" s="1"/>
      <c r="AH19" s="2"/>
      <c r="AI19" s="10"/>
      <c r="AJ19" s="1"/>
      <c r="AK19" s="1"/>
      <c r="AL19" s="1"/>
      <c r="AM19" s="2"/>
      <c r="AN19" s="10"/>
      <c r="AO19" s="53"/>
      <c r="AP19" s="1"/>
      <c r="AQ19" s="1"/>
      <c r="AR19" s="2"/>
      <c r="AS19" s="10"/>
      <c r="AT19" s="48" t="s">
        <v>93</v>
      </c>
      <c r="AU19" s="337"/>
      <c r="AV19" s="340"/>
      <c r="AW19" s="311" t="s">
        <v>239</v>
      </c>
    </row>
    <row r="20" spans="1:48" ht="13.5" thickTop="1">
      <c r="A20" s="241"/>
      <c r="B20" s="236"/>
      <c r="C20" s="213"/>
      <c r="D20" s="51"/>
      <c r="E20" s="52"/>
      <c r="F20" s="162"/>
      <c r="G20" s="1"/>
      <c r="H20" s="142"/>
      <c r="I20" s="1"/>
      <c r="J20" s="10"/>
      <c r="K20" s="1"/>
      <c r="L20" s="141"/>
      <c r="M20" s="155"/>
      <c r="N20" s="1"/>
      <c r="O20" s="10"/>
      <c r="P20" s="162"/>
      <c r="Q20" s="1"/>
      <c r="R20" s="142"/>
      <c r="S20" s="1"/>
      <c r="T20" s="10"/>
      <c r="U20" s="162"/>
      <c r="V20" s="155"/>
      <c r="W20" s="1"/>
      <c r="X20" s="2"/>
      <c r="Y20" s="10"/>
      <c r="Z20" s="1"/>
      <c r="AA20" s="1"/>
      <c r="AB20" s="1"/>
      <c r="AC20" s="2"/>
      <c r="AD20" s="10"/>
      <c r="AE20" s="53"/>
      <c r="AF20" s="1"/>
      <c r="AG20" s="1"/>
      <c r="AH20" s="2"/>
      <c r="AI20" s="10"/>
      <c r="AJ20" s="1"/>
      <c r="AK20" s="1"/>
      <c r="AL20" s="1"/>
      <c r="AM20" s="2"/>
      <c r="AN20" s="10"/>
      <c r="AO20" s="53"/>
      <c r="AP20" s="1"/>
      <c r="AQ20" s="1"/>
      <c r="AR20" s="2"/>
      <c r="AS20" s="10"/>
      <c r="AT20" s="256"/>
      <c r="AU20" s="74"/>
      <c r="AV20" s="272"/>
    </row>
    <row r="21" spans="1:48" ht="13.5" thickBot="1">
      <c r="A21" s="241"/>
      <c r="B21" s="232"/>
      <c r="C21" s="55" t="s">
        <v>20</v>
      </c>
      <c r="D21" s="51">
        <f>SUM(D12:D20)</f>
        <v>11</v>
      </c>
      <c r="E21" s="52">
        <f>SUM(E12:E20)</f>
        <v>13</v>
      </c>
      <c r="F21" s="162"/>
      <c r="G21" s="1"/>
      <c r="H21" s="142"/>
      <c r="I21" s="1"/>
      <c r="J21" s="10"/>
      <c r="K21" s="1"/>
      <c r="L21" s="142"/>
      <c r="M21" s="155"/>
      <c r="N21" s="1"/>
      <c r="O21" s="10"/>
      <c r="P21" s="162"/>
      <c r="Q21" s="1"/>
      <c r="R21" s="142"/>
      <c r="S21" s="1"/>
      <c r="T21" s="10"/>
      <c r="U21" s="162"/>
      <c r="V21" s="155"/>
      <c r="W21" s="1"/>
      <c r="X21" s="2"/>
      <c r="Y21" s="10"/>
      <c r="Z21" s="1"/>
      <c r="AA21" s="1"/>
      <c r="AB21" s="1"/>
      <c r="AC21" s="2"/>
      <c r="AD21" s="10"/>
      <c r="AE21" s="53"/>
      <c r="AF21" s="1"/>
      <c r="AG21" s="1"/>
      <c r="AH21" s="2"/>
      <c r="AI21" s="10"/>
      <c r="AJ21" s="1"/>
      <c r="AK21" s="1"/>
      <c r="AL21" s="1"/>
      <c r="AM21" s="2"/>
      <c r="AN21" s="10"/>
      <c r="AO21" s="53"/>
      <c r="AP21" s="1"/>
      <c r="AQ21" s="1"/>
      <c r="AR21" s="2"/>
      <c r="AS21" s="10"/>
      <c r="AT21" s="138"/>
      <c r="AU21" s="74"/>
      <c r="AV21" s="74"/>
    </row>
    <row r="22" spans="1:48" ht="12.75">
      <c r="A22" s="241"/>
      <c r="B22" s="233"/>
      <c r="C22" s="225" t="s">
        <v>39</v>
      </c>
      <c r="D22" s="77"/>
      <c r="E22" s="205"/>
      <c r="F22" s="176"/>
      <c r="G22" s="76"/>
      <c r="H22" s="159"/>
      <c r="I22" s="76"/>
      <c r="J22" s="78"/>
      <c r="K22" s="76"/>
      <c r="L22" s="159"/>
      <c r="M22" s="154"/>
      <c r="N22" s="76"/>
      <c r="O22" s="78"/>
      <c r="P22" s="176"/>
      <c r="Q22" s="76"/>
      <c r="R22" s="159"/>
      <c r="S22" s="76"/>
      <c r="T22" s="78"/>
      <c r="U22" s="176"/>
      <c r="V22" s="154"/>
      <c r="W22" s="76"/>
      <c r="X22" s="206"/>
      <c r="Y22" s="78"/>
      <c r="Z22" s="76"/>
      <c r="AA22" s="76"/>
      <c r="AB22" s="76"/>
      <c r="AC22" s="206"/>
      <c r="AD22" s="78"/>
      <c r="AE22" s="77"/>
      <c r="AF22" s="76"/>
      <c r="AG22" s="76"/>
      <c r="AH22" s="206"/>
      <c r="AI22" s="78"/>
      <c r="AJ22" s="76"/>
      <c r="AK22" s="76"/>
      <c r="AL22" s="76"/>
      <c r="AM22" s="206"/>
      <c r="AN22" s="78"/>
      <c r="AO22" s="77"/>
      <c r="AP22" s="76"/>
      <c r="AQ22" s="76"/>
      <c r="AR22" s="206"/>
      <c r="AS22" s="78"/>
      <c r="AT22" s="207"/>
      <c r="AU22" s="208"/>
      <c r="AV22" s="208"/>
    </row>
    <row r="23" spans="1:48" ht="12.75">
      <c r="A23" s="241"/>
      <c r="B23" s="234"/>
      <c r="C23" s="200">
        <f>E27/100</f>
        <v>0.07</v>
      </c>
      <c r="D23" s="70"/>
      <c r="E23" s="68"/>
      <c r="F23" s="169"/>
      <c r="G23" s="65"/>
      <c r="H23" s="144"/>
      <c r="I23" s="65"/>
      <c r="J23" s="71"/>
      <c r="K23" s="65"/>
      <c r="L23" s="144"/>
      <c r="M23" s="153"/>
      <c r="N23" s="65"/>
      <c r="O23" s="71"/>
      <c r="P23" s="169"/>
      <c r="Q23" s="65"/>
      <c r="R23" s="144"/>
      <c r="S23" s="65"/>
      <c r="T23" s="71"/>
      <c r="U23" s="169"/>
      <c r="V23" s="153"/>
      <c r="W23" s="65"/>
      <c r="X23" s="72"/>
      <c r="Y23" s="71"/>
      <c r="Z23" s="65"/>
      <c r="AA23" s="65"/>
      <c r="AB23" s="65"/>
      <c r="AC23" s="72"/>
      <c r="AD23" s="71"/>
      <c r="AE23" s="70"/>
      <c r="AF23" s="65"/>
      <c r="AG23" s="65"/>
      <c r="AH23" s="72"/>
      <c r="AI23" s="71"/>
      <c r="AJ23" s="65"/>
      <c r="AK23" s="65"/>
      <c r="AL23" s="65"/>
      <c r="AM23" s="72"/>
      <c r="AN23" s="71"/>
      <c r="AO23" s="70"/>
      <c r="AP23" s="65"/>
      <c r="AQ23" s="65"/>
      <c r="AR23" s="72"/>
      <c r="AS23" s="71"/>
      <c r="AT23" s="58"/>
      <c r="AU23" s="201"/>
      <c r="AV23" s="201"/>
    </row>
    <row r="24" spans="1:49" ht="12.75">
      <c r="A24" s="241">
        <v>5</v>
      </c>
      <c r="B24" s="231" t="s">
        <v>108</v>
      </c>
      <c r="C24" s="50" t="s">
        <v>44</v>
      </c>
      <c r="D24" s="51">
        <f>SUM(F24,G24,H24,K24,L24,M24,P24,Q24,R24,U24,V24,W24,Z24,AA24,AB24,AE24,AF24,AG24,AJ24,AK24,AL24,AO24,AQ24,AP24,)</f>
        <v>2</v>
      </c>
      <c r="E24" s="52">
        <f>SUM(J24,O24,T24,Y24,AD24,AI24,AN24,AS22)</f>
        <v>2</v>
      </c>
      <c r="F24" s="179">
        <v>2</v>
      </c>
      <c r="G24" s="156">
        <v>0</v>
      </c>
      <c r="H24" s="142">
        <v>0</v>
      </c>
      <c r="I24" s="1" t="s">
        <v>75</v>
      </c>
      <c r="J24" s="10">
        <v>2</v>
      </c>
      <c r="K24" s="1"/>
      <c r="L24" s="145"/>
      <c r="M24" s="158"/>
      <c r="N24" s="1"/>
      <c r="O24" s="10"/>
      <c r="P24" s="162"/>
      <c r="Q24" s="1"/>
      <c r="R24" s="142"/>
      <c r="S24" s="1"/>
      <c r="T24" s="10"/>
      <c r="U24" s="162"/>
      <c r="V24" s="155"/>
      <c r="W24" s="1"/>
      <c r="X24" s="2"/>
      <c r="Y24" s="10"/>
      <c r="Z24" s="1"/>
      <c r="AA24" s="1"/>
      <c r="AB24" s="1"/>
      <c r="AC24" s="2"/>
      <c r="AD24" s="10"/>
      <c r="AE24" s="53"/>
      <c r="AF24" s="1"/>
      <c r="AG24" s="1"/>
      <c r="AH24" s="2"/>
      <c r="AI24" s="10"/>
      <c r="AJ24" s="1"/>
      <c r="AK24" s="1"/>
      <c r="AL24" s="1"/>
      <c r="AM24" s="2"/>
      <c r="AN24" s="10"/>
      <c r="AO24" s="53"/>
      <c r="AP24" s="1"/>
      <c r="AQ24" s="1"/>
      <c r="AR24" s="2"/>
      <c r="AS24" s="10"/>
      <c r="AT24" s="46"/>
      <c r="AU24" s="308">
        <v>2</v>
      </c>
      <c r="AV24" s="309" t="s">
        <v>240</v>
      </c>
      <c r="AW24" s="311" t="s">
        <v>241</v>
      </c>
    </row>
    <row r="25" spans="1:48" ht="12.75">
      <c r="A25" s="241">
        <v>6</v>
      </c>
      <c r="B25" s="231" t="s">
        <v>77</v>
      </c>
      <c r="C25" s="50" t="s">
        <v>40</v>
      </c>
      <c r="D25" s="51">
        <f>SUM(F25,G25,H25,K25,L25,M25,P25,Q25,R25,U25,V25,W25,Z25,AA25,AB25,AE25,AF25,AG25,AJ25,AK25,AL25,AO25,AQ25,AP25,)</f>
        <v>1</v>
      </c>
      <c r="E25" s="52">
        <f>SUM(J25,O25,T25,Y25,AD25,AI25,AN25,AS24)</f>
        <v>2</v>
      </c>
      <c r="F25" s="162"/>
      <c r="G25" s="1"/>
      <c r="H25" s="142"/>
      <c r="I25" s="1"/>
      <c r="J25" s="10"/>
      <c r="K25" s="1">
        <v>0</v>
      </c>
      <c r="L25" s="173">
        <v>0</v>
      </c>
      <c r="M25" s="65">
        <v>1</v>
      </c>
      <c r="N25" s="2" t="s">
        <v>76</v>
      </c>
      <c r="O25" s="10">
        <v>2</v>
      </c>
      <c r="P25" s="162"/>
      <c r="Q25" s="1"/>
      <c r="R25" s="142"/>
      <c r="S25" s="1"/>
      <c r="T25" s="10"/>
      <c r="U25" s="162"/>
      <c r="V25" s="155"/>
      <c r="W25" s="1"/>
      <c r="X25" s="2"/>
      <c r="Y25" s="10"/>
      <c r="Z25" s="1"/>
      <c r="AA25" s="1"/>
      <c r="AB25" s="1"/>
      <c r="AC25" s="2"/>
      <c r="AD25" s="10"/>
      <c r="AE25" s="53"/>
      <c r="AF25" s="1"/>
      <c r="AG25" s="1"/>
      <c r="AH25" s="2"/>
      <c r="AI25" s="10"/>
      <c r="AJ25" s="1"/>
      <c r="AK25" s="1"/>
      <c r="AL25" s="1"/>
      <c r="AM25" s="2"/>
      <c r="AN25" s="10"/>
      <c r="AO25" s="53"/>
      <c r="AP25" s="1"/>
      <c r="AQ25" s="1"/>
      <c r="AR25" s="2"/>
      <c r="AS25" s="10"/>
      <c r="AT25" s="49" t="s">
        <v>108</v>
      </c>
      <c r="AU25" s="308"/>
      <c r="AV25" s="309"/>
    </row>
    <row r="26" spans="1:48" ht="12.75">
      <c r="A26" s="241">
        <v>7</v>
      </c>
      <c r="B26" s="231" t="s">
        <v>78</v>
      </c>
      <c r="C26" s="50" t="s">
        <v>45</v>
      </c>
      <c r="D26" s="51">
        <f>SUM(F26,G26,H26,K26,L26,M26,P26,Q26,R26,U26,V26,W26,Z26,AA26,AB26,AE26,AF26,AG26,AJ26,AK26,AL26,AO26,AQ26,AP26,)</f>
        <v>2</v>
      </c>
      <c r="E26" s="52">
        <f>SUM(J26,O26,T26,Y26,AD26,AI26,AN26,AS25)</f>
        <v>3</v>
      </c>
      <c r="F26" s="162"/>
      <c r="G26" s="1"/>
      <c r="H26" s="142"/>
      <c r="I26" s="1"/>
      <c r="J26" s="10"/>
      <c r="K26" s="1">
        <v>2</v>
      </c>
      <c r="L26" s="142">
        <v>0</v>
      </c>
      <c r="M26" s="1">
        <v>0</v>
      </c>
      <c r="N26" s="2" t="s">
        <v>75</v>
      </c>
      <c r="O26" s="10">
        <v>3</v>
      </c>
      <c r="P26" s="162"/>
      <c r="Q26" s="1"/>
      <c r="R26" s="142"/>
      <c r="S26" s="1"/>
      <c r="T26" s="10"/>
      <c r="U26" s="162"/>
      <c r="V26" s="155"/>
      <c r="W26" s="1"/>
      <c r="X26" s="2"/>
      <c r="Y26" s="10"/>
      <c r="Z26" s="1"/>
      <c r="AA26" s="1"/>
      <c r="AB26" s="1"/>
      <c r="AC26" s="2"/>
      <c r="AD26" s="10"/>
      <c r="AE26" s="53"/>
      <c r="AF26" s="1"/>
      <c r="AG26" s="1"/>
      <c r="AH26" s="2"/>
      <c r="AI26" s="10"/>
      <c r="AJ26" s="1"/>
      <c r="AK26" s="1"/>
      <c r="AL26" s="1"/>
      <c r="AM26" s="2"/>
      <c r="AN26" s="10"/>
      <c r="AO26" s="53"/>
      <c r="AP26" s="1"/>
      <c r="AQ26" s="1"/>
      <c r="AR26" s="2"/>
      <c r="AS26" s="10"/>
      <c r="AT26" s="49" t="s">
        <v>108</v>
      </c>
      <c r="AU26" s="308"/>
      <c r="AV26" s="309"/>
    </row>
    <row r="27" spans="1:48" ht="12.75">
      <c r="A27" s="241"/>
      <c r="B27" s="231"/>
      <c r="C27" s="199" t="s">
        <v>20</v>
      </c>
      <c r="D27" s="51">
        <f>SUM(D24:D26)</f>
        <v>5</v>
      </c>
      <c r="E27" s="52">
        <f>SUM(E24:E26)</f>
        <v>7</v>
      </c>
      <c r="F27" s="162"/>
      <c r="G27" s="1"/>
      <c r="H27" s="142"/>
      <c r="I27" s="1"/>
      <c r="J27" s="10"/>
      <c r="K27" s="1"/>
      <c r="L27" s="142"/>
      <c r="M27" s="1"/>
      <c r="N27" s="2"/>
      <c r="O27" s="10"/>
      <c r="P27" s="162"/>
      <c r="Q27" s="1"/>
      <c r="R27" s="142"/>
      <c r="S27" s="1"/>
      <c r="T27" s="10"/>
      <c r="U27" s="162"/>
      <c r="V27" s="155"/>
      <c r="W27" s="1"/>
      <c r="X27" s="2"/>
      <c r="Y27" s="10"/>
      <c r="Z27" s="1"/>
      <c r="AA27" s="1"/>
      <c r="AB27" s="1"/>
      <c r="AC27" s="2"/>
      <c r="AD27" s="10"/>
      <c r="AE27" s="53"/>
      <c r="AF27" s="1"/>
      <c r="AG27" s="1"/>
      <c r="AH27" s="2"/>
      <c r="AI27" s="10"/>
      <c r="AJ27" s="1"/>
      <c r="AK27" s="1"/>
      <c r="AL27" s="1"/>
      <c r="AM27" s="2"/>
      <c r="AN27" s="10"/>
      <c r="AO27" s="53"/>
      <c r="AP27" s="1"/>
      <c r="AQ27" s="1"/>
      <c r="AR27" s="2"/>
      <c r="AS27" s="10"/>
      <c r="AT27" s="61"/>
      <c r="AU27" s="59"/>
      <c r="AV27" s="135"/>
    </row>
    <row r="28" spans="1:48" ht="13.5" thickBot="1">
      <c r="A28" s="241"/>
      <c r="B28" s="235"/>
      <c r="C28" s="115"/>
      <c r="D28" s="116"/>
      <c r="E28" s="117"/>
      <c r="F28" s="172"/>
      <c r="G28" s="119"/>
      <c r="H28" s="180"/>
      <c r="I28" s="119"/>
      <c r="J28" s="121"/>
      <c r="K28" s="119"/>
      <c r="L28" s="180"/>
      <c r="M28" s="119"/>
      <c r="N28" s="120"/>
      <c r="O28" s="121"/>
      <c r="P28" s="172"/>
      <c r="Q28" s="119"/>
      <c r="R28" s="180"/>
      <c r="S28" s="119"/>
      <c r="T28" s="121"/>
      <c r="U28" s="172"/>
      <c r="V28" s="209"/>
      <c r="W28" s="119"/>
      <c r="X28" s="120"/>
      <c r="Y28" s="121"/>
      <c r="Z28" s="119"/>
      <c r="AA28" s="119"/>
      <c r="AB28" s="119"/>
      <c r="AC28" s="120"/>
      <c r="AD28" s="121"/>
      <c r="AE28" s="118"/>
      <c r="AF28" s="119"/>
      <c r="AG28" s="119"/>
      <c r="AH28" s="120"/>
      <c r="AI28" s="121"/>
      <c r="AJ28" s="119"/>
      <c r="AK28" s="119"/>
      <c r="AL28" s="119"/>
      <c r="AM28" s="120"/>
      <c r="AN28" s="121"/>
      <c r="AO28" s="118"/>
      <c r="AP28" s="119"/>
      <c r="AQ28" s="119"/>
      <c r="AR28" s="120"/>
      <c r="AS28" s="121"/>
      <c r="AT28" s="118"/>
      <c r="AU28" s="210"/>
      <c r="AV28" s="211"/>
    </row>
    <row r="29" spans="1:48" ht="12.75">
      <c r="A29" s="241"/>
      <c r="B29" s="236"/>
      <c r="C29" s="226" t="s">
        <v>46</v>
      </c>
      <c r="D29" s="204"/>
      <c r="E29" s="68"/>
      <c r="F29" s="169"/>
      <c r="G29" s="65"/>
      <c r="H29" s="144"/>
      <c r="I29" s="65"/>
      <c r="J29" s="71"/>
      <c r="K29" s="65"/>
      <c r="L29" s="144"/>
      <c r="M29" s="65"/>
      <c r="N29" s="72"/>
      <c r="O29" s="71"/>
      <c r="P29" s="169"/>
      <c r="Q29" s="65"/>
      <c r="R29" s="144"/>
      <c r="S29" s="65"/>
      <c r="T29" s="71"/>
      <c r="U29" s="169"/>
      <c r="V29" s="153"/>
      <c r="W29" s="65"/>
      <c r="X29" s="72"/>
      <c r="Y29" s="71"/>
      <c r="Z29" s="65"/>
      <c r="AA29" s="65"/>
      <c r="AB29" s="65"/>
      <c r="AC29" s="72"/>
      <c r="AD29" s="71"/>
      <c r="AE29" s="70"/>
      <c r="AF29" s="65"/>
      <c r="AG29" s="65"/>
      <c r="AH29" s="72"/>
      <c r="AI29" s="71"/>
      <c r="AJ29" s="65"/>
      <c r="AK29" s="65"/>
      <c r="AL29" s="65"/>
      <c r="AM29" s="72"/>
      <c r="AN29" s="71"/>
      <c r="AO29" s="70"/>
      <c r="AP29" s="65"/>
      <c r="AQ29" s="65"/>
      <c r="AR29" s="72"/>
      <c r="AS29" s="71"/>
      <c r="AT29" s="202"/>
      <c r="AU29" s="134"/>
      <c r="AV29" s="136"/>
    </row>
    <row r="30" spans="1:48" ht="12.75">
      <c r="A30" s="241"/>
      <c r="B30" s="231"/>
      <c r="C30" s="200">
        <f>E40/100</f>
        <v>0.31</v>
      </c>
      <c r="D30" s="51"/>
      <c r="E30" s="52"/>
      <c r="F30" s="162"/>
      <c r="G30" s="1"/>
      <c r="H30" s="142"/>
      <c r="I30" s="1"/>
      <c r="J30" s="10"/>
      <c r="K30" s="1"/>
      <c r="L30" s="142"/>
      <c r="M30" s="1"/>
      <c r="N30" s="2"/>
      <c r="O30" s="10"/>
      <c r="P30" s="162"/>
      <c r="Q30" s="1"/>
      <c r="R30" s="142"/>
      <c r="S30" s="1"/>
      <c r="T30" s="10"/>
      <c r="U30" s="162"/>
      <c r="V30" s="155"/>
      <c r="W30" s="1"/>
      <c r="X30" s="2"/>
      <c r="Y30" s="10"/>
      <c r="Z30" s="1"/>
      <c r="AA30" s="1"/>
      <c r="AB30" s="1"/>
      <c r="AC30" s="2"/>
      <c r="AD30" s="10"/>
      <c r="AE30" s="53"/>
      <c r="AF30" s="1"/>
      <c r="AG30" s="1"/>
      <c r="AH30" s="2"/>
      <c r="AI30" s="10"/>
      <c r="AJ30" s="1"/>
      <c r="AK30" s="1"/>
      <c r="AL30" s="1"/>
      <c r="AM30" s="2"/>
      <c r="AN30" s="10"/>
      <c r="AO30" s="53"/>
      <c r="AP30" s="1"/>
      <c r="AQ30" s="1"/>
      <c r="AR30" s="2"/>
      <c r="AS30" s="10"/>
      <c r="AT30" s="46"/>
      <c r="AU30" s="47"/>
      <c r="AV30" s="48"/>
    </row>
    <row r="31" spans="1:49" ht="38.25">
      <c r="A31" s="241">
        <v>8</v>
      </c>
      <c r="B31" s="231" t="s">
        <v>72</v>
      </c>
      <c r="C31" s="50" t="s">
        <v>47</v>
      </c>
      <c r="D31" s="51">
        <f aca="true" t="shared" si="0" ref="D31:D39">SUM(F31,G31,H31,K31,L31,M31,P31,Q31,R31,U31,V31,W31,Z31,AA31,AB31,AE31,AF31,AG31,AJ31,AK31,AL31,AO31,AQ31,AP31,)</f>
        <v>3</v>
      </c>
      <c r="E31" s="52">
        <f aca="true" t="shared" si="1" ref="E31:E37">SUM(J31,O31,T31,Y31,AD31,AI31,AN31,AS30)</f>
        <v>4</v>
      </c>
      <c r="F31" s="162">
        <v>1</v>
      </c>
      <c r="G31" s="1">
        <v>0</v>
      </c>
      <c r="H31" s="142">
        <v>2</v>
      </c>
      <c r="I31" s="1" t="s">
        <v>76</v>
      </c>
      <c r="J31" s="10">
        <v>4</v>
      </c>
      <c r="K31" s="1"/>
      <c r="L31" s="142"/>
      <c r="M31" s="1"/>
      <c r="N31" s="2"/>
      <c r="O31" s="10"/>
      <c r="P31" s="165"/>
      <c r="Q31" s="1"/>
      <c r="R31" s="142"/>
      <c r="S31" s="1"/>
      <c r="T31" s="10"/>
      <c r="U31" s="162"/>
      <c r="V31" s="155"/>
      <c r="W31" s="1"/>
      <c r="X31" s="2"/>
      <c r="Y31" s="10"/>
      <c r="Z31" s="1"/>
      <c r="AA31" s="1"/>
      <c r="AB31" s="1"/>
      <c r="AC31" s="2"/>
      <c r="AD31" s="10"/>
      <c r="AE31" s="53"/>
      <c r="AF31" s="1"/>
      <c r="AG31" s="1"/>
      <c r="AH31" s="2"/>
      <c r="AI31" s="10"/>
      <c r="AJ31" s="1"/>
      <c r="AK31" s="1"/>
      <c r="AL31" s="1"/>
      <c r="AM31" s="2"/>
      <c r="AN31" s="10"/>
      <c r="AO31" s="53"/>
      <c r="AP31" s="1"/>
      <c r="AQ31" s="1"/>
      <c r="AR31" s="2"/>
      <c r="AS31" s="10"/>
      <c r="AT31" s="48"/>
      <c r="AU31" s="47">
        <v>4</v>
      </c>
      <c r="AV31" s="310" t="s">
        <v>242</v>
      </c>
      <c r="AW31" s="311" t="s">
        <v>243</v>
      </c>
    </row>
    <row r="32" spans="1:49" ht="12.75">
      <c r="A32" s="241">
        <v>9</v>
      </c>
      <c r="B32" s="231" t="s">
        <v>84</v>
      </c>
      <c r="C32" s="50" t="s">
        <v>48</v>
      </c>
      <c r="D32" s="51">
        <f t="shared" si="0"/>
        <v>3</v>
      </c>
      <c r="E32" s="52">
        <f t="shared" si="1"/>
        <v>3</v>
      </c>
      <c r="F32" s="162">
        <v>2</v>
      </c>
      <c r="G32" s="1">
        <v>0</v>
      </c>
      <c r="H32" s="142">
        <v>1</v>
      </c>
      <c r="I32" s="1" t="s">
        <v>75</v>
      </c>
      <c r="J32" s="247">
        <v>3</v>
      </c>
      <c r="K32" s="1"/>
      <c r="L32" s="142"/>
      <c r="M32" s="1"/>
      <c r="N32" s="2"/>
      <c r="O32" s="10"/>
      <c r="P32" s="162"/>
      <c r="Q32" s="155"/>
      <c r="R32" s="158"/>
      <c r="S32" s="1"/>
      <c r="T32" s="10"/>
      <c r="U32" s="165"/>
      <c r="V32" s="155"/>
      <c r="W32" s="1"/>
      <c r="X32" s="2"/>
      <c r="Y32" s="10"/>
      <c r="Z32" s="1"/>
      <c r="AA32" s="1"/>
      <c r="AB32" s="1"/>
      <c r="AC32" s="2"/>
      <c r="AD32" s="10"/>
      <c r="AE32" s="53"/>
      <c r="AF32" s="1"/>
      <c r="AG32" s="1"/>
      <c r="AH32" s="2"/>
      <c r="AI32" s="10"/>
      <c r="AJ32" s="1"/>
      <c r="AK32" s="1"/>
      <c r="AL32" s="1"/>
      <c r="AM32" s="2"/>
      <c r="AN32" s="10"/>
      <c r="AO32" s="53"/>
      <c r="AP32" s="1"/>
      <c r="AQ32" s="1"/>
      <c r="AR32" s="2"/>
      <c r="AS32" s="10"/>
      <c r="AT32" s="48"/>
      <c r="AU32" s="335">
        <v>6</v>
      </c>
      <c r="AV32" s="343" t="s">
        <v>244</v>
      </c>
      <c r="AW32" s="346" t="s">
        <v>140</v>
      </c>
    </row>
    <row r="33" spans="1:49" ht="12.75">
      <c r="A33" s="241">
        <v>10</v>
      </c>
      <c r="B33" s="231" t="s">
        <v>85</v>
      </c>
      <c r="C33" s="50" t="s">
        <v>49</v>
      </c>
      <c r="D33" s="51">
        <f t="shared" si="0"/>
        <v>2</v>
      </c>
      <c r="E33" s="52">
        <f t="shared" si="1"/>
        <v>3</v>
      </c>
      <c r="F33" s="162"/>
      <c r="G33" s="1"/>
      <c r="H33" s="142"/>
      <c r="I33" s="1"/>
      <c r="J33" s="10"/>
      <c r="K33" s="1">
        <v>1</v>
      </c>
      <c r="L33" s="142">
        <v>0</v>
      </c>
      <c r="M33" s="1">
        <v>1</v>
      </c>
      <c r="N33" s="2" t="s">
        <v>76</v>
      </c>
      <c r="O33" s="10">
        <v>3</v>
      </c>
      <c r="P33" s="162"/>
      <c r="Q33" s="155"/>
      <c r="R33" s="65"/>
      <c r="S33" s="2"/>
      <c r="T33" s="10"/>
      <c r="U33" s="162"/>
      <c r="V33" s="155"/>
      <c r="W33" s="1"/>
      <c r="X33" s="2"/>
      <c r="Y33" s="10"/>
      <c r="Z33" s="1"/>
      <c r="AA33" s="1"/>
      <c r="AB33" s="1"/>
      <c r="AC33" s="2"/>
      <c r="AD33" s="10"/>
      <c r="AE33" s="53"/>
      <c r="AF33" s="1"/>
      <c r="AG33" s="1"/>
      <c r="AH33" s="2"/>
      <c r="AI33" s="10"/>
      <c r="AJ33" s="1"/>
      <c r="AK33" s="1"/>
      <c r="AL33" s="1"/>
      <c r="AM33" s="2"/>
      <c r="AN33" s="10"/>
      <c r="AO33" s="53"/>
      <c r="AP33" s="1"/>
      <c r="AQ33" s="1"/>
      <c r="AR33" s="2"/>
      <c r="AS33" s="10"/>
      <c r="AT33" s="48" t="s">
        <v>84</v>
      </c>
      <c r="AU33" s="342"/>
      <c r="AV33" s="345"/>
      <c r="AW33" s="346"/>
    </row>
    <row r="34" spans="1:49" ht="25.5">
      <c r="A34" s="241">
        <v>11</v>
      </c>
      <c r="B34" s="231" t="s">
        <v>86</v>
      </c>
      <c r="C34" s="50" t="s">
        <v>50</v>
      </c>
      <c r="D34" s="51">
        <f t="shared" si="0"/>
        <v>2</v>
      </c>
      <c r="E34" s="52">
        <f t="shared" si="1"/>
        <v>3</v>
      </c>
      <c r="F34" s="165"/>
      <c r="G34" s="1"/>
      <c r="H34" s="142"/>
      <c r="I34" s="1"/>
      <c r="J34" s="10"/>
      <c r="K34" s="1"/>
      <c r="L34" s="142"/>
      <c r="M34" s="1"/>
      <c r="N34" s="2"/>
      <c r="O34" s="10"/>
      <c r="P34" s="162">
        <v>1</v>
      </c>
      <c r="Q34" s="155">
        <v>0</v>
      </c>
      <c r="R34" s="1">
        <v>1</v>
      </c>
      <c r="S34" s="2" t="s">
        <v>75</v>
      </c>
      <c r="T34" s="10">
        <v>3</v>
      </c>
      <c r="U34" s="162"/>
      <c r="V34" s="155"/>
      <c r="W34" s="1"/>
      <c r="X34" s="2"/>
      <c r="Y34" s="10"/>
      <c r="Z34" s="1"/>
      <c r="AA34" s="1"/>
      <c r="AB34" s="1"/>
      <c r="AC34" s="2"/>
      <c r="AD34" s="10"/>
      <c r="AE34" s="53"/>
      <c r="AF34" s="1"/>
      <c r="AG34" s="1"/>
      <c r="AH34" s="2"/>
      <c r="AI34" s="10"/>
      <c r="AJ34" s="1"/>
      <c r="AK34" s="1"/>
      <c r="AL34" s="1"/>
      <c r="AM34" s="2"/>
      <c r="AN34" s="10"/>
      <c r="AO34" s="53"/>
      <c r="AP34" s="1"/>
      <c r="AQ34" s="1"/>
      <c r="AR34" s="2"/>
      <c r="AS34" s="10"/>
      <c r="AT34" s="48" t="s">
        <v>85</v>
      </c>
      <c r="AU34" s="47">
        <v>0</v>
      </c>
      <c r="AV34" s="310" t="s">
        <v>245</v>
      </c>
      <c r="AW34" s="311" t="s">
        <v>246</v>
      </c>
    </row>
    <row r="35" spans="1:49" ht="12.75">
      <c r="A35" s="241">
        <v>12</v>
      </c>
      <c r="B35" s="231" t="s">
        <v>87</v>
      </c>
      <c r="C35" s="50" t="s">
        <v>51</v>
      </c>
      <c r="D35" s="51">
        <f t="shared" si="0"/>
        <v>2</v>
      </c>
      <c r="E35" s="52">
        <f>SUM(J35,O35,T35,Y35,AD35,AI35,AN35,AS34)</f>
        <v>4</v>
      </c>
      <c r="F35" s="53">
        <v>1</v>
      </c>
      <c r="G35" s="141">
        <v>0</v>
      </c>
      <c r="H35" s="142">
        <v>1</v>
      </c>
      <c r="I35" s="1" t="s">
        <v>76</v>
      </c>
      <c r="J35" s="246">
        <v>4</v>
      </c>
      <c r="K35" s="1"/>
      <c r="L35" s="142"/>
      <c r="M35" s="1"/>
      <c r="N35" s="2"/>
      <c r="O35" s="10"/>
      <c r="P35" s="162"/>
      <c r="Q35" s="155"/>
      <c r="R35" s="1"/>
      <c r="S35" s="2"/>
      <c r="T35" s="10"/>
      <c r="U35" s="162"/>
      <c r="V35" s="155"/>
      <c r="W35" s="1"/>
      <c r="X35" s="2"/>
      <c r="Y35" s="10"/>
      <c r="Z35" s="1"/>
      <c r="AA35" s="1"/>
      <c r="AB35" s="1"/>
      <c r="AC35" s="2"/>
      <c r="AD35" s="10"/>
      <c r="AE35" s="53"/>
      <c r="AF35" s="1"/>
      <c r="AG35" s="1"/>
      <c r="AH35" s="2"/>
      <c r="AI35" s="10"/>
      <c r="AJ35" s="1"/>
      <c r="AK35" s="1"/>
      <c r="AL35" s="1"/>
      <c r="AM35" s="2"/>
      <c r="AN35" s="10"/>
      <c r="AO35" s="53"/>
      <c r="AP35" s="1"/>
      <c r="AQ35" s="1"/>
      <c r="AR35" s="2"/>
      <c r="AS35" s="10"/>
      <c r="AT35" s="48"/>
      <c r="AU35" s="47">
        <v>4</v>
      </c>
      <c r="AV35" s="310" t="s">
        <v>247</v>
      </c>
      <c r="AW35" s="311" t="s">
        <v>145</v>
      </c>
    </row>
    <row r="36" spans="1:49" ht="12.75">
      <c r="A36" s="241">
        <v>13</v>
      </c>
      <c r="B36" s="231" t="s">
        <v>88</v>
      </c>
      <c r="C36" s="50" t="s">
        <v>69</v>
      </c>
      <c r="D36" s="51">
        <f t="shared" si="0"/>
        <v>3</v>
      </c>
      <c r="E36" s="52">
        <f t="shared" si="1"/>
        <v>4</v>
      </c>
      <c r="F36" s="53"/>
      <c r="G36" s="141"/>
      <c r="H36" s="142"/>
      <c r="I36" s="1"/>
      <c r="J36" s="10"/>
      <c r="K36" s="1">
        <v>2</v>
      </c>
      <c r="L36" s="142">
        <v>0</v>
      </c>
      <c r="M36" s="1">
        <v>1</v>
      </c>
      <c r="N36" s="2" t="s">
        <v>75</v>
      </c>
      <c r="O36" s="10">
        <v>4</v>
      </c>
      <c r="P36" s="162"/>
      <c r="Q36" s="155"/>
      <c r="R36" s="1"/>
      <c r="S36" s="2"/>
      <c r="T36" s="10"/>
      <c r="U36" s="162"/>
      <c r="V36" s="155"/>
      <c r="W36" s="1"/>
      <c r="X36" s="2"/>
      <c r="Y36" s="10"/>
      <c r="Z36" s="1"/>
      <c r="AA36" s="1"/>
      <c r="AB36" s="1"/>
      <c r="AC36" s="2"/>
      <c r="AD36" s="10"/>
      <c r="AE36" s="53"/>
      <c r="AF36" s="1"/>
      <c r="AG36" s="1"/>
      <c r="AH36" s="2"/>
      <c r="AI36" s="10"/>
      <c r="AJ36" s="1"/>
      <c r="AK36" s="1"/>
      <c r="AL36" s="1"/>
      <c r="AM36" s="2"/>
      <c r="AN36" s="10"/>
      <c r="AO36" s="53"/>
      <c r="AP36" s="1"/>
      <c r="AQ36" s="1"/>
      <c r="AR36" s="2"/>
      <c r="AS36" s="10"/>
      <c r="AT36" s="48" t="s">
        <v>87</v>
      </c>
      <c r="AU36" s="47">
        <v>4</v>
      </c>
      <c r="AV36" s="310" t="s">
        <v>248</v>
      </c>
      <c r="AW36" s="311" t="s">
        <v>146</v>
      </c>
    </row>
    <row r="37" spans="1:49" ht="25.5">
      <c r="A37" s="241">
        <v>14</v>
      </c>
      <c r="B37" s="231" t="s">
        <v>89</v>
      </c>
      <c r="C37" s="50" t="s">
        <v>82</v>
      </c>
      <c r="D37" s="51">
        <f t="shared" si="0"/>
        <v>2</v>
      </c>
      <c r="E37" s="52">
        <f t="shared" si="1"/>
        <v>3</v>
      </c>
      <c r="F37" s="53">
        <v>1</v>
      </c>
      <c r="G37" s="141">
        <v>0</v>
      </c>
      <c r="H37" s="142">
        <v>1</v>
      </c>
      <c r="I37" s="1" t="s">
        <v>76</v>
      </c>
      <c r="J37" s="10">
        <v>3</v>
      </c>
      <c r="K37" s="1"/>
      <c r="L37" s="142"/>
      <c r="M37" s="1"/>
      <c r="N37" s="2"/>
      <c r="O37" s="10"/>
      <c r="P37" s="162"/>
      <c r="Q37" s="155"/>
      <c r="R37" s="1"/>
      <c r="S37" s="2"/>
      <c r="T37" s="10"/>
      <c r="U37" s="162"/>
      <c r="V37" s="155"/>
      <c r="W37" s="1"/>
      <c r="X37" s="2"/>
      <c r="Y37" s="10"/>
      <c r="Z37" s="1"/>
      <c r="AA37" s="1"/>
      <c r="AB37" s="1"/>
      <c r="AC37" s="2"/>
      <c r="AD37" s="10"/>
      <c r="AE37" s="53"/>
      <c r="AF37" s="1"/>
      <c r="AG37" s="1"/>
      <c r="AH37" s="2"/>
      <c r="AI37" s="10"/>
      <c r="AJ37" s="1"/>
      <c r="AK37" s="1"/>
      <c r="AL37" s="1"/>
      <c r="AM37" s="2"/>
      <c r="AN37" s="10"/>
      <c r="AO37" s="53"/>
      <c r="AP37" s="1"/>
      <c r="AQ37" s="1"/>
      <c r="AR37" s="2"/>
      <c r="AS37" s="10"/>
      <c r="AT37" s="60"/>
      <c r="AU37" s="47">
        <v>2</v>
      </c>
      <c r="AV37" s="310" t="s">
        <v>249</v>
      </c>
      <c r="AW37" s="311" t="s">
        <v>250</v>
      </c>
    </row>
    <row r="38" spans="1:49" ht="12.75">
      <c r="A38" s="241">
        <v>15</v>
      </c>
      <c r="B38" s="231" t="s">
        <v>104</v>
      </c>
      <c r="C38" s="50" t="s">
        <v>83</v>
      </c>
      <c r="D38" s="51">
        <v>3</v>
      </c>
      <c r="E38" s="52">
        <v>4</v>
      </c>
      <c r="F38" s="53"/>
      <c r="G38" s="141"/>
      <c r="H38" s="142"/>
      <c r="I38" s="1"/>
      <c r="J38" s="10"/>
      <c r="K38" s="1">
        <v>2</v>
      </c>
      <c r="L38" s="142">
        <v>0</v>
      </c>
      <c r="M38" s="1">
        <v>1</v>
      </c>
      <c r="N38" s="2" t="s">
        <v>75</v>
      </c>
      <c r="O38" s="10">
        <v>4</v>
      </c>
      <c r="P38" s="162"/>
      <c r="Q38" s="155"/>
      <c r="R38" s="1"/>
      <c r="S38" s="2"/>
      <c r="T38" s="10"/>
      <c r="U38" s="162"/>
      <c r="V38" s="155"/>
      <c r="W38" s="1"/>
      <c r="X38" s="2"/>
      <c r="Y38" s="10"/>
      <c r="Z38" s="1"/>
      <c r="AA38" s="1"/>
      <c r="AB38" s="1"/>
      <c r="AC38" s="2"/>
      <c r="AD38" s="10"/>
      <c r="AE38" s="53"/>
      <c r="AF38" s="1"/>
      <c r="AG38" s="1"/>
      <c r="AH38" s="2"/>
      <c r="AI38" s="10"/>
      <c r="AJ38" s="1"/>
      <c r="AK38" s="1"/>
      <c r="AL38" s="1"/>
      <c r="AM38" s="2"/>
      <c r="AN38" s="10"/>
      <c r="AO38" s="53"/>
      <c r="AP38" s="1"/>
      <c r="AQ38" s="1"/>
      <c r="AR38" s="2"/>
      <c r="AS38" s="10"/>
      <c r="AT38" s="48" t="s">
        <v>89</v>
      </c>
      <c r="AU38" s="47">
        <v>4</v>
      </c>
      <c r="AV38" s="310" t="s">
        <v>251</v>
      </c>
      <c r="AW38" s="311" t="s">
        <v>252</v>
      </c>
    </row>
    <row r="39" spans="1:49" ht="12.75">
      <c r="A39" s="241">
        <v>16</v>
      </c>
      <c r="B39" s="231" t="s">
        <v>105</v>
      </c>
      <c r="C39" s="50" t="s">
        <v>70</v>
      </c>
      <c r="D39" s="51">
        <f t="shared" si="0"/>
        <v>2</v>
      </c>
      <c r="E39" s="52">
        <f>SUM(J39,O39,T39,Y39,AD39,AI39,AN39,AS37)</f>
        <v>3</v>
      </c>
      <c r="F39" s="53">
        <v>2</v>
      </c>
      <c r="G39" s="141">
        <v>0</v>
      </c>
      <c r="H39" s="142">
        <v>0</v>
      </c>
      <c r="I39" s="1" t="s">
        <v>76</v>
      </c>
      <c r="J39" s="10">
        <v>3</v>
      </c>
      <c r="K39" s="1"/>
      <c r="L39" s="142"/>
      <c r="M39" s="1"/>
      <c r="N39" s="2"/>
      <c r="O39" s="10"/>
      <c r="P39" s="162"/>
      <c r="Q39" s="155"/>
      <c r="R39" s="1"/>
      <c r="S39" s="2"/>
      <c r="T39" s="10"/>
      <c r="U39" s="162"/>
      <c r="V39" s="155"/>
      <c r="W39" s="1"/>
      <c r="X39" s="2"/>
      <c r="Y39" s="10"/>
      <c r="Z39" s="1"/>
      <c r="AA39" s="1"/>
      <c r="AB39" s="1"/>
      <c r="AC39" s="2"/>
      <c r="AD39" s="10"/>
      <c r="AE39" s="53"/>
      <c r="AF39" s="1"/>
      <c r="AG39" s="1"/>
      <c r="AH39" s="2"/>
      <c r="AI39" s="10"/>
      <c r="AJ39" s="1"/>
      <c r="AK39" s="1"/>
      <c r="AL39" s="1"/>
      <c r="AM39" s="2"/>
      <c r="AN39" s="10"/>
      <c r="AO39" s="53"/>
      <c r="AP39" s="1"/>
      <c r="AQ39" s="1"/>
      <c r="AR39" s="2"/>
      <c r="AS39" s="10"/>
      <c r="AT39" s="60"/>
      <c r="AU39" s="47">
        <v>4</v>
      </c>
      <c r="AV39" s="310" t="s">
        <v>253</v>
      </c>
      <c r="AW39" s="311" t="s">
        <v>208</v>
      </c>
    </row>
    <row r="40" spans="1:48" ht="12.75">
      <c r="A40" s="241"/>
      <c r="B40" s="231"/>
      <c r="C40" s="199" t="s">
        <v>20</v>
      </c>
      <c r="D40" s="51">
        <f>SUM(D30:D39)</f>
        <v>22</v>
      </c>
      <c r="E40" s="52">
        <f>SUM(E31:E39)</f>
        <v>31</v>
      </c>
      <c r="F40" s="53"/>
      <c r="G40" s="173"/>
      <c r="H40" s="142"/>
      <c r="I40" s="1"/>
      <c r="J40" s="10"/>
      <c r="K40" s="1"/>
      <c r="L40" s="142"/>
      <c r="M40" s="1"/>
      <c r="N40" s="2"/>
      <c r="O40" s="10"/>
      <c r="P40" s="162"/>
      <c r="Q40" s="155"/>
      <c r="R40" s="1"/>
      <c r="S40" s="2"/>
      <c r="T40" s="10"/>
      <c r="U40" s="162"/>
      <c r="V40" s="155"/>
      <c r="W40" s="1"/>
      <c r="X40" s="2"/>
      <c r="Y40" s="10"/>
      <c r="Z40" s="1"/>
      <c r="AA40" s="1"/>
      <c r="AB40" s="1"/>
      <c r="AC40" s="2"/>
      <c r="AD40" s="10"/>
      <c r="AE40" s="53"/>
      <c r="AF40" s="1"/>
      <c r="AG40" s="1"/>
      <c r="AH40" s="2"/>
      <c r="AI40" s="10"/>
      <c r="AJ40" s="1"/>
      <c r="AK40" s="1"/>
      <c r="AL40" s="1"/>
      <c r="AM40" s="2"/>
      <c r="AN40" s="10"/>
      <c r="AO40" s="53"/>
      <c r="AP40" s="1"/>
      <c r="AQ40" s="1"/>
      <c r="AR40" s="2"/>
      <c r="AS40" s="10"/>
      <c r="AT40" s="60"/>
      <c r="AU40" s="47"/>
      <c r="AV40" s="60"/>
    </row>
    <row r="41" spans="1:48" ht="13.5" thickBot="1">
      <c r="A41" s="241"/>
      <c r="B41" s="232"/>
      <c r="C41" s="50"/>
      <c r="D41" s="51"/>
      <c r="E41" s="52"/>
      <c r="F41" s="53"/>
      <c r="G41" s="142"/>
      <c r="H41" s="142"/>
      <c r="I41" s="1"/>
      <c r="J41" s="10"/>
      <c r="K41" s="1"/>
      <c r="L41" s="142"/>
      <c r="M41" s="1"/>
      <c r="N41" s="2"/>
      <c r="O41" s="10"/>
      <c r="P41" s="162"/>
      <c r="Q41" s="155"/>
      <c r="R41" s="1"/>
      <c r="S41" s="2"/>
      <c r="T41" s="10"/>
      <c r="U41" s="162"/>
      <c r="V41" s="155"/>
      <c r="W41" s="1"/>
      <c r="X41" s="2"/>
      <c r="Y41" s="10"/>
      <c r="Z41" s="1"/>
      <c r="AA41" s="1"/>
      <c r="AB41" s="1"/>
      <c r="AC41" s="2"/>
      <c r="AD41" s="10"/>
      <c r="AE41" s="53"/>
      <c r="AF41" s="1"/>
      <c r="AG41" s="1"/>
      <c r="AH41" s="2"/>
      <c r="AI41" s="10"/>
      <c r="AJ41" s="1"/>
      <c r="AK41" s="1"/>
      <c r="AL41" s="1"/>
      <c r="AM41" s="2"/>
      <c r="AN41" s="10"/>
      <c r="AO41" s="53"/>
      <c r="AP41" s="1"/>
      <c r="AQ41" s="1"/>
      <c r="AR41" s="2"/>
      <c r="AS41" s="10"/>
      <c r="AT41" s="212"/>
      <c r="AU41" s="74"/>
      <c r="AV41" s="212"/>
    </row>
    <row r="42" spans="1:48" ht="12.75">
      <c r="A42" s="241"/>
      <c r="B42" s="237"/>
      <c r="C42" s="225" t="s">
        <v>74</v>
      </c>
      <c r="D42" s="215"/>
      <c r="E42" s="216"/>
      <c r="F42" s="77"/>
      <c r="G42" s="159"/>
      <c r="H42" s="159"/>
      <c r="I42" s="76"/>
      <c r="J42" s="78"/>
      <c r="K42" s="76"/>
      <c r="L42" s="159"/>
      <c r="M42" s="76"/>
      <c r="N42" s="206"/>
      <c r="O42" s="78"/>
      <c r="P42" s="176"/>
      <c r="Q42" s="154"/>
      <c r="R42" s="76"/>
      <c r="S42" s="206"/>
      <c r="T42" s="78"/>
      <c r="U42" s="176"/>
      <c r="V42" s="154"/>
      <c r="W42" s="76"/>
      <c r="X42" s="206"/>
      <c r="Y42" s="78"/>
      <c r="Z42" s="76"/>
      <c r="AA42" s="76"/>
      <c r="AB42" s="76"/>
      <c r="AC42" s="206"/>
      <c r="AD42" s="78"/>
      <c r="AE42" s="77"/>
      <c r="AF42" s="76"/>
      <c r="AG42" s="76"/>
      <c r="AH42" s="206"/>
      <c r="AI42" s="78"/>
      <c r="AJ42" s="76"/>
      <c r="AK42" s="76"/>
      <c r="AL42" s="76"/>
      <c r="AM42" s="206"/>
      <c r="AN42" s="78"/>
      <c r="AO42" s="77"/>
      <c r="AP42" s="76"/>
      <c r="AQ42" s="76"/>
      <c r="AR42" s="206"/>
      <c r="AS42" s="78"/>
      <c r="AT42" s="217"/>
      <c r="AU42" s="208"/>
      <c r="AV42" s="217"/>
    </row>
    <row r="43" spans="1:48" ht="12.75">
      <c r="A43" s="241"/>
      <c r="B43" s="231"/>
      <c r="C43" s="200">
        <f>E46/100</f>
        <v>0.09</v>
      </c>
      <c r="D43" s="51"/>
      <c r="E43" s="52"/>
      <c r="F43" s="53"/>
      <c r="G43" s="142"/>
      <c r="H43" s="142"/>
      <c r="I43" s="1"/>
      <c r="J43" s="10"/>
      <c r="K43" s="1"/>
      <c r="L43" s="142"/>
      <c r="M43" s="1"/>
      <c r="N43" s="2"/>
      <c r="O43" s="10"/>
      <c r="P43" s="162"/>
      <c r="Q43" s="155"/>
      <c r="R43" s="1"/>
      <c r="S43" s="2"/>
      <c r="T43" s="10"/>
      <c r="U43" s="162"/>
      <c r="V43" s="155"/>
      <c r="W43" s="1"/>
      <c r="X43" s="2"/>
      <c r="Y43" s="10"/>
      <c r="Z43" s="1"/>
      <c r="AA43" s="1"/>
      <c r="AB43" s="1"/>
      <c r="AC43" s="2"/>
      <c r="AD43" s="10"/>
      <c r="AE43" s="53"/>
      <c r="AF43" s="1"/>
      <c r="AG43" s="1"/>
      <c r="AH43" s="2"/>
      <c r="AI43" s="10"/>
      <c r="AJ43" s="1"/>
      <c r="AK43" s="1"/>
      <c r="AL43" s="1"/>
      <c r="AM43" s="2"/>
      <c r="AN43" s="10"/>
      <c r="AO43" s="53"/>
      <c r="AP43" s="1"/>
      <c r="AQ43" s="1"/>
      <c r="AR43" s="2"/>
      <c r="AS43" s="10"/>
      <c r="AT43" s="60"/>
      <c r="AU43" s="47"/>
      <c r="AV43" s="60"/>
    </row>
    <row r="44" spans="1:49" ht="12.75">
      <c r="A44" s="241">
        <v>17</v>
      </c>
      <c r="B44" s="231" t="s">
        <v>90</v>
      </c>
      <c r="C44" s="50" t="s">
        <v>52</v>
      </c>
      <c r="D44" s="51">
        <f>SUM(F44,G44,H44,K44,L44,M44,P44,Q44,R44,U44,V44,W44,Z44,AA44,AB44,AE44,AF44,AG44,AJ44,AK44,AL44,AO44,AQ44,AP44,)</f>
        <v>4</v>
      </c>
      <c r="E44" s="52">
        <f>SUM(J44,O44,T44,Y44,AD44,AI44,AN44,AS42)</f>
        <v>5</v>
      </c>
      <c r="F44" s="53">
        <v>2</v>
      </c>
      <c r="G44" s="142">
        <v>1</v>
      </c>
      <c r="H44" s="142">
        <v>1</v>
      </c>
      <c r="I44" s="1" t="s">
        <v>76</v>
      </c>
      <c r="J44" s="10">
        <v>5</v>
      </c>
      <c r="K44" s="1"/>
      <c r="L44" s="142"/>
      <c r="M44" s="1"/>
      <c r="N44" s="2"/>
      <c r="O44" s="10"/>
      <c r="P44" s="162"/>
      <c r="Q44" s="155"/>
      <c r="R44" s="1"/>
      <c r="S44" s="2"/>
      <c r="T44" s="10"/>
      <c r="U44" s="162"/>
      <c r="V44" s="155"/>
      <c r="W44" s="1"/>
      <c r="X44" s="2"/>
      <c r="Y44" s="10"/>
      <c r="Z44" s="1"/>
      <c r="AA44" s="1"/>
      <c r="AB44" s="1"/>
      <c r="AC44" s="2"/>
      <c r="AD44" s="10"/>
      <c r="AE44" s="53"/>
      <c r="AF44" s="1"/>
      <c r="AG44" s="1"/>
      <c r="AH44" s="2"/>
      <c r="AI44" s="10"/>
      <c r="AJ44" s="1"/>
      <c r="AK44" s="1"/>
      <c r="AL44" s="1"/>
      <c r="AM44" s="2"/>
      <c r="AN44" s="10"/>
      <c r="AO44" s="53"/>
      <c r="AP44" s="1"/>
      <c r="AQ44" s="1"/>
      <c r="AR44" s="2"/>
      <c r="AS44" s="10"/>
      <c r="AT44" s="60"/>
      <c r="AU44" s="335">
        <v>5</v>
      </c>
      <c r="AV44" s="343" t="s">
        <v>254</v>
      </c>
      <c r="AW44" s="346" t="s">
        <v>255</v>
      </c>
    </row>
    <row r="45" spans="1:49" ht="12.75">
      <c r="A45" s="241">
        <v>18</v>
      </c>
      <c r="B45" s="231" t="s">
        <v>91</v>
      </c>
      <c r="C45" s="50" t="s">
        <v>53</v>
      </c>
      <c r="D45" s="51">
        <f>SUM(F45,G45,H45,K45,L45,M45,P45,Q45,R45,U45,V45,W45,Z45,AA45,AB45,AE45,AF45,AG45,AJ45,AK45,AL45,AO45,AQ45,AP45,)</f>
        <v>4</v>
      </c>
      <c r="E45" s="52">
        <f>SUM(J45,O45,T45,Y45,AD45,AI45,AN45,AS44)</f>
        <v>4</v>
      </c>
      <c r="F45" s="53"/>
      <c r="G45" s="142"/>
      <c r="H45" s="142"/>
      <c r="I45" s="1"/>
      <c r="J45" s="10"/>
      <c r="K45" s="1">
        <v>2</v>
      </c>
      <c r="L45" s="142">
        <v>1</v>
      </c>
      <c r="M45" s="1">
        <v>1</v>
      </c>
      <c r="N45" s="2" t="s">
        <v>75</v>
      </c>
      <c r="O45" s="10">
        <v>4</v>
      </c>
      <c r="P45" s="162"/>
      <c r="Q45" s="155"/>
      <c r="R45" s="1"/>
      <c r="S45" s="2"/>
      <c r="T45" s="10"/>
      <c r="U45" s="162"/>
      <c r="V45" s="155"/>
      <c r="W45" s="1"/>
      <c r="X45" s="2"/>
      <c r="Y45" s="10"/>
      <c r="Z45" s="1"/>
      <c r="AA45" s="1"/>
      <c r="AB45" s="1"/>
      <c r="AC45" s="2"/>
      <c r="AD45" s="10"/>
      <c r="AE45" s="53"/>
      <c r="AF45" s="1"/>
      <c r="AG45" s="1"/>
      <c r="AH45" s="2"/>
      <c r="AI45" s="10"/>
      <c r="AJ45" s="1"/>
      <c r="AK45" s="1"/>
      <c r="AL45" s="1"/>
      <c r="AM45" s="2"/>
      <c r="AN45" s="10"/>
      <c r="AO45" s="53"/>
      <c r="AP45" s="1"/>
      <c r="AQ45" s="1"/>
      <c r="AR45" s="2"/>
      <c r="AS45" s="10"/>
      <c r="AT45" s="48" t="s">
        <v>109</v>
      </c>
      <c r="AU45" s="342"/>
      <c r="AV45" s="345"/>
      <c r="AW45" s="346"/>
    </row>
    <row r="46" spans="1:48" ht="12.75">
      <c r="A46" s="241"/>
      <c r="B46" s="231"/>
      <c r="C46" s="199" t="s">
        <v>20</v>
      </c>
      <c r="D46" s="51">
        <f>SUM(D44:D45)</f>
        <v>8</v>
      </c>
      <c r="E46" s="52">
        <f>SUM(E44:E45)</f>
        <v>9</v>
      </c>
      <c r="F46" s="53"/>
      <c r="G46" s="142"/>
      <c r="H46" s="142"/>
      <c r="I46" s="1"/>
      <c r="J46" s="10"/>
      <c r="K46" s="1"/>
      <c r="L46" s="142"/>
      <c r="M46" s="1"/>
      <c r="N46" s="2"/>
      <c r="O46" s="10"/>
      <c r="P46" s="162"/>
      <c r="Q46" s="155"/>
      <c r="R46" s="1"/>
      <c r="S46" s="2"/>
      <c r="T46" s="10"/>
      <c r="U46" s="162"/>
      <c r="V46" s="155"/>
      <c r="W46" s="1"/>
      <c r="X46" s="2"/>
      <c r="Y46" s="10"/>
      <c r="Z46" s="1"/>
      <c r="AA46" s="1"/>
      <c r="AB46" s="1"/>
      <c r="AC46" s="2"/>
      <c r="AD46" s="10"/>
      <c r="AE46" s="53"/>
      <c r="AF46" s="1"/>
      <c r="AG46" s="1"/>
      <c r="AH46" s="2"/>
      <c r="AI46" s="10"/>
      <c r="AJ46" s="1"/>
      <c r="AK46" s="1"/>
      <c r="AL46" s="1"/>
      <c r="AM46" s="2"/>
      <c r="AN46" s="10"/>
      <c r="AO46" s="53"/>
      <c r="AP46" s="1"/>
      <c r="AQ46" s="1"/>
      <c r="AR46" s="2"/>
      <c r="AS46" s="10"/>
      <c r="AT46" s="60"/>
      <c r="AU46" s="47"/>
      <c r="AV46" s="60"/>
    </row>
    <row r="47" spans="1:48" ht="13.5" thickBot="1">
      <c r="A47" s="241"/>
      <c r="B47" s="235"/>
      <c r="C47" s="115"/>
      <c r="D47" s="116"/>
      <c r="E47" s="117"/>
      <c r="F47" s="118"/>
      <c r="G47" s="180"/>
      <c r="H47" s="180"/>
      <c r="I47" s="119"/>
      <c r="J47" s="121"/>
      <c r="K47" s="119"/>
      <c r="L47" s="180"/>
      <c r="M47" s="119"/>
      <c r="N47" s="120"/>
      <c r="O47" s="121"/>
      <c r="P47" s="172"/>
      <c r="Q47" s="209"/>
      <c r="R47" s="119"/>
      <c r="S47" s="120"/>
      <c r="T47" s="121"/>
      <c r="U47" s="172"/>
      <c r="V47" s="209"/>
      <c r="W47" s="119"/>
      <c r="X47" s="120"/>
      <c r="Y47" s="121"/>
      <c r="Z47" s="119"/>
      <c r="AA47" s="119"/>
      <c r="AB47" s="119"/>
      <c r="AC47" s="120"/>
      <c r="AD47" s="121"/>
      <c r="AE47" s="118"/>
      <c r="AF47" s="119"/>
      <c r="AG47" s="119"/>
      <c r="AH47" s="120"/>
      <c r="AI47" s="121"/>
      <c r="AJ47" s="119"/>
      <c r="AK47" s="119"/>
      <c r="AL47" s="119"/>
      <c r="AM47" s="120"/>
      <c r="AN47" s="121"/>
      <c r="AO47" s="118"/>
      <c r="AP47" s="119"/>
      <c r="AQ47" s="119"/>
      <c r="AR47" s="120"/>
      <c r="AS47" s="121"/>
      <c r="AT47" s="218"/>
      <c r="AU47" s="219"/>
      <c r="AV47" s="218"/>
    </row>
    <row r="48" spans="1:48" ht="12.75">
      <c r="A48" s="241"/>
      <c r="B48" s="231"/>
      <c r="C48" s="50"/>
      <c r="D48" s="51"/>
      <c r="E48" s="52"/>
      <c r="F48" s="162"/>
      <c r="G48" s="1"/>
      <c r="H48" s="142"/>
      <c r="I48" s="1"/>
      <c r="J48" s="10"/>
      <c r="K48" s="1"/>
      <c r="L48" s="142"/>
      <c r="M48" s="1"/>
      <c r="N48" s="2"/>
      <c r="O48" s="10"/>
      <c r="P48" s="165"/>
      <c r="Q48" s="155"/>
      <c r="R48" s="1"/>
      <c r="S48" s="2"/>
      <c r="T48" s="10"/>
      <c r="U48" s="162"/>
      <c r="V48" s="155"/>
      <c r="W48" s="1"/>
      <c r="X48" s="2"/>
      <c r="Y48" s="10"/>
      <c r="Z48" s="1"/>
      <c r="AA48" s="1"/>
      <c r="AB48" s="1"/>
      <c r="AC48" s="2"/>
      <c r="AD48" s="10"/>
      <c r="AE48" s="53"/>
      <c r="AF48" s="1"/>
      <c r="AG48" s="1"/>
      <c r="AH48" s="2"/>
      <c r="AI48" s="10"/>
      <c r="AJ48" s="1"/>
      <c r="AK48" s="1"/>
      <c r="AL48" s="1"/>
      <c r="AM48" s="2"/>
      <c r="AN48" s="10"/>
      <c r="AO48" s="53"/>
      <c r="AP48" s="1"/>
      <c r="AQ48" s="1"/>
      <c r="AR48" s="2"/>
      <c r="AS48" s="10"/>
      <c r="AT48" s="60"/>
      <c r="AU48" s="47"/>
      <c r="AV48" s="60"/>
    </row>
    <row r="49" spans="1:48" ht="12.75">
      <c r="A49" s="241"/>
      <c r="B49" s="231"/>
      <c r="C49" s="227" t="s">
        <v>54</v>
      </c>
      <c r="D49" s="51"/>
      <c r="E49" s="52"/>
      <c r="F49" s="162"/>
      <c r="G49" s="1"/>
      <c r="H49" s="142"/>
      <c r="I49" s="1"/>
      <c r="J49" s="10"/>
      <c r="K49" s="1"/>
      <c r="L49" s="142"/>
      <c r="M49" s="1"/>
      <c r="N49" s="2"/>
      <c r="O49" s="10"/>
      <c r="P49" s="162"/>
      <c r="Q49" s="155"/>
      <c r="R49" s="1"/>
      <c r="S49" s="2"/>
      <c r="T49" s="10"/>
      <c r="U49" s="162"/>
      <c r="V49" s="155"/>
      <c r="W49" s="1"/>
      <c r="X49" s="2"/>
      <c r="Y49" s="10"/>
      <c r="Z49" s="1"/>
      <c r="AA49" s="1"/>
      <c r="AB49" s="1"/>
      <c r="AC49" s="2"/>
      <c r="AD49" s="10"/>
      <c r="AE49" s="53"/>
      <c r="AF49" s="1"/>
      <c r="AG49" s="1"/>
      <c r="AH49" s="2"/>
      <c r="AI49" s="10"/>
      <c r="AJ49" s="1"/>
      <c r="AK49" s="1"/>
      <c r="AL49" s="1"/>
      <c r="AM49" s="2"/>
      <c r="AN49" s="10"/>
      <c r="AO49" s="53"/>
      <c r="AP49" s="1"/>
      <c r="AQ49" s="1"/>
      <c r="AR49" s="2"/>
      <c r="AS49" s="10"/>
      <c r="AT49" s="60"/>
      <c r="AU49" s="47"/>
      <c r="AV49" s="60"/>
    </row>
    <row r="50" spans="1:48" ht="12.75">
      <c r="A50" s="241"/>
      <c r="B50" s="231"/>
      <c r="C50" s="228">
        <f>F379</f>
        <v>0</v>
      </c>
      <c r="D50" s="51"/>
      <c r="E50" s="52"/>
      <c r="F50" s="162"/>
      <c r="G50" s="1"/>
      <c r="H50" s="142"/>
      <c r="I50" s="1"/>
      <c r="J50" s="10"/>
      <c r="K50" s="1"/>
      <c r="L50" s="142"/>
      <c r="M50" s="1"/>
      <c r="N50" s="2"/>
      <c r="O50" s="10"/>
      <c r="P50" s="162"/>
      <c r="Q50" s="155"/>
      <c r="R50" s="1"/>
      <c r="S50" s="2"/>
      <c r="T50" s="10"/>
      <c r="U50" s="162"/>
      <c r="V50" s="155"/>
      <c r="W50" s="1"/>
      <c r="X50" s="2"/>
      <c r="Y50" s="10"/>
      <c r="Z50" s="1"/>
      <c r="AA50" s="1"/>
      <c r="AB50" s="1"/>
      <c r="AC50" s="2"/>
      <c r="AD50" s="10"/>
      <c r="AE50" s="53"/>
      <c r="AF50" s="1"/>
      <c r="AG50" s="1"/>
      <c r="AH50" s="2"/>
      <c r="AI50" s="10"/>
      <c r="AJ50" s="1"/>
      <c r="AK50" s="1"/>
      <c r="AL50" s="1"/>
      <c r="AM50" s="2"/>
      <c r="AN50" s="10"/>
      <c r="AO50" s="53"/>
      <c r="AP50" s="1"/>
      <c r="AQ50" s="1"/>
      <c r="AR50" s="2"/>
      <c r="AS50" s="10"/>
      <c r="AT50" s="60"/>
      <c r="AU50" s="47"/>
      <c r="AV50" s="60"/>
    </row>
    <row r="51" spans="1:49" ht="12.75">
      <c r="A51" s="242">
        <v>19</v>
      </c>
      <c r="B51" s="231" t="s">
        <v>117</v>
      </c>
      <c r="C51" s="50" t="s">
        <v>55</v>
      </c>
      <c r="D51" s="51">
        <f aca="true" t="shared" si="2" ref="D51:D56">SUM(F51,G51,H51,K51,L51,M51,P51,Q51,R51,U51,V51,W51,Z51,AA51,AB51,AE51,AF51,AG51,AJ51,AK51,AL51,AO51,AQ51,AP51,)</f>
        <v>4</v>
      </c>
      <c r="E51" s="140">
        <f>SUM(J51,O51,T51,Y51,AD51,AI51,AN51,AS49)</f>
        <v>4</v>
      </c>
      <c r="F51" s="1">
        <v>2</v>
      </c>
      <c r="G51" s="142">
        <v>1</v>
      </c>
      <c r="H51" s="1">
        <v>1</v>
      </c>
      <c r="I51" s="2" t="s">
        <v>76</v>
      </c>
      <c r="J51" s="10">
        <v>4</v>
      </c>
      <c r="K51" s="1"/>
      <c r="L51" s="142"/>
      <c r="M51" s="1"/>
      <c r="N51" s="2"/>
      <c r="O51" s="10"/>
      <c r="P51" s="162"/>
      <c r="Q51" s="155"/>
      <c r="R51" s="1"/>
      <c r="S51" s="2"/>
      <c r="T51" s="10"/>
      <c r="U51" s="162"/>
      <c r="V51" s="155"/>
      <c r="W51" s="1"/>
      <c r="X51" s="2"/>
      <c r="Y51" s="10"/>
      <c r="Z51" s="1"/>
      <c r="AA51" s="1"/>
      <c r="AB51" s="1"/>
      <c r="AC51" s="2"/>
      <c r="AD51" s="10"/>
      <c r="AE51" s="53"/>
      <c r="AF51" s="1"/>
      <c r="AG51" s="1"/>
      <c r="AH51" s="2"/>
      <c r="AI51" s="10"/>
      <c r="AJ51" s="1"/>
      <c r="AK51" s="1"/>
      <c r="AL51" s="1"/>
      <c r="AM51" s="2"/>
      <c r="AN51" s="10"/>
      <c r="AO51" s="53"/>
      <c r="AP51" s="1"/>
      <c r="AQ51" s="1"/>
      <c r="AR51" s="2"/>
      <c r="AS51" s="10"/>
      <c r="AT51" s="60"/>
      <c r="AU51" s="335" t="s">
        <v>256</v>
      </c>
      <c r="AV51" s="343" t="s">
        <v>257</v>
      </c>
      <c r="AW51" s="346" t="s">
        <v>258</v>
      </c>
    </row>
    <row r="52" spans="1:49" ht="12.75">
      <c r="A52" s="242">
        <v>20</v>
      </c>
      <c r="B52" s="231" t="s">
        <v>118</v>
      </c>
      <c r="C52" s="50" t="s">
        <v>56</v>
      </c>
      <c r="D52" s="51">
        <f t="shared" si="2"/>
        <v>2</v>
      </c>
      <c r="E52" s="52">
        <f>SUM(J52,O52,T52,Y52,AD52,AI52,AN52,AS51)</f>
        <v>3</v>
      </c>
      <c r="F52" s="162"/>
      <c r="G52" s="1"/>
      <c r="H52" s="142"/>
      <c r="I52" s="1"/>
      <c r="J52" s="10"/>
      <c r="K52" s="162">
        <v>1</v>
      </c>
      <c r="L52" s="155">
        <v>1</v>
      </c>
      <c r="M52" s="1">
        <v>0</v>
      </c>
      <c r="N52" s="2" t="s">
        <v>75</v>
      </c>
      <c r="O52" s="10">
        <v>3</v>
      </c>
      <c r="P52" s="162"/>
      <c r="Q52" s="155"/>
      <c r="R52" s="1"/>
      <c r="S52" s="2"/>
      <c r="T52" s="10"/>
      <c r="U52" s="162"/>
      <c r="V52" s="155"/>
      <c r="W52" s="1"/>
      <c r="X52" s="2"/>
      <c r="Y52" s="10"/>
      <c r="Z52" s="1"/>
      <c r="AA52" s="1"/>
      <c r="AB52" s="1"/>
      <c r="AC52" s="2"/>
      <c r="AD52" s="10"/>
      <c r="AE52" s="53"/>
      <c r="AF52" s="1"/>
      <c r="AG52" s="1"/>
      <c r="AH52" s="2"/>
      <c r="AI52" s="10"/>
      <c r="AJ52" s="1"/>
      <c r="AK52" s="1"/>
      <c r="AL52" s="1"/>
      <c r="AM52" s="2"/>
      <c r="AN52" s="10"/>
      <c r="AO52" s="53"/>
      <c r="AP52" s="1"/>
      <c r="AQ52" s="1"/>
      <c r="AR52" s="2"/>
      <c r="AS52" s="10"/>
      <c r="AT52" s="48" t="s">
        <v>117</v>
      </c>
      <c r="AU52" s="341"/>
      <c r="AV52" s="344"/>
      <c r="AW52" s="346"/>
    </row>
    <row r="53" spans="1:49" ht="12.75">
      <c r="A53" s="242">
        <v>21</v>
      </c>
      <c r="B53" s="231" t="s">
        <v>92</v>
      </c>
      <c r="C53" s="50" t="s">
        <v>57</v>
      </c>
      <c r="D53" s="51">
        <f t="shared" si="2"/>
        <v>2</v>
      </c>
      <c r="E53" s="52">
        <f>SUM(J53,O53,T53,Y53,AD53,AI53,AN53,AS52)</f>
        <v>3</v>
      </c>
      <c r="F53" s="162"/>
      <c r="G53" s="1"/>
      <c r="H53" s="142"/>
      <c r="I53" s="1"/>
      <c r="J53" s="10"/>
      <c r="K53" s="1"/>
      <c r="L53" s="142"/>
      <c r="M53" s="1"/>
      <c r="N53" s="2"/>
      <c r="O53" s="10"/>
      <c r="P53" s="162">
        <v>1</v>
      </c>
      <c r="Q53" s="155">
        <v>1</v>
      </c>
      <c r="R53" s="1">
        <v>0</v>
      </c>
      <c r="S53" s="2" t="s">
        <v>76</v>
      </c>
      <c r="T53" s="10">
        <v>3</v>
      </c>
      <c r="U53" s="162"/>
      <c r="V53" s="155"/>
      <c r="W53" s="1"/>
      <c r="X53" s="2"/>
      <c r="Y53" s="10"/>
      <c r="Z53" s="1"/>
      <c r="AA53" s="1"/>
      <c r="AB53" s="1"/>
      <c r="AC53" s="2"/>
      <c r="AD53" s="10"/>
      <c r="AE53" s="53"/>
      <c r="AF53" s="1"/>
      <c r="AG53" s="1"/>
      <c r="AH53" s="2"/>
      <c r="AI53" s="10"/>
      <c r="AJ53" s="1"/>
      <c r="AK53" s="1"/>
      <c r="AL53" s="1"/>
      <c r="AM53" s="2"/>
      <c r="AN53" s="10"/>
      <c r="AO53" s="53"/>
      <c r="AP53" s="1"/>
      <c r="AQ53" s="1"/>
      <c r="AR53" s="2"/>
      <c r="AS53" s="10"/>
      <c r="AT53" s="48" t="s">
        <v>117</v>
      </c>
      <c r="AU53" s="342"/>
      <c r="AV53" s="345"/>
      <c r="AW53" s="346"/>
    </row>
    <row r="54" spans="1:48" ht="22.5">
      <c r="A54" s="242">
        <v>22</v>
      </c>
      <c r="B54" s="231" t="s">
        <v>93</v>
      </c>
      <c r="C54" s="50" t="s">
        <v>58</v>
      </c>
      <c r="D54" s="51">
        <f t="shared" si="2"/>
        <v>3</v>
      </c>
      <c r="E54" s="52">
        <f>SUM(J54,O54,T54,Y54,AD54,AI54,AN54,AS53)</f>
        <v>4</v>
      </c>
      <c r="F54" s="162"/>
      <c r="G54" s="1"/>
      <c r="H54" s="142"/>
      <c r="I54" s="1"/>
      <c r="J54" s="10"/>
      <c r="K54" s="1"/>
      <c r="L54" s="142"/>
      <c r="M54" s="1"/>
      <c r="N54" s="2"/>
      <c r="O54" s="10"/>
      <c r="P54" s="165">
        <v>2</v>
      </c>
      <c r="Q54" s="155">
        <v>1</v>
      </c>
      <c r="R54" s="1">
        <v>0</v>
      </c>
      <c r="S54" s="2" t="s">
        <v>75</v>
      </c>
      <c r="T54" s="10">
        <v>4</v>
      </c>
      <c r="U54" s="162"/>
      <c r="V54" s="155"/>
      <c r="W54" s="1"/>
      <c r="X54" s="2"/>
      <c r="Y54" s="10"/>
      <c r="Z54" s="1"/>
      <c r="AA54" s="1"/>
      <c r="AB54" s="1"/>
      <c r="AC54" s="2"/>
      <c r="AD54" s="10"/>
      <c r="AE54" s="53"/>
      <c r="AF54" s="1"/>
      <c r="AG54" s="1"/>
      <c r="AH54" s="2"/>
      <c r="AI54" s="10"/>
      <c r="AJ54" s="1"/>
      <c r="AK54" s="1"/>
      <c r="AL54" s="1"/>
      <c r="AM54" s="2"/>
      <c r="AN54" s="10"/>
      <c r="AO54" s="53"/>
      <c r="AP54" s="1"/>
      <c r="AQ54" s="1"/>
      <c r="AR54" s="2"/>
      <c r="AS54" s="10"/>
      <c r="AT54" s="60" t="s">
        <v>264</v>
      </c>
      <c r="AU54" s="47"/>
      <c r="AV54" s="60"/>
    </row>
    <row r="55" spans="1:48" ht="12.75">
      <c r="A55" s="242">
        <v>23</v>
      </c>
      <c r="B55" s="231" t="s">
        <v>94</v>
      </c>
      <c r="C55" s="50" t="s">
        <v>59</v>
      </c>
      <c r="D55" s="51">
        <f t="shared" si="2"/>
        <v>2</v>
      </c>
      <c r="E55" s="52">
        <f>SUM(J55,O55,T55,Y55,AD55,AI55,AN55,AS54)</f>
        <v>3</v>
      </c>
      <c r="F55" s="162"/>
      <c r="G55" s="1"/>
      <c r="H55" s="142"/>
      <c r="I55" s="1"/>
      <c r="J55" s="10"/>
      <c r="K55" s="1"/>
      <c r="L55" s="142"/>
      <c r="M55" s="1"/>
      <c r="N55" s="2"/>
      <c r="O55" s="10"/>
      <c r="P55" s="162"/>
      <c r="Q55" s="155"/>
      <c r="R55" s="1"/>
      <c r="S55" s="2"/>
      <c r="T55" s="10"/>
      <c r="U55" s="162">
        <v>2</v>
      </c>
      <c r="V55" s="155">
        <v>0</v>
      </c>
      <c r="W55" s="1">
        <v>0</v>
      </c>
      <c r="X55" s="2" t="s">
        <v>75</v>
      </c>
      <c r="Y55" s="10">
        <v>3</v>
      </c>
      <c r="Z55" s="1"/>
      <c r="AA55" s="1"/>
      <c r="AB55" s="1"/>
      <c r="AC55" s="2"/>
      <c r="AD55" s="10"/>
      <c r="AE55" s="53"/>
      <c r="AF55" s="1"/>
      <c r="AG55" s="1"/>
      <c r="AH55" s="2"/>
      <c r="AI55" s="10"/>
      <c r="AJ55" s="1"/>
      <c r="AK55" s="1"/>
      <c r="AL55" s="1"/>
      <c r="AM55" s="2"/>
      <c r="AN55" s="10"/>
      <c r="AO55" s="53"/>
      <c r="AP55" s="1"/>
      <c r="AQ55" s="1"/>
      <c r="AR55" s="2"/>
      <c r="AS55" s="10"/>
      <c r="AT55" s="48" t="s">
        <v>93</v>
      </c>
      <c r="AU55" s="47"/>
      <c r="AV55" s="60"/>
    </row>
    <row r="56" spans="1:49" ht="25.5">
      <c r="A56" s="242">
        <v>24</v>
      </c>
      <c r="B56" s="265" t="s">
        <v>225</v>
      </c>
      <c r="C56" s="231" t="s">
        <v>115</v>
      </c>
      <c r="D56" s="51">
        <f t="shared" si="2"/>
        <v>2</v>
      </c>
      <c r="E56" s="52">
        <f>SUM(J56,O56,T56,Y56,AD56,AI56,AN56,AS55)</f>
        <v>3</v>
      </c>
      <c r="F56" s="162"/>
      <c r="G56" s="1"/>
      <c r="H56" s="142"/>
      <c r="I56" s="1"/>
      <c r="J56" s="10"/>
      <c r="K56" s="1"/>
      <c r="L56" s="143"/>
      <c r="M56" s="1"/>
      <c r="N56" s="2"/>
      <c r="O56" s="10"/>
      <c r="P56" s="162">
        <v>2</v>
      </c>
      <c r="Q56" s="155">
        <v>0</v>
      </c>
      <c r="R56" s="1">
        <v>0</v>
      </c>
      <c r="S56" s="2" t="s">
        <v>76</v>
      </c>
      <c r="T56" s="10">
        <v>3</v>
      </c>
      <c r="Z56" s="1"/>
      <c r="AA56" s="1"/>
      <c r="AB56" s="1"/>
      <c r="AC56" s="2"/>
      <c r="AD56" s="10"/>
      <c r="AE56" s="53"/>
      <c r="AF56" s="1"/>
      <c r="AG56" s="1"/>
      <c r="AH56" s="2"/>
      <c r="AI56" s="10"/>
      <c r="AJ56" s="1"/>
      <c r="AK56" s="1"/>
      <c r="AL56" s="1"/>
      <c r="AM56" s="2"/>
      <c r="AN56" s="10"/>
      <c r="AO56" s="53"/>
      <c r="AP56" s="1"/>
      <c r="AQ56" s="1"/>
      <c r="AR56" s="2"/>
      <c r="AS56" s="10"/>
      <c r="AT56" s="48" t="s">
        <v>117</v>
      </c>
      <c r="AU56" s="47">
        <v>3</v>
      </c>
      <c r="AV56" s="310" t="s">
        <v>259</v>
      </c>
      <c r="AW56" s="311" t="s">
        <v>260</v>
      </c>
    </row>
    <row r="57" spans="1:48" ht="12.75">
      <c r="A57" s="242"/>
      <c r="B57" s="231"/>
      <c r="C57" s="199" t="s">
        <v>20</v>
      </c>
      <c r="D57" s="66">
        <f>SUM(D51:D56)</f>
        <v>15</v>
      </c>
      <c r="E57" s="245">
        <f>SUM(E51:E56)</f>
        <v>20</v>
      </c>
      <c r="F57" s="162"/>
      <c r="G57" s="1"/>
      <c r="H57" s="142"/>
      <c r="I57" s="1"/>
      <c r="J57" s="10"/>
      <c r="K57" s="1"/>
      <c r="L57" s="142"/>
      <c r="M57" s="1"/>
      <c r="N57" s="2"/>
      <c r="O57" s="10"/>
      <c r="P57" s="162"/>
      <c r="Q57" s="155"/>
      <c r="R57" s="1"/>
      <c r="S57" s="2"/>
      <c r="T57" s="10"/>
      <c r="U57" s="162"/>
      <c r="V57" s="155"/>
      <c r="W57" s="1"/>
      <c r="X57" s="2"/>
      <c r="Y57" s="10"/>
      <c r="Z57" s="1"/>
      <c r="AA57" s="1"/>
      <c r="AB57" s="1"/>
      <c r="AC57" s="2"/>
      <c r="AD57" s="10"/>
      <c r="AE57" s="53"/>
      <c r="AF57" s="1"/>
      <c r="AG57" s="1"/>
      <c r="AH57" s="2"/>
      <c r="AI57" s="10"/>
      <c r="AJ57" s="1"/>
      <c r="AK57" s="1"/>
      <c r="AL57" s="1"/>
      <c r="AM57" s="2"/>
      <c r="AN57" s="10"/>
      <c r="AO57" s="53"/>
      <c r="AP57" s="1"/>
      <c r="AQ57" s="1"/>
      <c r="AR57" s="2"/>
      <c r="AS57" s="10"/>
      <c r="AT57" s="60"/>
      <c r="AU57" s="47"/>
      <c r="AV57" s="60"/>
    </row>
    <row r="58" spans="1:48" ht="13.5" thickBot="1">
      <c r="A58" s="242"/>
      <c r="B58" s="232"/>
      <c r="C58" s="50"/>
      <c r="D58" s="51"/>
      <c r="E58" s="52"/>
      <c r="F58" s="162"/>
      <c r="G58" s="1"/>
      <c r="H58" s="142"/>
      <c r="I58" s="1"/>
      <c r="J58" s="10"/>
      <c r="K58" s="1"/>
      <c r="L58" s="142"/>
      <c r="M58" s="1"/>
      <c r="N58" s="2"/>
      <c r="O58" s="10"/>
      <c r="P58" s="162"/>
      <c r="Q58" s="155"/>
      <c r="R58" s="1"/>
      <c r="S58" s="2"/>
      <c r="T58" s="10"/>
      <c r="U58" s="162"/>
      <c r="V58" s="155"/>
      <c r="W58" s="1"/>
      <c r="X58" s="2"/>
      <c r="Y58" s="10"/>
      <c r="Z58" s="1"/>
      <c r="AA58" s="1"/>
      <c r="AB58" s="1"/>
      <c r="AC58" s="2"/>
      <c r="AD58" s="10"/>
      <c r="AE58" s="53"/>
      <c r="AF58" s="1"/>
      <c r="AG58" s="1"/>
      <c r="AH58" s="2"/>
      <c r="AI58" s="10"/>
      <c r="AJ58" s="1"/>
      <c r="AK58" s="1"/>
      <c r="AL58" s="1"/>
      <c r="AM58" s="2"/>
      <c r="AN58" s="10"/>
      <c r="AO58" s="53"/>
      <c r="AP58" s="1"/>
      <c r="AQ58" s="1"/>
      <c r="AR58" s="2"/>
      <c r="AS58" s="10"/>
      <c r="AT58" s="212"/>
      <c r="AU58" s="74"/>
      <c r="AV58" s="212"/>
    </row>
    <row r="59" spans="1:48" ht="12.75">
      <c r="A59" s="242"/>
      <c r="B59" s="237"/>
      <c r="C59" s="75"/>
      <c r="D59" s="215"/>
      <c r="E59" s="216"/>
      <c r="F59" s="77"/>
      <c r="G59" s="221"/>
      <c r="H59" s="159"/>
      <c r="I59" s="76"/>
      <c r="J59" s="78"/>
      <c r="K59" s="76"/>
      <c r="L59" s="159"/>
      <c r="M59" s="76"/>
      <c r="N59" s="206"/>
      <c r="O59" s="78"/>
      <c r="P59" s="176"/>
      <c r="Q59" s="154"/>
      <c r="R59" s="76"/>
      <c r="S59" s="206"/>
      <c r="T59" s="78"/>
      <c r="U59" s="176"/>
      <c r="V59" s="154"/>
      <c r="W59" s="76"/>
      <c r="X59" s="206"/>
      <c r="Y59" s="78"/>
      <c r="Z59" s="76"/>
      <c r="AA59" s="76"/>
      <c r="AB59" s="76"/>
      <c r="AC59" s="206"/>
      <c r="AD59" s="78"/>
      <c r="AE59" s="77"/>
      <c r="AF59" s="76"/>
      <c r="AG59" s="76"/>
      <c r="AH59" s="206"/>
      <c r="AI59" s="78"/>
      <c r="AJ59" s="76"/>
      <c r="AK59" s="76"/>
      <c r="AL59" s="76"/>
      <c r="AM59" s="206"/>
      <c r="AN59" s="78"/>
      <c r="AO59" s="77"/>
      <c r="AP59" s="76"/>
      <c r="AQ59" s="76"/>
      <c r="AR59" s="206"/>
      <c r="AS59" s="78"/>
      <c r="AT59" s="217"/>
      <c r="AU59" s="208"/>
      <c r="AV59" s="217"/>
    </row>
    <row r="60" spans="1:48" ht="12.75">
      <c r="A60" s="242"/>
      <c r="B60" s="231"/>
      <c r="C60" s="227" t="s">
        <v>60</v>
      </c>
      <c r="D60" s="51"/>
      <c r="E60" s="52"/>
      <c r="F60" s="53"/>
      <c r="G60" s="151"/>
      <c r="H60" s="142"/>
      <c r="I60" s="1"/>
      <c r="J60" s="10"/>
      <c r="K60" s="1"/>
      <c r="L60" s="142"/>
      <c r="M60" s="1"/>
      <c r="N60" s="2"/>
      <c r="O60" s="10"/>
      <c r="P60" s="162"/>
      <c r="Q60" s="155"/>
      <c r="R60" s="1"/>
      <c r="S60" s="2"/>
      <c r="T60" s="10"/>
      <c r="U60" s="162"/>
      <c r="V60" s="155"/>
      <c r="W60" s="1"/>
      <c r="X60" s="2"/>
      <c r="Y60" s="10"/>
      <c r="Z60" s="1"/>
      <c r="AA60" s="1"/>
      <c r="AB60" s="1"/>
      <c r="AC60" s="2"/>
      <c r="AD60" s="10"/>
      <c r="AE60" s="53"/>
      <c r="AF60" s="1"/>
      <c r="AG60" s="1"/>
      <c r="AH60" s="2"/>
      <c r="AI60" s="10"/>
      <c r="AJ60" s="1"/>
      <c r="AK60" s="1"/>
      <c r="AL60" s="1"/>
      <c r="AM60" s="2"/>
      <c r="AN60" s="10"/>
      <c r="AO60" s="53"/>
      <c r="AP60" s="1"/>
      <c r="AQ60" s="1"/>
      <c r="AR60" s="2"/>
      <c r="AS60" s="10"/>
      <c r="AT60" s="60"/>
      <c r="AU60" s="47"/>
      <c r="AV60" s="60"/>
    </row>
    <row r="61" spans="1:48" ht="12.75">
      <c r="A61" s="242">
        <v>25</v>
      </c>
      <c r="B61" s="231" t="s">
        <v>95</v>
      </c>
      <c r="C61" s="50" t="s">
        <v>61</v>
      </c>
      <c r="D61" s="51">
        <f aca="true" t="shared" si="3" ref="D61:D66">SUM(F61,G61,H61,K61,L61,M61,P61,Q61,R61,U61,V61,W61,Z61,AA61,AB61,AE61,AF61,AG61,AJ61,AK61,AL61,AO61,AQ61,AP61,)</f>
        <v>3</v>
      </c>
      <c r="E61" s="52">
        <f>SUM(J61,O61,T61,Y61,AD61,AI61,AN61,AS60)</f>
        <v>4</v>
      </c>
      <c r="F61" s="53"/>
      <c r="G61" s="151"/>
      <c r="H61" s="142"/>
      <c r="I61" s="1"/>
      <c r="J61" s="10"/>
      <c r="K61" s="1">
        <v>2</v>
      </c>
      <c r="L61" s="142">
        <v>1</v>
      </c>
      <c r="M61" s="1">
        <v>0</v>
      </c>
      <c r="N61" s="2" t="s">
        <v>76</v>
      </c>
      <c r="O61" s="10">
        <v>4</v>
      </c>
      <c r="P61" s="165"/>
      <c r="Q61" s="155"/>
      <c r="R61" s="1"/>
      <c r="S61" s="2"/>
      <c r="T61" s="10"/>
      <c r="U61" s="162"/>
      <c r="V61" s="155"/>
      <c r="W61" s="1"/>
      <c r="X61" s="2"/>
      <c r="Y61" s="10"/>
      <c r="Z61" s="1"/>
      <c r="AA61" s="1"/>
      <c r="AB61" s="1"/>
      <c r="AC61" s="2"/>
      <c r="AD61" s="10"/>
      <c r="AE61" s="53"/>
      <c r="AF61" s="1"/>
      <c r="AG61" s="1"/>
      <c r="AH61" s="2"/>
      <c r="AI61" s="10"/>
      <c r="AJ61" s="1"/>
      <c r="AK61" s="1"/>
      <c r="AL61" s="1"/>
      <c r="AM61" s="2"/>
      <c r="AN61" s="10"/>
      <c r="AO61" s="53"/>
      <c r="AP61" s="1"/>
      <c r="AQ61" s="1"/>
      <c r="AR61" s="2"/>
      <c r="AS61" s="10"/>
      <c r="AT61" s="60"/>
      <c r="AU61" s="47"/>
      <c r="AV61" s="60"/>
    </row>
    <row r="62" spans="1:48" ht="12.75">
      <c r="A62" s="242">
        <v>26</v>
      </c>
      <c r="B62" s="231" t="s">
        <v>96</v>
      </c>
      <c r="C62" s="50" t="s">
        <v>62</v>
      </c>
      <c r="D62" s="51">
        <f t="shared" si="3"/>
        <v>2</v>
      </c>
      <c r="E62" s="52">
        <f>SUM(J62,O62,T62,Y62,AD62,AI62,AN62,AS61)</f>
        <v>3</v>
      </c>
      <c r="F62" s="53"/>
      <c r="G62" s="151"/>
      <c r="H62" s="142"/>
      <c r="I62" s="1"/>
      <c r="J62" s="10"/>
      <c r="K62" s="1"/>
      <c r="L62" s="142"/>
      <c r="M62" s="1"/>
      <c r="N62" s="2"/>
      <c r="O62" s="10"/>
      <c r="P62" s="1">
        <v>1</v>
      </c>
      <c r="Q62" s="141">
        <v>1</v>
      </c>
      <c r="R62" s="1">
        <v>0</v>
      </c>
      <c r="S62" s="2" t="s">
        <v>76</v>
      </c>
      <c r="T62" s="10">
        <v>3</v>
      </c>
      <c r="U62" s="162"/>
      <c r="V62" s="155"/>
      <c r="W62" s="1"/>
      <c r="X62" s="2"/>
      <c r="Y62" s="10"/>
      <c r="Z62" s="1"/>
      <c r="AA62" s="1"/>
      <c r="AB62" s="1"/>
      <c r="AC62" s="2"/>
      <c r="AD62" s="10"/>
      <c r="AE62" s="53"/>
      <c r="AF62" s="1"/>
      <c r="AG62" s="1"/>
      <c r="AH62" s="2"/>
      <c r="AI62" s="10"/>
      <c r="AJ62" s="1"/>
      <c r="AK62" s="1"/>
      <c r="AL62" s="1"/>
      <c r="AM62" s="2"/>
      <c r="AN62" s="10"/>
      <c r="AO62" s="53"/>
      <c r="AP62" s="1"/>
      <c r="AQ62" s="1"/>
      <c r="AR62" s="2"/>
      <c r="AS62" s="10"/>
      <c r="AT62" s="48" t="s">
        <v>117</v>
      </c>
      <c r="AU62" s="47"/>
      <c r="AV62" s="60"/>
    </row>
    <row r="63" spans="1:48" ht="12.75">
      <c r="A63" s="242">
        <v>27</v>
      </c>
      <c r="B63" s="231" t="s">
        <v>97</v>
      </c>
      <c r="C63" s="50" t="s">
        <v>63</v>
      </c>
      <c r="D63" s="51">
        <f t="shared" si="3"/>
        <v>2</v>
      </c>
      <c r="E63" s="52">
        <f>SUM(J63,O63,T63,Y63,AD63,AI63,AN63,AS62)</f>
        <v>3</v>
      </c>
      <c r="F63" s="53"/>
      <c r="G63" s="151"/>
      <c r="H63" s="142"/>
      <c r="I63" s="1"/>
      <c r="J63" s="10"/>
      <c r="K63" s="1"/>
      <c r="L63" s="142"/>
      <c r="M63" s="1"/>
      <c r="N63" s="2"/>
      <c r="O63" s="10"/>
      <c r="P63" s="1"/>
      <c r="Q63" s="142"/>
      <c r="R63" s="1"/>
      <c r="S63" s="2"/>
      <c r="T63" s="10"/>
      <c r="U63" s="162">
        <v>1</v>
      </c>
      <c r="V63" s="155">
        <v>1</v>
      </c>
      <c r="W63" s="1">
        <v>0</v>
      </c>
      <c r="X63" s="2" t="s">
        <v>75</v>
      </c>
      <c r="Y63" s="10">
        <v>3</v>
      </c>
      <c r="Z63" s="1"/>
      <c r="AA63" s="1"/>
      <c r="AB63" s="1"/>
      <c r="AC63" s="2"/>
      <c r="AD63" s="10"/>
      <c r="AE63" s="53"/>
      <c r="AF63" s="1"/>
      <c r="AG63" s="1"/>
      <c r="AH63" s="2"/>
      <c r="AI63" s="10"/>
      <c r="AJ63" s="1"/>
      <c r="AK63" s="1"/>
      <c r="AL63" s="1"/>
      <c r="AM63" s="2"/>
      <c r="AN63" s="10"/>
      <c r="AO63" s="53"/>
      <c r="AP63" s="1"/>
      <c r="AQ63" s="1"/>
      <c r="AR63" s="2"/>
      <c r="AS63" s="10"/>
      <c r="AT63" s="48" t="s">
        <v>96</v>
      </c>
      <c r="AU63" s="47"/>
      <c r="AV63" s="60"/>
    </row>
    <row r="64" spans="1:48" ht="12.75">
      <c r="A64" s="241">
        <v>28</v>
      </c>
      <c r="B64" s="231" t="s">
        <v>98</v>
      </c>
      <c r="C64" s="50" t="s">
        <v>79</v>
      </c>
      <c r="D64" s="51">
        <f t="shared" si="3"/>
        <v>2</v>
      </c>
      <c r="E64" s="52">
        <f>SUM(J64,O64,T64,Y64,AD64,AI64,AN64,AS63)</f>
        <v>2</v>
      </c>
      <c r="F64" s="53"/>
      <c r="G64" s="151"/>
      <c r="H64" s="142"/>
      <c r="I64" s="1"/>
      <c r="J64" s="10"/>
      <c r="K64" s="1"/>
      <c r="L64" s="142"/>
      <c r="M64" s="1"/>
      <c r="N64" s="2"/>
      <c r="O64" s="10"/>
      <c r="P64" s="1">
        <v>0</v>
      </c>
      <c r="Q64" s="142">
        <v>2</v>
      </c>
      <c r="R64" s="1">
        <v>0</v>
      </c>
      <c r="S64" s="2" t="s">
        <v>76</v>
      </c>
      <c r="T64" s="10">
        <v>2</v>
      </c>
      <c r="U64" s="162"/>
      <c r="V64" s="155"/>
      <c r="W64" s="1"/>
      <c r="X64" s="2"/>
      <c r="Y64" s="10"/>
      <c r="Z64" s="1"/>
      <c r="AA64" s="1"/>
      <c r="AB64" s="1"/>
      <c r="AC64" s="2"/>
      <c r="AD64" s="10"/>
      <c r="AE64" s="53"/>
      <c r="AF64" s="1"/>
      <c r="AG64" s="1"/>
      <c r="AH64" s="2"/>
      <c r="AI64" s="10"/>
      <c r="AJ64" s="1"/>
      <c r="AK64" s="1"/>
      <c r="AL64" s="1"/>
      <c r="AM64" s="2"/>
      <c r="AN64" s="10"/>
      <c r="AO64" s="53"/>
      <c r="AP64" s="1"/>
      <c r="AQ64" s="1"/>
      <c r="AR64" s="2"/>
      <c r="AS64" s="10"/>
      <c r="AT64" s="60" t="s">
        <v>95</v>
      </c>
      <c r="AU64" s="47"/>
      <c r="AV64" s="60"/>
    </row>
    <row r="65" spans="1:48" ht="12.75">
      <c r="A65" s="241">
        <v>29</v>
      </c>
      <c r="B65" s="231" t="s">
        <v>106</v>
      </c>
      <c r="C65" s="223" t="s">
        <v>80</v>
      </c>
      <c r="D65" s="51">
        <v>6</v>
      </c>
      <c r="E65" s="52">
        <v>5</v>
      </c>
      <c r="F65" s="53"/>
      <c r="G65" s="151"/>
      <c r="H65" s="142"/>
      <c r="I65" s="1"/>
      <c r="J65" s="10"/>
      <c r="K65" s="1"/>
      <c r="L65" s="142"/>
      <c r="M65" s="1"/>
      <c r="N65" s="2"/>
      <c r="O65" s="10"/>
      <c r="P65" s="1"/>
      <c r="Q65" s="142"/>
      <c r="R65" s="1"/>
      <c r="S65" s="2"/>
      <c r="T65" s="10"/>
      <c r="U65" s="162">
        <v>0</v>
      </c>
      <c r="V65" s="155">
        <v>6</v>
      </c>
      <c r="W65" s="1">
        <v>0</v>
      </c>
      <c r="X65" s="2" t="s">
        <v>76</v>
      </c>
      <c r="Y65" s="10">
        <v>5</v>
      </c>
      <c r="Z65" s="1"/>
      <c r="AA65" s="1"/>
      <c r="AB65" s="1"/>
      <c r="AC65" s="2"/>
      <c r="AD65" s="10"/>
      <c r="AE65" s="53"/>
      <c r="AF65" s="1"/>
      <c r="AG65" s="1"/>
      <c r="AH65" s="2"/>
      <c r="AI65" s="10"/>
      <c r="AJ65" s="1"/>
      <c r="AK65" s="1"/>
      <c r="AL65" s="1"/>
      <c r="AM65" s="2"/>
      <c r="AN65" s="10"/>
      <c r="AO65" s="53"/>
      <c r="AP65" s="1"/>
      <c r="AQ65" s="1"/>
      <c r="AR65" s="2"/>
      <c r="AS65" s="10"/>
      <c r="AT65" s="60" t="s">
        <v>98</v>
      </c>
      <c r="AU65" s="47"/>
      <c r="AV65" s="60"/>
    </row>
    <row r="66" spans="1:48" ht="33.75">
      <c r="A66" s="241">
        <v>30</v>
      </c>
      <c r="B66" s="231" t="s">
        <v>99</v>
      </c>
      <c r="C66" s="50" t="s">
        <v>64</v>
      </c>
      <c r="D66" s="51">
        <f t="shared" si="3"/>
        <v>3</v>
      </c>
      <c r="E66" s="52">
        <v>3</v>
      </c>
      <c r="F66" s="53"/>
      <c r="G66" s="151"/>
      <c r="H66" s="142"/>
      <c r="I66" s="1"/>
      <c r="J66" s="10"/>
      <c r="K66" s="1"/>
      <c r="L66" s="141"/>
      <c r="M66" s="1"/>
      <c r="N66" s="2"/>
      <c r="O66" s="10"/>
      <c r="P66" s="1"/>
      <c r="Q66" s="142"/>
      <c r="R66" s="1"/>
      <c r="S66" s="2"/>
      <c r="T66" s="10"/>
      <c r="U66" s="162">
        <v>2</v>
      </c>
      <c r="V66" s="155">
        <v>0</v>
      </c>
      <c r="W66" s="1">
        <v>1</v>
      </c>
      <c r="X66" s="2" t="s">
        <v>76</v>
      </c>
      <c r="Y66" s="10">
        <v>3</v>
      </c>
      <c r="Z66" s="1"/>
      <c r="AA66" s="1"/>
      <c r="AB66" s="1"/>
      <c r="AC66" s="2"/>
      <c r="AD66" s="10"/>
      <c r="AE66" s="53"/>
      <c r="AF66" s="1"/>
      <c r="AG66" s="1"/>
      <c r="AH66" s="2"/>
      <c r="AI66" s="10"/>
      <c r="AJ66" s="1"/>
      <c r="AK66" s="1"/>
      <c r="AL66" s="1"/>
      <c r="AM66" s="2"/>
      <c r="AN66" s="10"/>
      <c r="AO66" s="53"/>
      <c r="AP66" s="1"/>
      <c r="AQ66" s="1"/>
      <c r="AR66" s="2"/>
      <c r="AS66" s="10"/>
      <c r="AT66" s="60" t="s">
        <v>263</v>
      </c>
      <c r="AU66" s="47"/>
      <c r="AV66" s="60"/>
    </row>
    <row r="67" spans="1:48" ht="12.75">
      <c r="A67" s="241"/>
      <c r="B67" s="231"/>
      <c r="C67" s="199" t="s">
        <v>20</v>
      </c>
      <c r="D67" s="66">
        <f>SUM(D61:D66)</f>
        <v>18</v>
      </c>
      <c r="E67" s="245">
        <f>SUM(E61:E66)</f>
        <v>20</v>
      </c>
      <c r="F67" s="53"/>
      <c r="G67" s="151"/>
      <c r="H67" s="142"/>
      <c r="I67" s="1"/>
      <c r="J67" s="10"/>
      <c r="K67" s="1"/>
      <c r="L67" s="142"/>
      <c r="M67" s="1"/>
      <c r="N67" s="2"/>
      <c r="O67" s="10"/>
      <c r="P67" s="1"/>
      <c r="Q67" s="142"/>
      <c r="R67" s="1"/>
      <c r="S67" s="2"/>
      <c r="T67" s="10"/>
      <c r="U67" s="162"/>
      <c r="V67" s="155"/>
      <c r="W67" s="1"/>
      <c r="X67" s="2"/>
      <c r="Y67" s="10"/>
      <c r="Z67" s="1"/>
      <c r="AA67" s="1"/>
      <c r="AB67" s="1"/>
      <c r="AC67" s="2"/>
      <c r="AD67" s="10"/>
      <c r="AE67" s="53"/>
      <c r="AF67" s="1"/>
      <c r="AG67" s="1"/>
      <c r="AH67" s="2"/>
      <c r="AI67" s="10"/>
      <c r="AJ67" s="1"/>
      <c r="AK67" s="1"/>
      <c r="AL67" s="1"/>
      <c r="AM67" s="2"/>
      <c r="AN67" s="10"/>
      <c r="AO67" s="53"/>
      <c r="AP67" s="1"/>
      <c r="AQ67" s="1"/>
      <c r="AR67" s="2"/>
      <c r="AS67" s="10"/>
      <c r="AT67" s="60"/>
      <c r="AU67" s="47"/>
      <c r="AV67" s="60"/>
    </row>
    <row r="68" spans="1:48" ht="13.5" thickBot="1">
      <c r="A68" s="241"/>
      <c r="B68" s="235"/>
      <c r="C68" s="115"/>
      <c r="D68" s="116"/>
      <c r="E68" s="117"/>
      <c r="F68" s="118"/>
      <c r="G68" s="222"/>
      <c r="H68" s="180"/>
      <c r="I68" s="119"/>
      <c r="J68" s="121"/>
      <c r="K68" s="119"/>
      <c r="L68" s="180"/>
      <c r="M68" s="119"/>
      <c r="N68" s="120"/>
      <c r="O68" s="121"/>
      <c r="P68" s="119"/>
      <c r="Q68" s="180"/>
      <c r="R68" s="119"/>
      <c r="S68" s="120"/>
      <c r="T68" s="121"/>
      <c r="U68" s="172"/>
      <c r="V68" s="209"/>
      <c r="W68" s="119"/>
      <c r="X68" s="120"/>
      <c r="Y68" s="121"/>
      <c r="Z68" s="119"/>
      <c r="AA68" s="119"/>
      <c r="AB68" s="119"/>
      <c r="AC68" s="120"/>
      <c r="AD68" s="121"/>
      <c r="AE68" s="118"/>
      <c r="AF68" s="119"/>
      <c r="AG68" s="119"/>
      <c r="AH68" s="120"/>
      <c r="AI68" s="121"/>
      <c r="AJ68" s="119"/>
      <c r="AK68" s="119"/>
      <c r="AL68" s="119"/>
      <c r="AM68" s="120"/>
      <c r="AN68" s="121"/>
      <c r="AO68" s="118"/>
      <c r="AP68" s="119"/>
      <c r="AQ68" s="119"/>
      <c r="AR68" s="120"/>
      <c r="AS68" s="121"/>
      <c r="AT68" s="218"/>
      <c r="AU68" s="219"/>
      <c r="AV68" s="218"/>
    </row>
    <row r="69" spans="1:48" ht="12.75">
      <c r="A69" s="241"/>
      <c r="B69" s="236"/>
      <c r="C69" s="213"/>
      <c r="D69" s="204"/>
      <c r="E69" s="68"/>
      <c r="F69" s="70"/>
      <c r="G69" s="220"/>
      <c r="H69" s="144"/>
      <c r="I69" s="65"/>
      <c r="J69" s="71"/>
      <c r="K69" s="65"/>
      <c r="L69" s="144"/>
      <c r="M69" s="65"/>
      <c r="N69" s="72"/>
      <c r="O69" s="71"/>
      <c r="P69" s="65"/>
      <c r="Q69" s="144"/>
      <c r="R69" s="65"/>
      <c r="S69" s="72"/>
      <c r="T69" s="71"/>
      <c r="U69" s="169"/>
      <c r="V69" s="153"/>
      <c r="W69" s="65"/>
      <c r="X69" s="72"/>
      <c r="Y69" s="71"/>
      <c r="Z69" s="65"/>
      <c r="AA69" s="65"/>
      <c r="AB69" s="65"/>
      <c r="AC69" s="72"/>
      <c r="AD69" s="71"/>
      <c r="AE69" s="70"/>
      <c r="AF69" s="65"/>
      <c r="AG69" s="65"/>
      <c r="AH69" s="72"/>
      <c r="AI69" s="71"/>
      <c r="AJ69" s="65"/>
      <c r="AK69" s="65"/>
      <c r="AL69" s="65"/>
      <c r="AM69" s="72"/>
      <c r="AN69" s="71"/>
      <c r="AO69" s="70"/>
      <c r="AP69" s="65"/>
      <c r="AQ69" s="65"/>
      <c r="AR69" s="72"/>
      <c r="AS69" s="71"/>
      <c r="AT69" s="214"/>
      <c r="AU69" s="44"/>
      <c r="AV69" s="214"/>
    </row>
    <row r="70" spans="1:48" ht="12.75">
      <c r="A70" s="241"/>
      <c r="B70" s="231"/>
      <c r="C70" s="227" t="s">
        <v>65</v>
      </c>
      <c r="D70" s="51"/>
      <c r="E70" s="52"/>
      <c r="F70" s="53"/>
      <c r="G70" s="151"/>
      <c r="H70" s="142"/>
      <c r="I70" s="1"/>
      <c r="J70" s="10"/>
      <c r="K70" s="1"/>
      <c r="L70" s="142"/>
      <c r="M70" s="1"/>
      <c r="N70" s="2"/>
      <c r="O70" s="10"/>
      <c r="Q70" s="142"/>
      <c r="R70" s="1"/>
      <c r="S70" s="2"/>
      <c r="T70" s="10"/>
      <c r="U70" s="162"/>
      <c r="V70" s="155"/>
      <c r="W70" s="1"/>
      <c r="X70" s="2"/>
      <c r="Y70" s="10"/>
      <c r="Z70" s="1"/>
      <c r="AA70" s="1"/>
      <c r="AB70" s="1"/>
      <c r="AC70" s="2"/>
      <c r="AD70" s="10"/>
      <c r="AE70" s="53"/>
      <c r="AF70" s="1"/>
      <c r="AG70" s="1"/>
      <c r="AH70" s="2"/>
      <c r="AI70" s="10"/>
      <c r="AJ70" s="1"/>
      <c r="AK70" s="1"/>
      <c r="AL70" s="1"/>
      <c r="AM70" s="2"/>
      <c r="AN70" s="10"/>
      <c r="AO70" s="53"/>
      <c r="AP70" s="1"/>
      <c r="AQ70" s="1"/>
      <c r="AR70" s="2"/>
      <c r="AS70" s="10"/>
      <c r="AT70" s="60"/>
      <c r="AU70" s="47"/>
      <c r="AV70" s="60"/>
    </row>
    <row r="71" spans="1:48" ht="12.75">
      <c r="A71" s="241">
        <v>31</v>
      </c>
      <c r="B71" s="231" t="s">
        <v>100</v>
      </c>
      <c r="C71" s="50" t="s">
        <v>26</v>
      </c>
      <c r="D71" s="51">
        <f>SUM(F71,G71,H71,K71,L71,M71,P71,Q71,R71,U71,V71,W71,Z71,AA71,AB71,AE71,AF71,AG71,AJ71,AK71,AL71,AO71,AQ71,AP71,)</f>
        <v>2</v>
      </c>
      <c r="E71" s="52">
        <f>SUM(J71,O71,T71,Y71,AD71,AI71,AN71,AS70)</f>
        <v>3</v>
      </c>
      <c r="F71" s="53"/>
      <c r="G71" s="151"/>
      <c r="H71" s="142"/>
      <c r="I71" s="1"/>
      <c r="J71" s="10"/>
      <c r="K71" s="1"/>
      <c r="L71" s="142"/>
      <c r="M71" s="1"/>
      <c r="N71" s="2"/>
      <c r="O71" s="10"/>
      <c r="P71" s="1">
        <v>2</v>
      </c>
      <c r="Q71" s="142">
        <v>0</v>
      </c>
      <c r="R71" s="1">
        <v>0</v>
      </c>
      <c r="S71" s="2" t="s">
        <v>75</v>
      </c>
      <c r="T71" s="10">
        <v>3</v>
      </c>
      <c r="U71" s="162"/>
      <c r="V71" s="155"/>
      <c r="W71" s="1"/>
      <c r="X71" s="2"/>
      <c r="Y71" s="10"/>
      <c r="Z71" s="1"/>
      <c r="AA71" s="1"/>
      <c r="AB71" s="1"/>
      <c r="AC71" s="2"/>
      <c r="AD71" s="10"/>
      <c r="AE71" s="53"/>
      <c r="AF71" s="1"/>
      <c r="AG71" s="1"/>
      <c r="AH71" s="2"/>
      <c r="AI71" s="10"/>
      <c r="AJ71" s="1"/>
      <c r="AK71" s="1"/>
      <c r="AL71" s="1"/>
      <c r="AM71" s="2"/>
      <c r="AN71" s="10"/>
      <c r="AO71" s="53"/>
      <c r="AP71" s="1"/>
      <c r="AQ71" s="1"/>
      <c r="AR71" s="2"/>
      <c r="AS71" s="10"/>
      <c r="AT71" s="48" t="s">
        <v>85</v>
      </c>
      <c r="AU71" s="47"/>
      <c r="AV71" s="60"/>
    </row>
    <row r="72" spans="1:49" ht="38.25">
      <c r="A72" s="241">
        <v>32</v>
      </c>
      <c r="B72" s="231" t="s">
        <v>101</v>
      </c>
      <c r="C72" s="50" t="s">
        <v>66</v>
      </c>
      <c r="D72" s="51">
        <f>SUM(F72,G72,H72,K72,L72,M72,P72,Q72,R72,U72,V72,W72,Z72,AA72,AB72,AE72,AF72,AG72,AJ72,AK72,AL72,AO72,AQ72,AP72,)</f>
        <v>3</v>
      </c>
      <c r="E72" s="52">
        <f>SUM(J72,O72,T72,Y72,AD72,AI72,AN72,AS71)</f>
        <v>4</v>
      </c>
      <c r="F72" s="61"/>
      <c r="G72" s="152"/>
      <c r="H72" s="143"/>
      <c r="I72" s="3"/>
      <c r="J72" s="12"/>
      <c r="K72" s="3"/>
      <c r="L72" s="143"/>
      <c r="M72" s="3"/>
      <c r="N72" s="4"/>
      <c r="O72" s="12"/>
      <c r="P72" s="1">
        <v>2</v>
      </c>
      <c r="Q72" s="145">
        <v>0</v>
      </c>
      <c r="R72" s="3">
        <v>1</v>
      </c>
      <c r="S72" s="4" t="s">
        <v>75</v>
      </c>
      <c r="T72" s="12">
        <v>4</v>
      </c>
      <c r="U72" s="165"/>
      <c r="V72" s="156"/>
      <c r="W72" s="3"/>
      <c r="X72" s="4"/>
      <c r="Y72" s="12"/>
      <c r="Z72" s="1"/>
      <c r="AA72" s="1"/>
      <c r="AB72" s="1"/>
      <c r="AC72" s="2"/>
      <c r="AD72" s="10"/>
      <c r="AE72" s="53"/>
      <c r="AF72" s="1"/>
      <c r="AG72" s="1"/>
      <c r="AH72" s="2"/>
      <c r="AI72" s="10"/>
      <c r="AJ72" s="1"/>
      <c r="AK72" s="1"/>
      <c r="AL72" s="1"/>
      <c r="AM72" s="2"/>
      <c r="AN72" s="10"/>
      <c r="AO72" s="53"/>
      <c r="AP72" s="1"/>
      <c r="AQ72" s="1"/>
      <c r="AR72" s="2"/>
      <c r="AS72" s="10"/>
      <c r="AT72" s="60" t="s">
        <v>110</v>
      </c>
      <c r="AU72" s="47">
        <v>4</v>
      </c>
      <c r="AV72" s="307" t="s">
        <v>261</v>
      </c>
      <c r="AW72" s="311" t="s">
        <v>262</v>
      </c>
    </row>
    <row r="73" spans="1:48" ht="12.75">
      <c r="A73" s="241">
        <v>33</v>
      </c>
      <c r="B73" s="231" t="s">
        <v>107</v>
      </c>
      <c r="C73" s="223" t="s">
        <v>81</v>
      </c>
      <c r="D73" s="51">
        <v>6</v>
      </c>
      <c r="E73" s="140">
        <v>6</v>
      </c>
      <c r="F73" s="3"/>
      <c r="G73" s="152"/>
      <c r="H73" s="143"/>
      <c r="I73" s="3"/>
      <c r="J73" s="139"/>
      <c r="K73" s="3"/>
      <c r="L73" s="143"/>
      <c r="M73" s="3"/>
      <c r="N73" s="4"/>
      <c r="O73" s="12"/>
      <c r="P73" s="1"/>
      <c r="Q73" s="144"/>
      <c r="R73" s="3"/>
      <c r="S73" s="4"/>
      <c r="T73" s="12"/>
      <c r="U73" s="165">
        <v>0</v>
      </c>
      <c r="V73" s="156">
        <v>6</v>
      </c>
      <c r="W73" s="3">
        <v>0</v>
      </c>
      <c r="X73" s="4" t="s">
        <v>76</v>
      </c>
      <c r="Y73" s="12">
        <v>6</v>
      </c>
      <c r="Z73" s="65"/>
      <c r="AA73" s="65"/>
      <c r="AB73" s="65"/>
      <c r="AC73" s="2"/>
      <c r="AD73" s="71"/>
      <c r="AE73" s="65"/>
      <c r="AF73" s="65"/>
      <c r="AG73" s="65"/>
      <c r="AH73" s="65"/>
      <c r="AI73" s="71"/>
      <c r="AJ73" s="65"/>
      <c r="AK73" s="65"/>
      <c r="AL73" s="65"/>
      <c r="AM73" s="2"/>
      <c r="AN73" s="71"/>
      <c r="AO73" s="65"/>
      <c r="AP73" s="65"/>
      <c r="AQ73" s="65"/>
      <c r="AR73" s="2"/>
      <c r="AS73" s="137"/>
      <c r="AT73" s="60" t="s">
        <v>102</v>
      </c>
      <c r="AU73" s="74"/>
      <c r="AV73" s="50"/>
    </row>
    <row r="74" spans="1:48" ht="22.5">
      <c r="A74" s="241">
        <v>34</v>
      </c>
      <c r="B74" s="231" t="s">
        <v>102</v>
      </c>
      <c r="C74" s="50" t="s">
        <v>67</v>
      </c>
      <c r="D74" s="51">
        <f>SUM(F74,G74,H74,K74,L74,M74,P74,Q74,R74,U74,V74,W74,Z74,AA74,AB74,AE74,AF74,AG74,AJ74,AK74,AL74,AO74,AQ74,AP74,)</f>
        <v>3</v>
      </c>
      <c r="E74" s="203">
        <f>SUM(J74,O74,T74,Y74,AD74,AI74,AN74,AS72)</f>
        <v>3</v>
      </c>
      <c r="F74" s="3"/>
      <c r="G74" s="152"/>
      <c r="H74" s="143"/>
      <c r="I74" s="143"/>
      <c r="J74" s="139"/>
      <c r="K74" s="3"/>
      <c r="L74" s="143"/>
      <c r="M74" s="3"/>
      <c r="N74" s="4"/>
      <c r="O74" s="12"/>
      <c r="P74" s="3">
        <v>2</v>
      </c>
      <c r="Q74" s="173">
        <v>0</v>
      </c>
      <c r="R74" s="3">
        <v>1</v>
      </c>
      <c r="S74" s="4" t="s">
        <v>76</v>
      </c>
      <c r="T74" s="12">
        <v>3</v>
      </c>
      <c r="U74" s="165"/>
      <c r="V74" s="156"/>
      <c r="W74" s="3"/>
      <c r="X74" s="4"/>
      <c r="Y74" s="12"/>
      <c r="Z74" s="65"/>
      <c r="AA74" s="65"/>
      <c r="AB74" s="65"/>
      <c r="AC74" s="2"/>
      <c r="AD74" s="71"/>
      <c r="AE74" s="65"/>
      <c r="AF74" s="65"/>
      <c r="AG74" s="65"/>
      <c r="AH74" s="65"/>
      <c r="AI74" s="71"/>
      <c r="AJ74" s="65"/>
      <c r="AK74" s="65"/>
      <c r="AL74" s="65"/>
      <c r="AM74" s="2"/>
      <c r="AN74" s="71"/>
      <c r="AO74" s="65"/>
      <c r="AP74" s="65"/>
      <c r="AQ74" s="65"/>
      <c r="AR74" s="2"/>
      <c r="AS74" s="137"/>
      <c r="AT74" s="60" t="s">
        <v>233</v>
      </c>
      <c r="AU74" s="74"/>
      <c r="AV74" s="50"/>
    </row>
    <row r="75" spans="1:48" ht="12.75">
      <c r="A75" s="241">
        <v>35</v>
      </c>
      <c r="B75" s="231" t="s">
        <v>103</v>
      </c>
      <c r="C75" s="50" t="s">
        <v>68</v>
      </c>
      <c r="D75" s="51">
        <f>SUM(F75,G75,H75,K75,L75,M75,P75,Q75,R75,U75,V75,W75,Z75,AA75,AB75,AE75,AF75,AG75,AJ75,AK75,AL75,AO75,AQ75,AP75,)</f>
        <v>3</v>
      </c>
      <c r="E75" s="140">
        <f>SUM(J75,O75,T75,Y75,AD75,AI75,AN75,AS74)</f>
        <v>4</v>
      </c>
      <c r="F75" s="3"/>
      <c r="G75" s="152"/>
      <c r="H75" s="143"/>
      <c r="I75" s="143"/>
      <c r="J75" s="139"/>
      <c r="K75" s="3"/>
      <c r="L75" s="143"/>
      <c r="M75" s="3"/>
      <c r="N75" s="4"/>
      <c r="O75" s="12"/>
      <c r="P75" s="3"/>
      <c r="Q75" s="143"/>
      <c r="R75" s="3"/>
      <c r="S75" s="4"/>
      <c r="T75" s="12"/>
      <c r="U75" s="165">
        <v>2</v>
      </c>
      <c r="V75" s="156">
        <v>1</v>
      </c>
      <c r="W75" s="3">
        <v>0</v>
      </c>
      <c r="X75" s="4" t="s">
        <v>75</v>
      </c>
      <c r="Y75" s="12">
        <v>4</v>
      </c>
      <c r="Z75" s="65"/>
      <c r="AA75" s="65"/>
      <c r="AB75" s="65"/>
      <c r="AC75" s="2"/>
      <c r="AD75" s="71"/>
      <c r="AE75" s="65"/>
      <c r="AF75" s="65"/>
      <c r="AG75" s="65"/>
      <c r="AH75" s="65"/>
      <c r="AI75" s="71"/>
      <c r="AJ75" s="65"/>
      <c r="AK75" s="65"/>
      <c r="AL75" s="65"/>
      <c r="AM75" s="2"/>
      <c r="AN75" s="71"/>
      <c r="AO75" s="65"/>
      <c r="AP75" s="65"/>
      <c r="AQ75" s="65"/>
      <c r="AR75" s="2"/>
      <c r="AS75" s="137"/>
      <c r="AT75" s="48" t="s">
        <v>102</v>
      </c>
      <c r="AU75" s="74"/>
      <c r="AV75" s="50"/>
    </row>
    <row r="76" spans="1:48" ht="12.75">
      <c r="A76" s="241"/>
      <c r="B76" s="231"/>
      <c r="C76" s="199" t="s">
        <v>20</v>
      </c>
      <c r="D76" s="66">
        <f>SUM(D71:D75)</f>
        <v>17</v>
      </c>
      <c r="E76" s="140">
        <f>SUM(E71:E75)</f>
        <v>20</v>
      </c>
      <c r="F76" s="3"/>
      <c r="G76" s="152"/>
      <c r="H76" s="143"/>
      <c r="I76" s="143"/>
      <c r="J76" s="139"/>
      <c r="K76" s="3"/>
      <c r="L76" s="143"/>
      <c r="M76" s="3"/>
      <c r="N76" s="4"/>
      <c r="O76" s="12"/>
      <c r="P76" s="3"/>
      <c r="Q76" s="143"/>
      <c r="R76" s="3"/>
      <c r="S76" s="4"/>
      <c r="T76" s="12"/>
      <c r="U76" s="165"/>
      <c r="V76" s="156"/>
      <c r="W76" s="3"/>
      <c r="X76" s="4"/>
      <c r="Y76" s="12"/>
      <c r="Z76" s="65"/>
      <c r="AA76" s="65"/>
      <c r="AB76" s="65"/>
      <c r="AC76" s="2"/>
      <c r="AD76" s="71"/>
      <c r="AE76" s="65"/>
      <c r="AF76" s="65"/>
      <c r="AG76" s="65"/>
      <c r="AH76" s="65"/>
      <c r="AI76" s="71"/>
      <c r="AJ76" s="65"/>
      <c r="AK76" s="65"/>
      <c r="AL76" s="65"/>
      <c r="AM76" s="2"/>
      <c r="AN76" s="71"/>
      <c r="AO76" s="65"/>
      <c r="AP76" s="65"/>
      <c r="AQ76" s="65"/>
      <c r="AR76" s="2"/>
      <c r="AS76" s="137"/>
      <c r="AT76" s="138"/>
      <c r="AU76" s="74"/>
      <c r="AV76" s="50"/>
    </row>
    <row r="77" spans="1:48" ht="12.75">
      <c r="A77" s="241"/>
      <c r="B77" s="257"/>
      <c r="C77" s="50"/>
      <c r="D77" s="66"/>
      <c r="E77" s="140"/>
      <c r="F77" s="3"/>
      <c r="G77" s="152"/>
      <c r="H77" s="143"/>
      <c r="I77" s="143"/>
      <c r="J77" s="139"/>
      <c r="K77" s="3"/>
      <c r="L77" s="143"/>
      <c r="M77" s="3"/>
      <c r="N77" s="4"/>
      <c r="O77" s="12"/>
      <c r="P77" s="3"/>
      <c r="Q77" s="143"/>
      <c r="R77" s="3"/>
      <c r="S77" s="4"/>
      <c r="T77" s="12"/>
      <c r="U77" s="165"/>
      <c r="V77" s="156"/>
      <c r="W77" s="3"/>
      <c r="X77" s="4"/>
      <c r="Y77" s="12"/>
      <c r="Z77" s="65"/>
      <c r="AA77" s="65"/>
      <c r="AB77" s="65"/>
      <c r="AC77" s="2"/>
      <c r="AD77" s="71"/>
      <c r="AE77" s="65"/>
      <c r="AF77" s="65"/>
      <c r="AG77" s="65"/>
      <c r="AH77" s="65"/>
      <c r="AI77" s="71"/>
      <c r="AJ77" s="65"/>
      <c r="AK77" s="65"/>
      <c r="AL77" s="65"/>
      <c r="AM77" s="2"/>
      <c r="AN77" s="71"/>
      <c r="AO77" s="65"/>
      <c r="AP77" s="65"/>
      <c r="AQ77" s="65"/>
      <c r="AR77" s="2"/>
      <c r="AS77" s="137"/>
      <c r="AT77" s="138"/>
      <c r="AU77" s="74"/>
      <c r="AV77" s="50"/>
    </row>
    <row r="78" spans="1:48" ht="12.75">
      <c r="A78" s="241"/>
      <c r="B78" s="260"/>
      <c r="C78" s="261" t="s">
        <v>20</v>
      </c>
      <c r="D78" s="262">
        <f>D21+D27+D40+D46+D57+D67+D76</f>
        <v>96</v>
      </c>
      <c r="E78" s="263">
        <f>E21+E27+E40+E46+E57+E67+E76</f>
        <v>120</v>
      </c>
      <c r="F78" s="182"/>
      <c r="G78" s="183"/>
      <c r="H78" s="184"/>
      <c r="I78" s="184"/>
      <c r="J78" s="185"/>
      <c r="K78" s="186"/>
      <c r="L78" s="184"/>
      <c r="M78" s="186"/>
      <c r="N78" s="64"/>
      <c r="O78" s="187"/>
      <c r="P78" s="186"/>
      <c r="Q78" s="184"/>
      <c r="R78" s="186"/>
      <c r="S78" s="64"/>
      <c r="T78" s="187"/>
      <c r="U78" s="188"/>
      <c r="V78" s="189"/>
      <c r="W78" s="186"/>
      <c r="X78" s="64"/>
      <c r="Y78" s="187"/>
      <c r="AC78" s="64"/>
      <c r="AD78" s="63"/>
      <c r="AI78" s="63"/>
      <c r="AM78" s="64"/>
      <c r="AN78" s="63"/>
      <c r="AR78" s="64"/>
      <c r="AS78" s="62"/>
      <c r="AT78" s="56"/>
      <c r="AU78" s="57"/>
      <c r="AV78" s="57"/>
    </row>
    <row r="79" spans="1:48" ht="13.5" thickBot="1">
      <c r="A79" s="241"/>
      <c r="B79" s="236"/>
      <c r="C79" s="86"/>
      <c r="D79" s="258"/>
      <c r="E79" s="259"/>
      <c r="F79" s="70"/>
      <c r="G79" s="144"/>
      <c r="H79" s="153"/>
      <c r="I79" s="181"/>
      <c r="J79" s="71"/>
      <c r="K79" s="175"/>
      <c r="L79" s="153"/>
      <c r="M79" s="65"/>
      <c r="N79" s="72"/>
      <c r="O79" s="71"/>
      <c r="P79" s="65"/>
      <c r="Q79" s="144"/>
      <c r="R79" s="65"/>
      <c r="S79" s="72"/>
      <c r="T79" s="71"/>
      <c r="U79" s="169"/>
      <c r="V79" s="153"/>
      <c r="W79" s="65"/>
      <c r="X79" s="72"/>
      <c r="Y79" s="71"/>
      <c r="Z79" s="65"/>
      <c r="AA79" s="65"/>
      <c r="AB79" s="65"/>
      <c r="AC79" s="4"/>
      <c r="AD79" s="71"/>
      <c r="AE79" s="65"/>
      <c r="AF79" s="65"/>
      <c r="AG79" s="65"/>
      <c r="AH79" s="72"/>
      <c r="AI79" s="71"/>
      <c r="AJ79" s="65"/>
      <c r="AK79" s="65"/>
      <c r="AL79" s="65"/>
      <c r="AM79" s="72"/>
      <c r="AN79" s="71"/>
      <c r="AO79" s="65"/>
      <c r="AP79" s="65"/>
      <c r="AQ79" s="65"/>
      <c r="AR79" s="72"/>
      <c r="AS79" s="71"/>
      <c r="AT79" s="73"/>
      <c r="AU79" s="74"/>
      <c r="AV79" s="48"/>
    </row>
    <row r="80" spans="1:48" ht="12.75">
      <c r="A80" s="241"/>
      <c r="B80" s="233"/>
      <c r="C80" s="75" t="s">
        <v>21</v>
      </c>
      <c r="D80" s="176"/>
      <c r="E80" s="76"/>
      <c r="F80" s="77"/>
      <c r="G80" s="159"/>
      <c r="H80" s="154"/>
      <c r="I80" s="76">
        <f>COUNTIF(I11:I79,"s")</f>
        <v>0</v>
      </c>
      <c r="J80" s="78"/>
      <c r="K80" s="176"/>
      <c r="L80" s="166"/>
      <c r="M80" s="76"/>
      <c r="N80" s="80">
        <f>COUNTIF(N11:N79,"s")</f>
        <v>0</v>
      </c>
      <c r="O80" s="81"/>
      <c r="P80" s="79"/>
      <c r="Q80" s="174"/>
      <c r="R80" s="79"/>
      <c r="S80" s="80">
        <f>COUNTIF(S11:S79,"s")</f>
        <v>0</v>
      </c>
      <c r="T80" s="81"/>
      <c r="U80" s="170"/>
      <c r="V80" s="166"/>
      <c r="W80" s="79"/>
      <c r="X80" s="80">
        <f>COUNTIF(X11:X79,"s")</f>
        <v>0</v>
      </c>
      <c r="Y80" s="81"/>
      <c r="Z80" s="79"/>
      <c r="AA80" s="79"/>
      <c r="AB80" s="79"/>
      <c r="AC80" s="80"/>
      <c r="AD80" s="81"/>
      <c r="AE80" s="77"/>
      <c r="AF80" s="76"/>
      <c r="AG80" s="76"/>
      <c r="AH80" s="80"/>
      <c r="AI80" s="78"/>
      <c r="AJ80" s="76"/>
      <c r="AK80" s="76"/>
      <c r="AL80" s="76"/>
      <c r="AM80" s="80"/>
      <c r="AN80" s="78"/>
      <c r="AO80" s="77"/>
      <c r="AP80" s="76"/>
      <c r="AQ80" s="76"/>
      <c r="AR80" s="80"/>
      <c r="AS80" s="82"/>
      <c r="AT80" s="83"/>
      <c r="AU80" s="191"/>
      <c r="AV80" s="48"/>
    </row>
    <row r="81" spans="1:48" ht="12.75">
      <c r="A81" s="241"/>
      <c r="B81" s="232"/>
      <c r="C81" s="50" t="s">
        <v>22</v>
      </c>
      <c r="D81" s="162"/>
      <c r="E81" s="1"/>
      <c r="F81" s="53"/>
      <c r="G81" s="142"/>
      <c r="H81" s="155"/>
      <c r="I81" s="1">
        <f>COUNTIF(I11:I79,"v")</f>
        <v>3</v>
      </c>
      <c r="J81" s="10"/>
      <c r="K81" s="162"/>
      <c r="L81" s="155"/>
      <c r="M81" s="1"/>
      <c r="N81" s="2">
        <f>COUNTIF(N11:N79,"v")</f>
        <v>5</v>
      </c>
      <c r="O81" s="12"/>
      <c r="P81" s="3"/>
      <c r="Q81" s="143"/>
      <c r="R81" s="3"/>
      <c r="S81" s="2">
        <f>COUNTIF(S11:S79,"v")</f>
        <v>5</v>
      </c>
      <c r="T81" s="12"/>
      <c r="U81" s="165"/>
      <c r="V81" s="156"/>
      <c r="W81" s="3"/>
      <c r="X81" s="2">
        <f>COUNTIF(X11:X79,"v")</f>
        <v>5</v>
      </c>
      <c r="Y81" s="12"/>
      <c r="Z81" s="3"/>
      <c r="AA81" s="3"/>
      <c r="AB81" s="3"/>
      <c r="AC81" s="2"/>
      <c r="AD81" s="12"/>
      <c r="AE81" s="53"/>
      <c r="AF81" s="1"/>
      <c r="AG81" s="1"/>
      <c r="AH81" s="2"/>
      <c r="AI81" s="10"/>
      <c r="AJ81" s="1"/>
      <c r="AK81" s="1"/>
      <c r="AL81" s="1"/>
      <c r="AM81" s="2"/>
      <c r="AN81" s="10"/>
      <c r="AO81" s="53"/>
      <c r="AP81" s="1"/>
      <c r="AQ81" s="1"/>
      <c r="AR81" s="2"/>
      <c r="AS81" s="10"/>
      <c r="AT81" s="190"/>
      <c r="AU81" s="85"/>
      <c r="AV81" s="48"/>
    </row>
    <row r="82" spans="1:48" ht="12.75">
      <c r="A82" s="241"/>
      <c r="B82" s="231"/>
      <c r="C82" s="67" t="s">
        <v>23</v>
      </c>
      <c r="D82" s="165"/>
      <c r="E82" s="3"/>
      <c r="F82" s="61"/>
      <c r="G82" s="143"/>
      <c r="H82" s="156"/>
      <c r="I82" s="3">
        <f>COUNTIF(I11:I79,"f")</f>
        <v>6</v>
      </c>
      <c r="J82" s="12"/>
      <c r="K82" s="165"/>
      <c r="L82" s="156"/>
      <c r="M82" s="3"/>
      <c r="N82" s="4">
        <f>COUNTIF(N11:N79,"f")</f>
        <v>4</v>
      </c>
      <c r="O82" s="12"/>
      <c r="P82" s="3"/>
      <c r="Q82" s="143"/>
      <c r="R82" s="3"/>
      <c r="S82" s="4">
        <f>COUNTIF(S11:S79,"f")</f>
        <v>5</v>
      </c>
      <c r="T82" s="12"/>
      <c r="U82" s="165"/>
      <c r="V82" s="156"/>
      <c r="W82" s="3"/>
      <c r="X82" s="4">
        <f>COUNTIF(X11:X79,"f")</f>
        <v>3</v>
      </c>
      <c r="Y82" s="12"/>
      <c r="Z82" s="3"/>
      <c r="AA82" s="3"/>
      <c r="AB82" s="3"/>
      <c r="AC82" s="69"/>
      <c r="AD82" s="71"/>
      <c r="AE82" s="61"/>
      <c r="AF82" s="3"/>
      <c r="AG82" s="3"/>
      <c r="AH82" s="4"/>
      <c r="AI82" s="12"/>
      <c r="AJ82" s="3"/>
      <c r="AK82" s="3"/>
      <c r="AL82" s="3"/>
      <c r="AM82" s="4"/>
      <c r="AN82" s="12"/>
      <c r="AO82" s="61"/>
      <c r="AP82" s="3"/>
      <c r="AQ82" s="3"/>
      <c r="AR82" s="4"/>
      <c r="AS82" s="12"/>
      <c r="AT82" s="192"/>
      <c r="AU82" s="193"/>
      <c r="AV82" s="48"/>
    </row>
    <row r="83" spans="1:48" ht="13.5" thickBot="1">
      <c r="A83" s="241"/>
      <c r="B83" s="234"/>
      <c r="C83" s="86"/>
      <c r="D83" s="177"/>
      <c r="E83" s="68"/>
      <c r="F83" s="70"/>
      <c r="G83" s="144"/>
      <c r="H83" s="153"/>
      <c r="I83" s="65"/>
      <c r="J83" s="71"/>
      <c r="K83" s="177"/>
      <c r="L83" s="65"/>
      <c r="M83" s="178"/>
      <c r="N83" s="72"/>
      <c r="O83" s="71"/>
      <c r="P83" s="65"/>
      <c r="Q83" s="144"/>
      <c r="R83" s="65"/>
      <c r="S83" s="72"/>
      <c r="T83" s="71"/>
      <c r="U83" s="169"/>
      <c r="V83" s="153"/>
      <c r="W83" s="65"/>
      <c r="X83" s="72"/>
      <c r="Y83" s="71"/>
      <c r="Z83" s="65"/>
      <c r="AA83" s="65"/>
      <c r="AB83" s="65"/>
      <c r="AC83" s="72"/>
      <c r="AD83" s="71"/>
      <c r="AE83" s="65"/>
      <c r="AF83" s="65"/>
      <c r="AG83" s="65"/>
      <c r="AH83" s="72"/>
      <c r="AI83" s="71"/>
      <c r="AJ83" s="65"/>
      <c r="AK83" s="65"/>
      <c r="AL83" s="65"/>
      <c r="AM83" s="72"/>
      <c r="AN83" s="71"/>
      <c r="AO83" s="65"/>
      <c r="AP83" s="65"/>
      <c r="AQ83" s="65"/>
      <c r="AR83" s="72"/>
      <c r="AS83" s="71"/>
      <c r="AT83" s="84"/>
      <c r="AU83" s="87"/>
      <c r="AV83" s="48"/>
    </row>
    <row r="84" spans="1:48" ht="13.5" thickTop="1">
      <c r="A84" s="243"/>
      <c r="B84" s="238"/>
      <c r="C84" s="88" t="s">
        <v>27</v>
      </c>
      <c r="D84" s="89"/>
      <c r="E84" s="90"/>
      <c r="F84" s="146">
        <f>SUM(F12:F83)</f>
        <v>15</v>
      </c>
      <c r="G84" s="92">
        <f>SUM(G12:G83)</f>
        <v>4</v>
      </c>
      <c r="H84" s="148">
        <f>SUM(H12:H83)</f>
        <v>7</v>
      </c>
      <c r="I84" s="148"/>
      <c r="J84" s="93"/>
      <c r="K84" s="91">
        <f>SUM(K12:K83)</f>
        <v>13</v>
      </c>
      <c r="L84" s="92">
        <f>SUM(L12:L83)</f>
        <v>4</v>
      </c>
      <c r="M84" s="92">
        <f>SUM(M12:M83)</f>
        <v>5</v>
      </c>
      <c r="N84" s="92"/>
      <c r="O84" s="93"/>
      <c r="P84" s="146">
        <f>SUM(P12:P83)</f>
        <v>15</v>
      </c>
      <c r="Q84" s="92">
        <f>SUM(Q12:Q83)</f>
        <v>5</v>
      </c>
      <c r="R84" s="148">
        <f>SUM(R12:R83)</f>
        <v>3</v>
      </c>
      <c r="S84" s="92"/>
      <c r="T84" s="93"/>
      <c r="U84" s="91">
        <f>SUM(U12:U83)</f>
        <v>11</v>
      </c>
      <c r="V84" s="148">
        <f>SUM(V12:V83)</f>
        <v>17</v>
      </c>
      <c r="W84" s="148">
        <f>SUM(W12:W83)</f>
        <v>1</v>
      </c>
      <c r="X84" s="92"/>
      <c r="Y84" s="93"/>
      <c r="Z84" s="94"/>
      <c r="AA84" s="94"/>
      <c r="AB84" s="94"/>
      <c r="AC84" s="95"/>
      <c r="AD84" s="96"/>
      <c r="AE84" s="97"/>
      <c r="AF84" s="94"/>
      <c r="AG84" s="94"/>
      <c r="AH84" s="95"/>
      <c r="AI84" s="96"/>
      <c r="AJ84" s="94"/>
      <c r="AK84" s="94"/>
      <c r="AL84" s="94"/>
      <c r="AM84" s="95"/>
      <c r="AN84" s="96"/>
      <c r="AO84" s="97"/>
      <c r="AP84" s="94"/>
      <c r="AQ84" s="94"/>
      <c r="AR84" s="95"/>
      <c r="AS84" s="96"/>
      <c r="AT84" s="98"/>
      <c r="AU84" s="99"/>
      <c r="AV84" s="48"/>
    </row>
    <row r="85" spans="1:48" ht="13.5" thickBot="1">
      <c r="A85" s="244"/>
      <c r="B85" s="239" t="s">
        <v>34</v>
      </c>
      <c r="C85" s="229">
        <f>D78*15</f>
        <v>1440</v>
      </c>
      <c r="D85" s="100"/>
      <c r="E85" s="101"/>
      <c r="F85" s="147"/>
      <c r="G85" s="103"/>
      <c r="H85" s="149"/>
      <c r="I85" s="149"/>
      <c r="J85" s="104">
        <f>SUM(J12:J83)</f>
        <v>32</v>
      </c>
      <c r="K85" s="102"/>
      <c r="L85" s="103"/>
      <c r="M85" s="103"/>
      <c r="N85" s="103"/>
      <c r="O85" s="104">
        <f>SUM(O12:O83)</f>
        <v>30</v>
      </c>
      <c r="P85" s="147"/>
      <c r="Q85" s="103"/>
      <c r="R85" s="149"/>
      <c r="S85" s="103"/>
      <c r="T85" s="104">
        <f>SUM(T12:T83)</f>
        <v>30</v>
      </c>
      <c r="U85" s="102"/>
      <c r="V85" s="149"/>
      <c r="W85" s="149"/>
      <c r="X85" s="103"/>
      <c r="Y85" s="104">
        <f>SUM(Y12:Y83)</f>
        <v>32</v>
      </c>
      <c r="Z85" s="1"/>
      <c r="AA85" s="1"/>
      <c r="AB85" s="1"/>
      <c r="AC85" s="2"/>
      <c r="AD85" s="10"/>
      <c r="AE85" s="53"/>
      <c r="AF85" s="1"/>
      <c r="AG85" s="1"/>
      <c r="AH85" s="2"/>
      <c r="AI85" s="10"/>
      <c r="AJ85" s="1"/>
      <c r="AK85" s="1"/>
      <c r="AL85" s="1"/>
      <c r="AM85" s="2"/>
      <c r="AN85" s="10"/>
      <c r="AO85" s="53"/>
      <c r="AP85" s="1"/>
      <c r="AQ85" s="1"/>
      <c r="AR85" s="2"/>
      <c r="AS85" s="10"/>
      <c r="AT85" s="194"/>
      <c r="AU85" s="195">
        <f>SUM(AU10:AU84)</f>
        <v>50</v>
      </c>
      <c r="AV85" s="48"/>
    </row>
    <row r="86" spans="1:48" ht="13.5" thickTop="1">
      <c r="A86" s="241"/>
      <c r="B86" s="240"/>
      <c r="C86" s="105" t="s">
        <v>24</v>
      </c>
      <c r="D86" s="106"/>
      <c r="E86" s="107"/>
      <c r="F86" s="108"/>
      <c r="G86" s="160"/>
      <c r="H86" s="157"/>
      <c r="I86" s="150"/>
      <c r="J86" s="111"/>
      <c r="K86" s="198"/>
      <c r="L86" s="160"/>
      <c r="M86" s="109"/>
      <c r="N86" s="110"/>
      <c r="O86" s="111"/>
      <c r="P86" s="108"/>
      <c r="Q86" s="160"/>
      <c r="R86" s="109"/>
      <c r="S86" s="110"/>
      <c r="T86" s="111"/>
      <c r="U86" s="171"/>
      <c r="V86" s="167"/>
      <c r="W86" s="112"/>
      <c r="X86" s="110"/>
      <c r="Y86" s="111"/>
      <c r="Z86" s="109"/>
      <c r="AA86" s="109"/>
      <c r="AB86" s="109"/>
      <c r="AC86" s="110"/>
      <c r="AD86" s="111"/>
      <c r="AE86" s="108"/>
      <c r="AF86" s="109"/>
      <c r="AG86" s="109"/>
      <c r="AH86" s="110"/>
      <c r="AI86" s="111"/>
      <c r="AJ86" s="109"/>
      <c r="AK86" s="109"/>
      <c r="AL86" s="109"/>
      <c r="AM86" s="110"/>
      <c r="AN86" s="111"/>
      <c r="AO86" s="113"/>
      <c r="AP86" s="112"/>
      <c r="AQ86" s="112"/>
      <c r="AR86" s="110"/>
      <c r="AS86" s="114"/>
      <c r="AT86" s="84"/>
      <c r="AU86" s="85"/>
      <c r="AV86" s="48"/>
    </row>
    <row r="87" spans="1:48" ht="13.5" thickBot="1">
      <c r="A87" s="241"/>
      <c r="B87" s="235"/>
      <c r="C87" s="115" t="s">
        <v>25</v>
      </c>
      <c r="D87" s="116"/>
      <c r="E87" s="117"/>
      <c r="F87" s="118"/>
      <c r="G87" s="180"/>
      <c r="H87" s="180"/>
      <c r="I87" s="119"/>
      <c r="J87" s="121"/>
      <c r="K87" s="172"/>
      <c r="L87" s="180"/>
      <c r="M87" s="119"/>
      <c r="N87" s="120"/>
      <c r="O87" s="121"/>
      <c r="P87" s="119"/>
      <c r="Q87" s="180"/>
      <c r="R87" s="119"/>
      <c r="S87" s="120"/>
      <c r="T87" s="121"/>
      <c r="U87" s="172"/>
      <c r="V87" s="119"/>
      <c r="W87" s="168"/>
      <c r="X87" s="120"/>
      <c r="Y87" s="121"/>
      <c r="Z87" s="119"/>
      <c r="AA87" s="119"/>
      <c r="AB87" s="119"/>
      <c r="AC87" s="120"/>
      <c r="AD87" s="121"/>
      <c r="AE87" s="118"/>
      <c r="AF87" s="119"/>
      <c r="AG87" s="119"/>
      <c r="AH87" s="120"/>
      <c r="AI87" s="121"/>
      <c r="AJ87" s="119"/>
      <c r="AK87" s="119"/>
      <c r="AL87" s="119"/>
      <c r="AM87" s="120"/>
      <c r="AN87" s="121"/>
      <c r="AO87" s="118"/>
      <c r="AP87" s="119"/>
      <c r="AQ87" s="119"/>
      <c r="AR87" s="120"/>
      <c r="AS87" s="121"/>
      <c r="AT87" s="196"/>
      <c r="AU87" s="197"/>
      <c r="AV87" s="122"/>
    </row>
    <row r="88" spans="2:46" ht="12.75">
      <c r="B88" s="6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</row>
    <row r="89" spans="3:48" ht="12.75">
      <c r="C89" s="123" t="s">
        <v>28</v>
      </c>
      <c r="D89" s="124">
        <f>F84+K84+P84+U84-U19</f>
        <v>52</v>
      </c>
      <c r="E89" s="325"/>
      <c r="F89" s="325"/>
      <c r="R89" s="333" t="s">
        <v>119</v>
      </c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  <c r="AG89" s="334"/>
      <c r="AH89" s="334"/>
      <c r="AI89" s="334"/>
      <c r="AJ89" s="334"/>
      <c r="AK89" s="334"/>
      <c r="AL89" s="334"/>
      <c r="AM89" s="334"/>
      <c r="AN89" s="334"/>
      <c r="AO89" s="334"/>
      <c r="AP89" s="334"/>
      <c r="AQ89" s="334"/>
      <c r="AR89" s="334"/>
      <c r="AS89" s="334"/>
      <c r="AT89" s="334"/>
      <c r="AU89" s="334"/>
      <c r="AV89" s="334"/>
    </row>
    <row r="90" spans="3:48" ht="12.75">
      <c r="C90" s="123" t="s">
        <v>32</v>
      </c>
      <c r="D90" s="124">
        <f>D91+D92:E92</f>
        <v>44</v>
      </c>
      <c r="E90" s="325"/>
      <c r="F90" s="325"/>
      <c r="R90" s="334"/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  <c r="AQ90" s="334"/>
      <c r="AR90" s="334"/>
      <c r="AS90" s="334"/>
      <c r="AT90" s="334"/>
      <c r="AU90" s="334"/>
      <c r="AV90" s="334"/>
    </row>
    <row r="91" spans="3:48" ht="12.75">
      <c r="C91" s="125" t="s">
        <v>29</v>
      </c>
      <c r="D91" s="126">
        <f>G84+L84+Q84+V84-V19</f>
        <v>28</v>
      </c>
      <c r="E91" s="317"/>
      <c r="F91" s="317"/>
      <c r="G91" s="317"/>
      <c r="H91" s="317"/>
      <c r="K91" s="326"/>
      <c r="L91" s="327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334"/>
      <c r="AG91" s="334"/>
      <c r="AH91" s="334"/>
      <c r="AI91" s="334"/>
      <c r="AJ91" s="334"/>
      <c r="AK91" s="334"/>
      <c r="AL91" s="334"/>
      <c r="AM91" s="334"/>
      <c r="AN91" s="334"/>
      <c r="AO91" s="334"/>
      <c r="AP91" s="334"/>
      <c r="AQ91" s="334"/>
      <c r="AR91" s="334"/>
      <c r="AS91" s="334"/>
      <c r="AT91" s="334"/>
      <c r="AU91" s="334"/>
      <c r="AV91" s="334"/>
    </row>
    <row r="92" spans="3:48" ht="12.75">
      <c r="C92" s="125" t="s">
        <v>30</v>
      </c>
      <c r="D92" s="126">
        <f>H84+M84+R84+W84</f>
        <v>16</v>
      </c>
      <c r="E92" s="317"/>
      <c r="F92" s="317"/>
      <c r="R92" s="334"/>
      <c r="S92" s="334"/>
      <c r="T92" s="334"/>
      <c r="U92" s="334"/>
      <c r="V92" s="334"/>
      <c r="W92" s="334"/>
      <c r="X92" s="334"/>
      <c r="Y92" s="334"/>
      <c r="Z92" s="334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4"/>
    </row>
    <row r="93" spans="3:48" ht="27.75" customHeight="1">
      <c r="C93" s="315" t="s">
        <v>229</v>
      </c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AT93" s="313" t="s">
        <v>120</v>
      </c>
      <c r="AU93" s="314"/>
      <c r="AV93" s="264"/>
    </row>
    <row r="94" ht="16.5" customHeight="1"/>
  </sheetData>
  <mergeCells count="25">
    <mergeCell ref="AW51:AW53"/>
    <mergeCell ref="AU32:AU33"/>
    <mergeCell ref="AV32:AV33"/>
    <mergeCell ref="AW32:AW33"/>
    <mergeCell ref="AU44:AU45"/>
    <mergeCell ref="AV44:AV45"/>
    <mergeCell ref="AW44:AW45"/>
    <mergeCell ref="E89:F89"/>
    <mergeCell ref="B7:AV7"/>
    <mergeCell ref="AV8:AV9"/>
    <mergeCell ref="R89:AV92"/>
    <mergeCell ref="AU16:AU19"/>
    <mergeCell ref="AV16:AV19"/>
    <mergeCell ref="AU51:AU53"/>
    <mergeCell ref="AV51:AV53"/>
    <mergeCell ref="AT93:AU93"/>
    <mergeCell ref="C93:O93"/>
    <mergeCell ref="E92:F92"/>
    <mergeCell ref="F8:AS8"/>
    <mergeCell ref="AU8:AU9"/>
    <mergeCell ref="AT8:AT9"/>
    <mergeCell ref="E90:F90"/>
    <mergeCell ref="E91:F91"/>
    <mergeCell ref="K91:L91"/>
    <mergeCell ref="G91:H91"/>
  </mergeCells>
  <printOptions/>
  <pageMargins left="0.3937007874015748" right="0.3937007874015748" top="0.3937007874015748" bottom="0.1968503937007874" header="0.3937007874015748" footer="0.5118110236220472"/>
  <pageSetup fitToHeight="1000" horizontalDpi="600" verticalDpi="600" orientation="landscape" paperSize="9" scale="80" r:id="rId1"/>
  <headerFooter alignWithMargins="0">
    <oddFooter>&amp;R&amp;9FSZ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B27" sqref="B27"/>
    </sheetView>
  </sheetViews>
  <sheetFormatPr defaultColWidth="9.00390625" defaultRowHeight="12.75"/>
  <cols>
    <col min="1" max="1" width="14.625" style="0" bestFit="1" customWidth="1"/>
  </cols>
  <sheetData>
    <row r="1" spans="1:9" ht="12.75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I1" t="s">
        <v>129</v>
      </c>
    </row>
    <row r="2" spans="1:9" ht="12.75">
      <c r="A2" t="s">
        <v>91</v>
      </c>
      <c r="B2" t="s">
        <v>130</v>
      </c>
      <c r="F2">
        <v>2</v>
      </c>
      <c r="G2" t="s">
        <v>131</v>
      </c>
      <c r="H2">
        <v>4</v>
      </c>
      <c r="I2" t="s">
        <v>132</v>
      </c>
    </row>
    <row r="3" spans="1:9" ht="12.75">
      <c r="A3" t="s">
        <v>95</v>
      </c>
      <c r="B3" t="s">
        <v>61</v>
      </c>
      <c r="F3">
        <v>2</v>
      </c>
      <c r="G3" t="s">
        <v>131</v>
      </c>
      <c r="H3">
        <v>4</v>
      </c>
      <c r="I3" t="s">
        <v>132</v>
      </c>
    </row>
    <row r="4" spans="1:9" ht="12.75">
      <c r="A4" t="s">
        <v>96</v>
      </c>
      <c r="B4" t="s">
        <v>133</v>
      </c>
      <c r="F4">
        <v>3</v>
      </c>
      <c r="G4" t="s">
        <v>131</v>
      </c>
      <c r="H4">
        <v>3</v>
      </c>
      <c r="I4" t="s">
        <v>132</v>
      </c>
    </row>
    <row r="5" spans="1:9" ht="12.75">
      <c r="A5" t="s">
        <v>118</v>
      </c>
      <c r="B5" t="s">
        <v>134</v>
      </c>
      <c r="F5">
        <v>2</v>
      </c>
      <c r="G5" t="s">
        <v>131</v>
      </c>
      <c r="H5">
        <v>3</v>
      </c>
      <c r="I5" t="s">
        <v>132</v>
      </c>
    </row>
    <row r="6" spans="1:9" ht="12.75">
      <c r="A6" t="s">
        <v>78</v>
      </c>
      <c r="B6" t="s">
        <v>45</v>
      </c>
      <c r="F6">
        <v>2</v>
      </c>
      <c r="G6" t="s">
        <v>135</v>
      </c>
      <c r="H6">
        <v>3</v>
      </c>
      <c r="I6" t="s">
        <v>132</v>
      </c>
    </row>
    <row r="7" spans="1:9" ht="12.75">
      <c r="A7" t="s">
        <v>71</v>
      </c>
      <c r="B7" t="s">
        <v>38</v>
      </c>
      <c r="F7">
        <v>1</v>
      </c>
      <c r="G7" t="s">
        <v>135</v>
      </c>
      <c r="H7">
        <v>4</v>
      </c>
      <c r="I7" t="s">
        <v>132</v>
      </c>
    </row>
    <row r="8" spans="1:9" ht="12.75">
      <c r="A8" t="s">
        <v>136</v>
      </c>
      <c r="B8" t="s">
        <v>137</v>
      </c>
      <c r="F8">
        <v>2</v>
      </c>
      <c r="G8" t="s">
        <v>135</v>
      </c>
      <c r="H8">
        <v>3</v>
      </c>
      <c r="I8" t="s">
        <v>132</v>
      </c>
    </row>
    <row r="9" spans="1:9" ht="12.75">
      <c r="A9" t="s">
        <v>108</v>
      </c>
      <c r="B9" t="s">
        <v>44</v>
      </c>
      <c r="F9">
        <v>1</v>
      </c>
      <c r="G9" t="s">
        <v>135</v>
      </c>
      <c r="H9">
        <v>2</v>
      </c>
      <c r="I9" t="s">
        <v>132</v>
      </c>
    </row>
    <row r="10" spans="1:9" ht="12.75">
      <c r="A10" t="s">
        <v>77</v>
      </c>
      <c r="B10" t="s">
        <v>40</v>
      </c>
      <c r="F10">
        <v>2</v>
      </c>
      <c r="G10" t="s">
        <v>135</v>
      </c>
      <c r="H10">
        <v>2</v>
      </c>
      <c r="I10" t="s">
        <v>132</v>
      </c>
    </row>
    <row r="11" spans="1:9" ht="12.75">
      <c r="A11" t="s">
        <v>100</v>
      </c>
      <c r="B11" t="s">
        <v>26</v>
      </c>
      <c r="F11">
        <v>3</v>
      </c>
      <c r="G11" t="s">
        <v>135</v>
      </c>
      <c r="H11">
        <v>3</v>
      </c>
      <c r="I11" t="s">
        <v>132</v>
      </c>
    </row>
    <row r="12" spans="1:9" ht="12.75">
      <c r="A12" t="s">
        <v>86</v>
      </c>
      <c r="B12" t="s">
        <v>138</v>
      </c>
      <c r="F12">
        <v>3</v>
      </c>
      <c r="G12" t="s">
        <v>135</v>
      </c>
      <c r="H12">
        <v>3</v>
      </c>
      <c r="I12" t="s">
        <v>132</v>
      </c>
    </row>
    <row r="13" spans="1:9" ht="12.75">
      <c r="A13" t="s">
        <v>85</v>
      </c>
      <c r="B13" t="s">
        <v>139</v>
      </c>
      <c r="F13">
        <v>2</v>
      </c>
      <c r="G13" t="s">
        <v>135</v>
      </c>
      <c r="H13">
        <v>3</v>
      </c>
      <c r="I13" t="s">
        <v>132</v>
      </c>
    </row>
    <row r="14" spans="1:9" ht="12.75">
      <c r="A14" t="s">
        <v>84</v>
      </c>
      <c r="B14" t="s">
        <v>140</v>
      </c>
      <c r="F14">
        <v>1</v>
      </c>
      <c r="G14" t="s">
        <v>135</v>
      </c>
      <c r="H14">
        <v>4</v>
      </c>
      <c r="I14" t="s">
        <v>132</v>
      </c>
    </row>
    <row r="15" spans="1:9" ht="12.75">
      <c r="A15" t="s">
        <v>90</v>
      </c>
      <c r="B15" t="s">
        <v>141</v>
      </c>
      <c r="F15">
        <v>1</v>
      </c>
      <c r="G15" t="s">
        <v>135</v>
      </c>
      <c r="H15">
        <v>5</v>
      </c>
      <c r="I15" t="s">
        <v>132</v>
      </c>
    </row>
    <row r="16" spans="1:9" ht="12.75">
      <c r="A16" t="s">
        <v>117</v>
      </c>
      <c r="B16" t="s">
        <v>142</v>
      </c>
      <c r="F16">
        <v>1</v>
      </c>
      <c r="G16" t="s">
        <v>135</v>
      </c>
      <c r="H16">
        <v>4</v>
      </c>
      <c r="I16" t="s">
        <v>132</v>
      </c>
    </row>
    <row r="17" spans="1:9" ht="12.75">
      <c r="A17" t="s">
        <v>114</v>
      </c>
      <c r="B17" t="s">
        <v>143</v>
      </c>
      <c r="F17">
        <v>2</v>
      </c>
      <c r="G17" t="s">
        <v>135</v>
      </c>
      <c r="H17">
        <v>3</v>
      </c>
      <c r="I17" t="s">
        <v>132</v>
      </c>
    </row>
    <row r="18" spans="1:9" ht="12.75">
      <c r="A18" t="s">
        <v>116</v>
      </c>
      <c r="B18" t="s">
        <v>144</v>
      </c>
      <c r="F18">
        <v>1</v>
      </c>
      <c r="G18" t="s">
        <v>135</v>
      </c>
      <c r="H18">
        <v>2</v>
      </c>
      <c r="I18" t="s">
        <v>132</v>
      </c>
    </row>
    <row r="19" spans="1:9" ht="12.75">
      <c r="A19" t="s">
        <v>72</v>
      </c>
      <c r="B19" t="s">
        <v>47</v>
      </c>
      <c r="F19">
        <v>1</v>
      </c>
      <c r="G19" t="s">
        <v>135</v>
      </c>
      <c r="H19">
        <v>4</v>
      </c>
      <c r="I19" t="s">
        <v>132</v>
      </c>
    </row>
    <row r="20" spans="1:9" ht="12.75">
      <c r="A20" t="s">
        <v>87</v>
      </c>
      <c r="B20" t="s">
        <v>145</v>
      </c>
      <c r="F20">
        <v>1</v>
      </c>
      <c r="G20" t="s">
        <v>135</v>
      </c>
      <c r="H20">
        <v>3</v>
      </c>
      <c r="I20" t="s">
        <v>132</v>
      </c>
    </row>
    <row r="21" spans="1:9" ht="12.75">
      <c r="A21" t="s">
        <v>88</v>
      </c>
      <c r="B21" t="s">
        <v>146</v>
      </c>
      <c r="F21">
        <v>2</v>
      </c>
      <c r="G21" t="s">
        <v>135</v>
      </c>
      <c r="H21">
        <v>4</v>
      </c>
      <c r="I21" t="s">
        <v>132</v>
      </c>
    </row>
    <row r="22" spans="1:9" ht="12.75">
      <c r="A22" t="s">
        <v>89</v>
      </c>
      <c r="B22" t="s">
        <v>82</v>
      </c>
      <c r="F22">
        <v>1</v>
      </c>
      <c r="G22" t="s">
        <v>135</v>
      </c>
      <c r="H22">
        <v>3</v>
      </c>
      <c r="I22" t="s">
        <v>132</v>
      </c>
    </row>
    <row r="23" spans="1:9" ht="12.75">
      <c r="A23" t="s">
        <v>104</v>
      </c>
      <c r="B23" t="s">
        <v>83</v>
      </c>
      <c r="F23">
        <v>2</v>
      </c>
      <c r="G23" t="s">
        <v>135</v>
      </c>
      <c r="H23">
        <v>4</v>
      </c>
      <c r="I23" t="s">
        <v>132</v>
      </c>
    </row>
    <row r="24" spans="1:9" ht="12.75">
      <c r="A24" t="s">
        <v>101</v>
      </c>
      <c r="B24" t="s">
        <v>66</v>
      </c>
      <c r="F24">
        <v>3</v>
      </c>
      <c r="G24" t="s">
        <v>135</v>
      </c>
      <c r="H24">
        <v>4</v>
      </c>
      <c r="I24" t="s">
        <v>132</v>
      </c>
    </row>
    <row r="25" spans="1:9" ht="12.75">
      <c r="A25" t="s">
        <v>105</v>
      </c>
      <c r="B25" t="s">
        <v>70</v>
      </c>
      <c r="F25">
        <v>1</v>
      </c>
      <c r="G25" t="s">
        <v>135</v>
      </c>
      <c r="H25">
        <v>3</v>
      </c>
      <c r="I25" t="s">
        <v>132</v>
      </c>
    </row>
    <row r="26" spans="1:9" ht="12.75">
      <c r="A26" t="s">
        <v>147</v>
      </c>
      <c r="B26" t="s">
        <v>134</v>
      </c>
      <c r="F26">
        <v>3</v>
      </c>
      <c r="G26" t="s">
        <v>131</v>
      </c>
      <c r="H26">
        <v>3</v>
      </c>
      <c r="I26" t="s">
        <v>132</v>
      </c>
    </row>
    <row r="27" spans="1:9" ht="12.75">
      <c r="A27" t="s">
        <v>102</v>
      </c>
      <c r="B27" t="s">
        <v>148</v>
      </c>
      <c r="F27">
        <v>3</v>
      </c>
      <c r="G27" t="s">
        <v>131</v>
      </c>
      <c r="H27">
        <v>3</v>
      </c>
      <c r="I27" t="s">
        <v>132</v>
      </c>
    </row>
    <row r="28" spans="1:9" ht="12.75">
      <c r="A28" t="s">
        <v>92</v>
      </c>
      <c r="B28" t="s">
        <v>57</v>
      </c>
      <c r="F28">
        <v>3</v>
      </c>
      <c r="G28" t="s">
        <v>131</v>
      </c>
      <c r="H28">
        <v>3</v>
      </c>
      <c r="I28" t="s">
        <v>132</v>
      </c>
    </row>
    <row r="29" spans="1:9" ht="12.75">
      <c r="A29" t="s">
        <v>99</v>
      </c>
      <c r="B29" t="s">
        <v>149</v>
      </c>
      <c r="F29">
        <v>3</v>
      </c>
      <c r="G29" t="s">
        <v>131</v>
      </c>
      <c r="H29">
        <v>3</v>
      </c>
      <c r="I29" t="s">
        <v>132</v>
      </c>
    </row>
    <row r="30" spans="1:9" ht="12.75">
      <c r="A30" t="s">
        <v>93</v>
      </c>
      <c r="B30" t="s">
        <v>58</v>
      </c>
      <c r="F30">
        <v>3</v>
      </c>
      <c r="G30" t="s">
        <v>131</v>
      </c>
      <c r="H30">
        <v>4</v>
      </c>
      <c r="I30" t="s">
        <v>132</v>
      </c>
    </row>
    <row r="31" spans="1:9" ht="12.75">
      <c r="A31" t="s">
        <v>98</v>
      </c>
      <c r="B31" t="s">
        <v>79</v>
      </c>
      <c r="F31">
        <v>3</v>
      </c>
      <c r="G31" t="s">
        <v>131</v>
      </c>
      <c r="H31">
        <v>2</v>
      </c>
      <c r="I31" t="s">
        <v>132</v>
      </c>
    </row>
    <row r="32" spans="1:9" ht="12.75">
      <c r="A32" t="s">
        <v>150</v>
      </c>
      <c r="B32" t="s">
        <v>151</v>
      </c>
      <c r="F32">
        <v>3</v>
      </c>
      <c r="G32" t="s">
        <v>131</v>
      </c>
      <c r="H32">
        <v>6</v>
      </c>
      <c r="I32" t="s">
        <v>220</v>
      </c>
    </row>
    <row r="33" spans="1:9" ht="12.75">
      <c r="A33" t="s">
        <v>152</v>
      </c>
      <c r="B33" t="s">
        <v>153</v>
      </c>
      <c r="F33">
        <v>4</v>
      </c>
      <c r="G33" t="s">
        <v>131</v>
      </c>
      <c r="H33">
        <v>4</v>
      </c>
      <c r="I33" t="s">
        <v>220</v>
      </c>
    </row>
    <row r="34" spans="1:9" ht="12.75">
      <c r="A34" t="s">
        <v>154</v>
      </c>
      <c r="B34" t="s">
        <v>155</v>
      </c>
      <c r="F34">
        <v>4</v>
      </c>
      <c r="G34" t="s">
        <v>131</v>
      </c>
      <c r="H34">
        <v>6</v>
      </c>
      <c r="I34" t="s">
        <v>220</v>
      </c>
    </row>
    <row r="35" spans="1:9" ht="12.75">
      <c r="A35" t="s">
        <v>156</v>
      </c>
      <c r="B35" t="s">
        <v>157</v>
      </c>
      <c r="F35">
        <v>3</v>
      </c>
      <c r="G35" t="s">
        <v>131</v>
      </c>
      <c r="H35">
        <v>3</v>
      </c>
      <c r="I35" t="s">
        <v>220</v>
      </c>
    </row>
    <row r="36" spans="1:9" ht="12.75">
      <c r="A36" t="s">
        <v>158</v>
      </c>
      <c r="B36" t="s">
        <v>26</v>
      </c>
      <c r="F36">
        <v>4</v>
      </c>
      <c r="G36" t="s">
        <v>131</v>
      </c>
      <c r="H36">
        <v>3</v>
      </c>
      <c r="I36" t="s">
        <v>220</v>
      </c>
    </row>
    <row r="37" spans="1:9" ht="12.75">
      <c r="A37" t="s">
        <v>159</v>
      </c>
      <c r="B37" t="s">
        <v>160</v>
      </c>
      <c r="F37">
        <v>3</v>
      </c>
      <c r="G37" t="s">
        <v>131</v>
      </c>
      <c r="H37">
        <v>4</v>
      </c>
      <c r="I37" t="s">
        <v>220</v>
      </c>
    </row>
    <row r="38" spans="1:9" ht="12.75">
      <c r="A38" t="s">
        <v>161</v>
      </c>
      <c r="B38" t="s">
        <v>162</v>
      </c>
      <c r="F38">
        <v>2</v>
      </c>
      <c r="G38" t="s">
        <v>131</v>
      </c>
      <c r="H38">
        <v>3</v>
      </c>
      <c r="I38" t="s">
        <v>220</v>
      </c>
    </row>
    <row r="39" spans="1:9" ht="12.75">
      <c r="A39" t="s">
        <v>163</v>
      </c>
      <c r="B39" t="s">
        <v>164</v>
      </c>
      <c r="F39">
        <v>2</v>
      </c>
      <c r="G39" t="s">
        <v>131</v>
      </c>
      <c r="H39">
        <v>4</v>
      </c>
      <c r="I39" t="s">
        <v>220</v>
      </c>
    </row>
    <row r="40" spans="1:9" ht="12.75">
      <c r="A40" t="s">
        <v>165</v>
      </c>
      <c r="B40" t="s">
        <v>145</v>
      </c>
      <c r="F40">
        <v>1</v>
      </c>
      <c r="G40" t="s">
        <v>131</v>
      </c>
      <c r="H40">
        <v>3</v>
      </c>
      <c r="I40" t="s">
        <v>220</v>
      </c>
    </row>
    <row r="41" spans="1:9" ht="12.75">
      <c r="A41" t="s">
        <v>166</v>
      </c>
      <c r="B41" t="s">
        <v>82</v>
      </c>
      <c r="F41">
        <v>1</v>
      </c>
      <c r="G41" t="s">
        <v>131</v>
      </c>
      <c r="H41">
        <v>3</v>
      </c>
      <c r="I41" t="s">
        <v>220</v>
      </c>
    </row>
    <row r="42" spans="1:9" ht="12.75">
      <c r="A42" t="s">
        <v>167</v>
      </c>
      <c r="B42" t="s">
        <v>168</v>
      </c>
      <c r="F42">
        <v>1</v>
      </c>
      <c r="G42" t="s">
        <v>131</v>
      </c>
      <c r="H42">
        <v>2</v>
      </c>
      <c r="I42" t="s">
        <v>220</v>
      </c>
    </row>
    <row r="43" spans="1:9" ht="12.75">
      <c r="A43" t="s">
        <v>169</v>
      </c>
      <c r="B43" t="s">
        <v>138</v>
      </c>
      <c r="F43">
        <v>3</v>
      </c>
      <c r="G43" t="s">
        <v>131</v>
      </c>
      <c r="H43">
        <v>3</v>
      </c>
      <c r="I43" t="s">
        <v>220</v>
      </c>
    </row>
    <row r="44" spans="1:9" ht="12.75">
      <c r="A44" t="s">
        <v>170</v>
      </c>
      <c r="B44" t="s">
        <v>171</v>
      </c>
      <c r="F44">
        <v>2</v>
      </c>
      <c r="G44" t="s">
        <v>131</v>
      </c>
      <c r="H44">
        <v>2</v>
      </c>
      <c r="I44" t="s">
        <v>220</v>
      </c>
    </row>
    <row r="45" spans="1:9" ht="12.75">
      <c r="A45" t="s">
        <v>172</v>
      </c>
      <c r="B45" t="s">
        <v>173</v>
      </c>
      <c r="F45">
        <v>4</v>
      </c>
      <c r="G45" t="s">
        <v>131</v>
      </c>
      <c r="H45">
        <v>6</v>
      </c>
      <c r="I45" t="s">
        <v>220</v>
      </c>
    </row>
    <row r="46" spans="1:9" ht="12.75">
      <c r="A46" t="s">
        <v>174</v>
      </c>
      <c r="B46" t="s">
        <v>175</v>
      </c>
      <c r="F46">
        <v>4</v>
      </c>
      <c r="G46" t="s">
        <v>131</v>
      </c>
      <c r="H46">
        <v>2</v>
      </c>
      <c r="I46" t="s">
        <v>220</v>
      </c>
    </row>
    <row r="47" spans="1:9" ht="12.75">
      <c r="A47" t="s">
        <v>176</v>
      </c>
      <c r="B47" t="s">
        <v>177</v>
      </c>
      <c r="F47">
        <v>3</v>
      </c>
      <c r="G47" t="s">
        <v>131</v>
      </c>
      <c r="H47">
        <v>4</v>
      </c>
      <c r="I47" t="s">
        <v>220</v>
      </c>
    </row>
    <row r="48" spans="1:9" ht="12.75">
      <c r="A48" t="s">
        <v>178</v>
      </c>
      <c r="B48" t="s">
        <v>179</v>
      </c>
      <c r="F48">
        <v>4</v>
      </c>
      <c r="G48" t="s">
        <v>131</v>
      </c>
      <c r="H48">
        <v>3</v>
      </c>
      <c r="I48" t="s">
        <v>220</v>
      </c>
    </row>
    <row r="49" spans="1:9" ht="12.75">
      <c r="A49" t="s">
        <v>180</v>
      </c>
      <c r="B49" t="s">
        <v>181</v>
      </c>
      <c r="F49">
        <v>3</v>
      </c>
      <c r="G49" t="s">
        <v>131</v>
      </c>
      <c r="H49">
        <v>5</v>
      </c>
      <c r="I49" t="s">
        <v>220</v>
      </c>
    </row>
    <row r="50" spans="1:9" ht="12.75">
      <c r="A50" t="s">
        <v>182</v>
      </c>
      <c r="B50" t="s">
        <v>183</v>
      </c>
      <c r="F50">
        <v>3</v>
      </c>
      <c r="G50" t="s">
        <v>131</v>
      </c>
      <c r="H50">
        <v>4</v>
      </c>
      <c r="I50" t="s">
        <v>220</v>
      </c>
    </row>
    <row r="51" spans="1:9" ht="12.75">
      <c r="A51" t="s">
        <v>184</v>
      </c>
      <c r="B51" t="s">
        <v>185</v>
      </c>
      <c r="F51">
        <v>2</v>
      </c>
      <c r="G51" t="s">
        <v>131</v>
      </c>
      <c r="H51">
        <v>4</v>
      </c>
      <c r="I51" t="s">
        <v>220</v>
      </c>
    </row>
    <row r="52" spans="1:9" ht="12.75">
      <c r="A52" t="s">
        <v>186</v>
      </c>
      <c r="B52" t="s">
        <v>187</v>
      </c>
      <c r="F52">
        <v>2</v>
      </c>
      <c r="G52" t="s">
        <v>131</v>
      </c>
      <c r="H52">
        <v>5</v>
      </c>
      <c r="I52" t="s">
        <v>220</v>
      </c>
    </row>
    <row r="53" spans="1:9" ht="12.75">
      <c r="A53" t="s">
        <v>188</v>
      </c>
      <c r="B53" t="s">
        <v>139</v>
      </c>
      <c r="F53">
        <v>2</v>
      </c>
      <c r="G53" t="s">
        <v>131</v>
      </c>
      <c r="H53">
        <v>5</v>
      </c>
      <c r="I53" t="s">
        <v>220</v>
      </c>
    </row>
    <row r="54" spans="1:9" ht="12.75">
      <c r="A54" t="s">
        <v>189</v>
      </c>
      <c r="B54" t="s">
        <v>190</v>
      </c>
      <c r="F54">
        <v>1</v>
      </c>
      <c r="G54" t="s">
        <v>131</v>
      </c>
      <c r="H54">
        <v>4</v>
      </c>
      <c r="I54" t="s">
        <v>220</v>
      </c>
    </row>
    <row r="55" spans="1:9" ht="12.75">
      <c r="A55" t="s">
        <v>191</v>
      </c>
      <c r="B55" t="s">
        <v>192</v>
      </c>
      <c r="F55">
        <v>1</v>
      </c>
      <c r="G55" t="s">
        <v>131</v>
      </c>
      <c r="H55">
        <v>4</v>
      </c>
      <c r="I55" t="s">
        <v>220</v>
      </c>
    </row>
    <row r="56" spans="1:9" ht="12.75">
      <c r="A56" t="s">
        <v>193</v>
      </c>
      <c r="B56" t="s">
        <v>194</v>
      </c>
      <c r="F56">
        <v>1</v>
      </c>
      <c r="G56" t="s">
        <v>131</v>
      </c>
      <c r="H56">
        <v>4</v>
      </c>
      <c r="I56" t="s">
        <v>220</v>
      </c>
    </row>
    <row r="57" spans="1:9" ht="12.75">
      <c r="A57" t="s">
        <v>195</v>
      </c>
      <c r="B57" t="s">
        <v>196</v>
      </c>
      <c r="F57">
        <v>1</v>
      </c>
      <c r="G57" t="s">
        <v>131</v>
      </c>
      <c r="H57">
        <v>2</v>
      </c>
      <c r="I57" t="s">
        <v>220</v>
      </c>
    </row>
    <row r="58" spans="1:9" ht="12.75">
      <c r="A58" t="s">
        <v>197</v>
      </c>
      <c r="B58" t="s">
        <v>198</v>
      </c>
      <c r="F58">
        <v>1</v>
      </c>
      <c r="G58" t="s">
        <v>131</v>
      </c>
      <c r="H58">
        <v>4</v>
      </c>
      <c r="I58" t="s">
        <v>220</v>
      </c>
    </row>
    <row r="59" spans="1:9" ht="12.75">
      <c r="A59" t="s">
        <v>199</v>
      </c>
      <c r="B59" t="s">
        <v>200</v>
      </c>
      <c r="F59">
        <v>1</v>
      </c>
      <c r="G59" t="s">
        <v>131</v>
      </c>
      <c r="H59">
        <v>2</v>
      </c>
      <c r="I59" t="s">
        <v>220</v>
      </c>
    </row>
    <row r="60" spans="1:9" ht="12.75">
      <c r="A60" t="s">
        <v>201</v>
      </c>
      <c r="B60" t="s">
        <v>140</v>
      </c>
      <c r="F60">
        <v>1</v>
      </c>
      <c r="G60" t="s">
        <v>131</v>
      </c>
      <c r="H60">
        <v>3</v>
      </c>
      <c r="I60" t="s">
        <v>220</v>
      </c>
    </row>
    <row r="61" spans="1:9" ht="12.75">
      <c r="A61" t="s">
        <v>202</v>
      </c>
      <c r="B61" t="s">
        <v>139</v>
      </c>
      <c r="F61">
        <v>2</v>
      </c>
      <c r="G61" t="s">
        <v>131</v>
      </c>
      <c r="H61">
        <v>3</v>
      </c>
      <c r="I61" t="s">
        <v>220</v>
      </c>
    </row>
    <row r="62" spans="1:9" ht="12.75">
      <c r="A62" t="s">
        <v>203</v>
      </c>
      <c r="B62" t="s">
        <v>151</v>
      </c>
      <c r="F62">
        <v>3</v>
      </c>
      <c r="G62" t="s">
        <v>131</v>
      </c>
      <c r="H62">
        <v>6</v>
      </c>
      <c r="I62" t="s">
        <v>220</v>
      </c>
    </row>
    <row r="63" spans="1:9" ht="12.75">
      <c r="A63" t="s">
        <v>204</v>
      </c>
      <c r="B63" t="s">
        <v>205</v>
      </c>
      <c r="F63">
        <v>3</v>
      </c>
      <c r="G63" t="s">
        <v>131</v>
      </c>
      <c r="H63">
        <v>0</v>
      </c>
      <c r="I63" t="s">
        <v>220</v>
      </c>
    </row>
    <row r="64" spans="1:9" ht="12.75">
      <c r="A64" t="s">
        <v>206</v>
      </c>
      <c r="B64" t="s">
        <v>200</v>
      </c>
      <c r="F64">
        <v>1</v>
      </c>
      <c r="G64" t="s">
        <v>131</v>
      </c>
      <c r="H64">
        <v>2</v>
      </c>
      <c r="I64" t="s">
        <v>220</v>
      </c>
    </row>
    <row r="65" spans="1:9" ht="12.75">
      <c r="A65" t="s">
        <v>207</v>
      </c>
      <c r="B65" t="s">
        <v>208</v>
      </c>
      <c r="F65">
        <v>1</v>
      </c>
      <c r="G65" t="s">
        <v>135</v>
      </c>
      <c r="H65">
        <v>3</v>
      </c>
      <c r="I65" t="s">
        <v>220</v>
      </c>
    </row>
    <row r="66" spans="1:9" ht="12.75">
      <c r="A66" t="s">
        <v>209</v>
      </c>
      <c r="B66" t="s">
        <v>210</v>
      </c>
      <c r="F66">
        <v>2</v>
      </c>
      <c r="G66" t="s">
        <v>131</v>
      </c>
      <c r="H66">
        <v>3</v>
      </c>
      <c r="I66" t="s">
        <v>220</v>
      </c>
    </row>
    <row r="67" spans="1:9" ht="12.75">
      <c r="A67" t="s">
        <v>211</v>
      </c>
      <c r="B67" t="s">
        <v>146</v>
      </c>
      <c r="F67">
        <v>2</v>
      </c>
      <c r="G67" t="s">
        <v>131</v>
      </c>
      <c r="H67">
        <v>4</v>
      </c>
      <c r="I67" t="s">
        <v>220</v>
      </c>
    </row>
    <row r="68" spans="1:9" ht="12.75">
      <c r="A68" t="s">
        <v>212</v>
      </c>
      <c r="B68" t="s">
        <v>213</v>
      </c>
      <c r="F68">
        <v>2</v>
      </c>
      <c r="G68" t="s">
        <v>131</v>
      </c>
      <c r="H68">
        <v>2</v>
      </c>
      <c r="I68" t="s">
        <v>220</v>
      </c>
    </row>
    <row r="69" spans="1:9" ht="12.75">
      <c r="A69" t="s">
        <v>214</v>
      </c>
      <c r="B69" t="s">
        <v>215</v>
      </c>
      <c r="F69">
        <v>1</v>
      </c>
      <c r="G69" t="s">
        <v>131</v>
      </c>
      <c r="H69">
        <v>3</v>
      </c>
      <c r="I69" t="s">
        <v>220</v>
      </c>
    </row>
    <row r="70" spans="1:9" ht="12.75">
      <c r="A70" t="s">
        <v>216</v>
      </c>
      <c r="B70" t="s">
        <v>217</v>
      </c>
      <c r="F70">
        <v>4</v>
      </c>
      <c r="G70" t="s">
        <v>131</v>
      </c>
      <c r="H70">
        <v>4</v>
      </c>
      <c r="I70" t="s">
        <v>220</v>
      </c>
    </row>
    <row r="71" spans="1:9" ht="12.75">
      <c r="A71" t="s">
        <v>218</v>
      </c>
      <c r="B71" t="s">
        <v>219</v>
      </c>
      <c r="F71">
        <v>3</v>
      </c>
      <c r="G71" t="s">
        <v>131</v>
      </c>
      <c r="H71">
        <v>4</v>
      </c>
      <c r="I71" t="s">
        <v>220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V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2011-09-07T12:05:01Z</cp:lastPrinted>
  <dcterms:created xsi:type="dcterms:W3CDTF">2001-09-27T10:36:13Z</dcterms:created>
  <dcterms:modified xsi:type="dcterms:W3CDTF">2011-09-08T09:01:59Z</dcterms:modified>
  <cp:category/>
  <cp:version/>
  <cp:contentType/>
  <cp:contentStatus/>
</cp:coreProperties>
</file>