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<sst xmlns="http://schemas.openxmlformats.org/spreadsheetml/2006/main" count="605" uniqueCount="276">
  <si>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</si>
  <si>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</si>
  <si>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</si>
  <si>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</si>
  <si>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</si>
  <si>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</si>
  <si>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</si>
  <si>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</si>
  <si>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</si>
  <si>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</si>
  <si>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</si>
  <si>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</si>
  <si>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</si>
  <si>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</si>
  <si>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</si>
  <si>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</si>
  <si>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</si>
  <si>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Differenciált szakmai ismeretek</t>
  </si>
  <si>
    <t>Mindösszesen alap+szakirány:</t>
  </si>
  <si>
    <t>Záróvizsga tárgyak:</t>
  </si>
  <si>
    <t>Alkalmazott matematika</t>
  </si>
  <si>
    <t xml:space="preserve">Összes óraszám             </t>
  </si>
  <si>
    <t>Bánki Donát Gépész és Biztonságtechnikai Mérnöki  Kar</t>
  </si>
  <si>
    <t>tárgykód</t>
  </si>
  <si>
    <t>Tárgynév</t>
  </si>
  <si>
    <t>Krd.</t>
  </si>
  <si>
    <t>Félév</t>
  </si>
  <si>
    <t>TERMÉSZETTUDOMÁNYOS</t>
  </si>
  <si>
    <t>SZAKMAI</t>
  </si>
  <si>
    <t>Mérnöki fizika</t>
  </si>
  <si>
    <t>Kémia</t>
  </si>
  <si>
    <t>Közgazdaságtan II</t>
  </si>
  <si>
    <t>Mechanika I.</t>
  </si>
  <si>
    <t>Mechanika II.</t>
  </si>
  <si>
    <t xml:space="preserve">                                                                                                                    féléves óraszámokkal (ea. tgy. l). ; követelményekkel (k.); kreditekkel (kr.)</t>
  </si>
  <si>
    <t>levelező munkarend</t>
  </si>
  <si>
    <t>zárójeles tárgykódok kizárólag kreditátviteli kérelemhez !!!</t>
  </si>
  <si>
    <t>„kötelezően választható”</t>
  </si>
  <si>
    <t>Óbudai Egyetem</t>
  </si>
  <si>
    <t>keresztféléves mintatanterv</t>
  </si>
  <si>
    <t>KERESZTFÉLÉVES !!!!!!!!!</t>
  </si>
  <si>
    <t>KERESZTFÉLÉVES</t>
  </si>
  <si>
    <t>Matematika II.</t>
  </si>
  <si>
    <t>Matematika I.</t>
  </si>
  <si>
    <t>Makroökonómia</t>
  </si>
  <si>
    <t>Mikroökonómia</t>
  </si>
  <si>
    <t>Informatika II.</t>
  </si>
  <si>
    <t>Informatika I.</t>
  </si>
  <si>
    <t>képzéskód, szakkód: BMLCGM, BMLCGM</t>
  </si>
  <si>
    <t>gépészmérnöki mesterképzési szak (MSc)</t>
  </si>
  <si>
    <t>Dr. Rácz Ervin PhD</t>
  </si>
  <si>
    <t>Dr. habil. Réger Mihály DSc</t>
  </si>
  <si>
    <t>Dr. Lazányi Kornélia PhD</t>
  </si>
  <si>
    <t>Dr. Francsovics Anna PhD</t>
  </si>
  <si>
    <t>Dr. Horváth Sándor PhD</t>
  </si>
  <si>
    <t>Dr. Szabolcsi Róbert PhD, dr.habil</t>
  </si>
  <si>
    <t>Dr. Mikó Balázs PhD</t>
  </si>
  <si>
    <t>Dr. Rácz Pál PhD</t>
  </si>
  <si>
    <t>Dr. Zentay Péter PhD</t>
  </si>
  <si>
    <t>Dr. Michelberger Pál PhD</t>
  </si>
  <si>
    <t>Dr. Szabolcsi Róbert PhD</t>
  </si>
  <si>
    <t>Hegesztéstechnológiák I.</t>
  </si>
  <si>
    <t>Dr. Bagyinszki Gyula CSc</t>
  </si>
  <si>
    <t>Hegesztéstechnológiák II.</t>
  </si>
  <si>
    <t>Munkahelyi egészségmegőrzés</t>
  </si>
  <si>
    <t>Dr. Szabó Gyula PhD</t>
  </si>
  <si>
    <t>Hőfolyamatok és modellezésük</t>
  </si>
  <si>
    <t>Hegeszthetőség és anyagvizsgálat</t>
  </si>
  <si>
    <t>Dr. Kovács-Coskun Tünde PhD</t>
  </si>
  <si>
    <t>Ipari minőségirányítás</t>
  </si>
  <si>
    <t>Dr. Drégelyi-Kiss Ágota PhD</t>
  </si>
  <si>
    <t>Kötelezően választható I.</t>
  </si>
  <si>
    <t>Termikus vágás és bevonatolás</t>
  </si>
  <si>
    <t>Robotalkalmazások tervezése</t>
  </si>
  <si>
    <t>Kötelezően választható II.</t>
  </si>
  <si>
    <t>Különleges hegesztő-eljárások</t>
  </si>
  <si>
    <t>Hegesztett szerkezetek és méretezésük</t>
  </si>
  <si>
    <t>Optimum számítási módszerek</t>
  </si>
  <si>
    <t>Műszaki fizika</t>
  </si>
  <si>
    <t>Mechanika válogatott fejezetei</t>
  </si>
  <si>
    <t>Hő és áramlástan válogatott fejezetei</t>
  </si>
  <si>
    <t>Anyagtudomány</t>
  </si>
  <si>
    <t>Üzleti gazdaságtan</t>
  </si>
  <si>
    <t>Mérnöki menedzsment-minőségbiztosítás</t>
  </si>
  <si>
    <t>Mérés, jelfeldolgozás, elektronika</t>
  </si>
  <si>
    <t>Gyártási folyamatok és rendszerek</t>
  </si>
  <si>
    <t>Korszerű anyagtechnológiák</t>
  </si>
  <si>
    <t>Automatizált gyártóberendezések</t>
  </si>
  <si>
    <t>Anyagmozgató rendszerek, logisztika</t>
  </si>
  <si>
    <t>Projektfeladat</t>
  </si>
  <si>
    <t xml:space="preserve">Gépszerkezetek és tervezés </t>
  </si>
  <si>
    <t>Dr. Ruszinkó Endre PhD, dr.habil</t>
  </si>
  <si>
    <t>é</t>
  </si>
  <si>
    <t>Diplomatervezés I.</t>
  </si>
  <si>
    <t>Diplomatervezés II.</t>
  </si>
  <si>
    <t>Szakmai törzsanyag:</t>
  </si>
  <si>
    <t>hegesztéstechnológia szakirány</t>
  </si>
  <si>
    <t>Oktató</t>
  </si>
  <si>
    <t>szakiránykód: BMLCGMHT</t>
  </si>
  <si>
    <t>"</t>
  </si>
  <si>
    <t>3</t>
  </si>
  <si>
    <t>Évközi jegy (é)</t>
  </si>
  <si>
    <t>NAMAM11NLM</t>
  </si>
  <si>
    <t>KVEMF11NLM</t>
  </si>
  <si>
    <t>BAGMV11NLM</t>
  </si>
  <si>
    <t>BGRHA12NLM</t>
  </si>
  <si>
    <t>GSVUG12NLM</t>
  </si>
  <si>
    <t>GSVMM13NLM</t>
  </si>
  <si>
    <t>BGBGS11NLM</t>
  </si>
  <si>
    <t>BGRMJ11NLM</t>
  </si>
  <si>
    <t>BAGGF12NLM</t>
  </si>
  <si>
    <t>BAGKA12NLM</t>
  </si>
  <si>
    <t>BAGAU13NLM</t>
  </si>
  <si>
    <t>BGRAL13NLM</t>
  </si>
  <si>
    <t>BAGHT11NLM</t>
  </si>
  <si>
    <t>BAGHT22NLM</t>
  </si>
  <si>
    <t>BAGHA14NLM</t>
  </si>
  <si>
    <t>BAGIM14NLM</t>
  </si>
  <si>
    <t>BAGTV12NLM</t>
  </si>
  <si>
    <t>BAGRA12NLM</t>
  </si>
  <si>
    <t>BAGKH13NLM</t>
  </si>
  <si>
    <t>BAGHS13NLM</t>
  </si>
  <si>
    <t>BAGDT13NLM</t>
  </si>
  <si>
    <t>BAGDT24NLM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</si>
  <si>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</si>
  <si>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</si>
  <si>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</si>
  <si>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</si>
  <si>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</si>
  <si>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</si>
  <si>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</si>
  <si>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</si>
  <si>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</si>
  <si>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</si>
  <si>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</si>
  <si>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</si>
  <si>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</si>
  <si>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</si>
  <si>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</si>
  <si>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</si>
  <si>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</si>
  <si>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</si>
  <si>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</si>
  <si>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</si>
  <si>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</si>
  <si>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BGK MEI</t>
  </si>
  <si>
    <t>AGI GYT</t>
  </si>
  <si>
    <t>Dr. Takács Márta</t>
  </si>
  <si>
    <t>Dr. Fülöp János</t>
  </si>
  <si>
    <t>NAMOP11NLM</t>
  </si>
  <si>
    <t>NIK AMI</t>
  </si>
  <si>
    <t>KVK VEI</t>
  </si>
  <si>
    <t>KGK SZVI</t>
  </si>
  <si>
    <t>BGK GBI</t>
  </si>
  <si>
    <t>AGI AT</t>
  </si>
  <si>
    <t>BGBME13NLM</t>
  </si>
  <si>
    <t>1. tavaszi</t>
  </si>
  <si>
    <t>2. őszi</t>
  </si>
  <si>
    <t>3. tavaszi</t>
  </si>
  <si>
    <t>4.  őszi</t>
  </si>
  <si>
    <t>Szabadon választható I.</t>
  </si>
  <si>
    <t>Szabadon választható II.</t>
  </si>
  <si>
    <t>„szabadon választható”</t>
  </si>
  <si>
    <t>26.</t>
  </si>
  <si>
    <t>27.</t>
  </si>
  <si>
    <t xml:space="preserve">- Gépszerkezetek és tervezés </t>
  </si>
  <si>
    <t xml:space="preserve">- Gyártási folyamatok és rendszerek </t>
  </si>
  <si>
    <t xml:space="preserve">- Korszerű anyagtechnológiák </t>
  </si>
  <si>
    <t xml:space="preserve">- Hegesztő technológiák I.-II. </t>
  </si>
  <si>
    <t xml:space="preserve">- Hegeszthetőség és anyagvizsgálat </t>
  </si>
  <si>
    <t xml:space="preserve">- Munkahelyi egészségmegőrzés </t>
  </si>
  <si>
    <t xml:space="preserve">- Ipari minőségirányítás </t>
  </si>
  <si>
    <t>1. Gépészmérnöki tantárgycsoport tantárgyai</t>
  </si>
  <si>
    <t>2. Hegesztéstechnológia specializáció tantárgycsoport tantárgyai</t>
  </si>
  <si>
    <t>tárgycsoportkód: BMLCGMXXM0F16SV</t>
  </si>
  <si>
    <t>tárgycsoportkód: BMLCGMHTM0F16KV</t>
  </si>
  <si>
    <t>mintatanterv-kód: BMLCGMHTM0F16 (Σ56 krd)</t>
  </si>
  <si>
    <t>mintatanterv-kód: BMLCGMXXM0F16 (Σ64 krd)</t>
  </si>
  <si>
    <t>Anyagtudomány II.</t>
  </si>
  <si>
    <t>Irányítástechnika</t>
  </si>
  <si>
    <t>Energiagazdálkodás és környezetvédelem</t>
  </si>
  <si>
    <t>Géprajz, gépelemek, gépszerkezetek III.</t>
  </si>
  <si>
    <t>Anyagtudomány I.</t>
  </si>
  <si>
    <t>Forgácsolástechnológia alapjai</t>
  </si>
  <si>
    <t>Géprajz, gépelemek, gépszerkezetek II.</t>
  </si>
  <si>
    <t>Vállalkozás-gazdaságtan II</t>
  </si>
  <si>
    <t>Géprajz, gépelemek, gépszerkezetek I.</t>
  </si>
  <si>
    <t>Anyagtechnológia alapjai I.</t>
  </si>
  <si>
    <t>Vállalkozás-gazdaságtan I.</t>
  </si>
  <si>
    <t>Minőségbiztosítás</t>
  </si>
  <si>
    <t>Anyagtechnológia alapjai II.</t>
  </si>
  <si>
    <t>Vállalkozás-gazdaságtan II.</t>
  </si>
  <si>
    <t>Vállalkozás-gazdaságtan I</t>
  </si>
  <si>
    <t>Logisztikai alapismeretek</t>
  </si>
  <si>
    <t>Biztonságtechnika, ergonómia</t>
  </si>
  <si>
    <t>BAGAT22NLC</t>
  </si>
  <si>
    <t>BGRHA15NLD</t>
  </si>
  <si>
    <t>Hő- és áramlástechnikai gépék I.</t>
  </si>
  <si>
    <t>BGBKE11NLD</t>
  </si>
  <si>
    <t>BGRMA1GNLD</t>
  </si>
  <si>
    <t>BGRHO13NLC</t>
  </si>
  <si>
    <t xml:space="preserve">Hő- és áramlástechnika I. </t>
  </si>
  <si>
    <t>BGRHO24NLC</t>
  </si>
  <si>
    <t>Hő- és áramlástechnika II.</t>
  </si>
  <si>
    <t>GGTKG2G4LC</t>
  </si>
  <si>
    <t>BGBKE11NLC</t>
  </si>
  <si>
    <t>BGBGE12NLD</t>
  </si>
  <si>
    <t>BGBFG12NLD</t>
  </si>
  <si>
    <t>BGBME11NLD</t>
  </si>
  <si>
    <t>BGRIA2GNLC</t>
  </si>
  <si>
    <t>BGRIR15NLC</t>
  </si>
  <si>
    <t>BGBBE17NLC</t>
  </si>
  <si>
    <t>GGTKG1G1LD</t>
  </si>
  <si>
    <t>GSVVG1G2LD</t>
  </si>
  <si>
    <t>BGBME22NLD</t>
  </si>
  <si>
    <t>BGRMA2GNLC</t>
  </si>
  <si>
    <t>BGBME11NLC</t>
  </si>
  <si>
    <t>BGBGE11NLC</t>
  </si>
  <si>
    <t>BAGAN23NLD</t>
  </si>
  <si>
    <t>BAGFA13NLD</t>
  </si>
  <si>
    <t>BGRHO24NLD</t>
  </si>
  <si>
    <t>GSVVG2G3LD</t>
  </si>
  <si>
    <t>BGBEK16NLD</t>
  </si>
  <si>
    <t>BGBME22NLC</t>
  </si>
  <si>
    <t>BGRIA1GNLC</t>
  </si>
  <si>
    <t>BAGFA13NLC</t>
  </si>
  <si>
    <t>GGTKG2G2LD</t>
  </si>
  <si>
    <t>BAGAT11NLD</t>
  </si>
  <si>
    <t>BAGAN12NLD</t>
  </si>
  <si>
    <t>BGRMA2GNLD</t>
  </si>
  <si>
    <t>BGBGE23NLD</t>
  </si>
  <si>
    <t>BGRMA1GNLC</t>
  </si>
  <si>
    <t>BGBFG12NLC</t>
  </si>
  <si>
    <t>BAGAT11NLC</t>
  </si>
  <si>
    <t>BGBGE22NLC</t>
  </si>
  <si>
    <t>BAGAN23NLC</t>
  </si>
  <si>
    <t>BGRHA15NLC</t>
  </si>
  <si>
    <t>BGRHA26NLC</t>
  </si>
  <si>
    <t>Hő- és áramlástechnikai gépék II.</t>
  </si>
  <si>
    <t>BGRLG17NLC</t>
  </si>
  <si>
    <t>BGBGE34NLD</t>
  </si>
  <si>
    <t>BGRLG17NLD</t>
  </si>
  <si>
    <t>BGBBE17NLD</t>
  </si>
  <si>
    <t>GGTKG1G3LC</t>
  </si>
  <si>
    <t>Közgazdaságtan I.</t>
  </si>
  <si>
    <t>GSVVG1G4LC</t>
  </si>
  <si>
    <t>GSVVG2G5LC</t>
  </si>
  <si>
    <t>BAGMB15NLC</t>
  </si>
  <si>
    <t>BGBEK16NLC</t>
  </si>
  <si>
    <t>BAGAT22NLD</t>
  </si>
  <si>
    <t>BGRHO13NLD</t>
  </si>
  <si>
    <t>BAGMB15NLD</t>
  </si>
  <si>
    <t>BGRIA1GNLD</t>
  </si>
  <si>
    <t>BGBGE33NLC</t>
  </si>
  <si>
    <t>BAGAN12NLC</t>
  </si>
  <si>
    <t>Anyagtechnológia alapjai I</t>
  </si>
  <si>
    <t>BGRHA26NLD</t>
  </si>
  <si>
    <t>BGRIR15NLD</t>
  </si>
  <si>
    <t>BGRIA2GNLD</t>
  </si>
  <si>
    <t>(BTOSVG1NLM)</t>
  </si>
  <si>
    <t>(BTOSVG2NLM)</t>
  </si>
  <si>
    <t>(BTOKVG1NLM)</t>
  </si>
  <si>
    <t>(BTOKVG2NLM)</t>
  </si>
  <si>
    <t>félév óra</t>
  </si>
  <si>
    <t>teljesítendő: 2 tárgy, 6 kredit</t>
  </si>
  <si>
    <t>mintatanterv-kód: BMLCGMXXM2F16 (Σ 2x103 krd)</t>
  </si>
  <si>
    <t/>
  </si>
  <si>
    <t>BAGAT12NLM</t>
  </si>
  <si>
    <t>GAZDASÁGI ÉS HUMÁN</t>
  </si>
  <si>
    <t>Alapozó ismeretek:</t>
  </si>
  <si>
    <t>Dr. Gonda Viktor PhD</t>
  </si>
  <si>
    <t>BAGPF12NLM</t>
  </si>
  <si>
    <t>Okos gyár</t>
  </si>
  <si>
    <t>BAGOG13NLM</t>
  </si>
  <si>
    <t>BAGHM14NLM</t>
  </si>
  <si>
    <t>különbözeti tárgyak 2016. február után kezdőknek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</si>
</sst>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44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1"/>
      <name val="Times New Roman"/>
      <family val="1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10"/>
      </left>
      <right style="medium"/>
      <top style="thick">
        <color indexed="10"/>
      </top>
      <bottom style="medium"/>
    </border>
    <border>
      <left style="thick">
        <color indexed="10"/>
      </left>
      <right style="medium"/>
      <top style="medium"/>
      <bottom style="medium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19" borderId="0" applyNumberFormat="0" applyBorder="0" applyAlignment="0" applyProtection="0"/>
    <xf numFmtId="0" fontId="20" fillId="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6" borderId="0" applyNumberFormat="0" applyBorder="0" applyAlignment="0" applyProtection="0"/>
    <xf numFmtId="0" fontId="29" fillId="6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9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4" fillId="0" borderId="3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3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3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13" fillId="12" borderId="39" xfId="0" applyFont="1" applyFill="1" applyBorder="1" applyAlignment="1">
      <alignment horizontal="left"/>
    </xf>
    <xf numFmtId="0" fontId="0" fillId="12" borderId="39" xfId="0" applyFill="1" applyBorder="1" applyAlignment="1">
      <alignment horizontal="left"/>
    </xf>
    <xf numFmtId="0" fontId="0" fillId="12" borderId="39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4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12" fillId="23" borderId="42" xfId="0" applyFont="1" applyFill="1" applyBorder="1" applyAlignment="1">
      <alignment vertical="center"/>
    </xf>
    <xf numFmtId="0" fontId="3" fillId="23" borderId="43" xfId="0" applyFont="1" applyFill="1" applyBorder="1" applyAlignment="1">
      <alignment horizontal="right" vertical="top"/>
    </xf>
    <xf numFmtId="0" fontId="3" fillId="23" borderId="44" xfId="0" applyFont="1" applyFill="1" applyBorder="1" applyAlignment="1">
      <alignment horizontal="center" vertical="top" wrapText="1"/>
    </xf>
    <xf numFmtId="0" fontId="4" fillId="23" borderId="45" xfId="0" applyFont="1" applyFill="1" applyBorder="1" applyAlignment="1">
      <alignment horizontal="center"/>
    </xf>
    <xf numFmtId="0" fontId="4" fillId="23" borderId="46" xfId="0" applyFont="1" applyFill="1" applyBorder="1" applyAlignment="1">
      <alignment horizontal="center"/>
    </xf>
    <xf numFmtId="0" fontId="3" fillId="23" borderId="47" xfId="0" applyFont="1" applyFill="1" applyBorder="1" applyAlignment="1">
      <alignment horizontal="right"/>
    </xf>
    <xf numFmtId="0" fontId="3" fillId="0" borderId="48" xfId="0" applyFont="1" applyBorder="1" applyAlignment="1">
      <alignment horizontal="center" vertical="top" wrapText="1"/>
    </xf>
    <xf numFmtId="0" fontId="12" fillId="23" borderId="49" xfId="0" applyFont="1" applyFill="1" applyBorder="1" applyAlignment="1">
      <alignment vertical="center"/>
    </xf>
    <xf numFmtId="0" fontId="14" fillId="23" borderId="50" xfId="0" applyFont="1" applyFill="1" applyBorder="1" applyAlignment="1">
      <alignment vertical="top" wrapText="1"/>
    </xf>
    <xf numFmtId="0" fontId="4" fillId="23" borderId="51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3" borderId="52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7" fillId="24" borderId="0" xfId="0" applyFont="1" applyFill="1" applyBorder="1" applyAlignment="1">
      <alignment horizontal="left"/>
    </xf>
    <xf numFmtId="0" fontId="17" fillId="24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1" fontId="0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23" borderId="27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49" fontId="4" fillId="0" borderId="14" xfId="0" applyNumberFormat="1" applyFont="1" applyBorder="1" applyAlignment="1" quotePrefix="1">
      <alignment horizontal="center"/>
    </xf>
    <xf numFmtId="49" fontId="4" fillId="0" borderId="14" xfId="0" applyNumberFormat="1" applyFont="1" applyBorder="1" applyAlignment="1">
      <alignment horizontal="center"/>
    </xf>
    <xf numFmtId="0" fontId="3" fillId="23" borderId="27" xfId="0" applyFont="1" applyFill="1" applyBorder="1" applyAlignment="1">
      <alignment horizontal="right" vertical="top"/>
    </xf>
    <xf numFmtId="0" fontId="3" fillId="23" borderId="53" xfId="0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23" borderId="50" xfId="0" applyFont="1" applyFill="1" applyBorder="1" applyAlignment="1">
      <alignment vertical="top" wrapText="1"/>
    </xf>
    <xf numFmtId="0" fontId="4" fillId="23" borderId="54" xfId="0" applyFont="1" applyFill="1" applyBorder="1" applyAlignment="1">
      <alignment vertical="top" wrapText="1"/>
    </xf>
    <xf numFmtId="0" fontId="3" fillId="22" borderId="55" xfId="0" applyFont="1" applyFill="1" applyBorder="1" applyAlignment="1">
      <alignment vertical="center" shrinkToFit="1"/>
    </xf>
    <xf numFmtId="0" fontId="36" fillId="22" borderId="56" xfId="0" applyFont="1" applyFill="1" applyBorder="1" applyAlignment="1">
      <alignment horizontal="center" vertical="center" shrinkToFit="1"/>
    </xf>
    <xf numFmtId="0" fontId="3" fillId="22" borderId="56" xfId="0" applyFont="1" applyFill="1" applyBorder="1" applyAlignment="1">
      <alignment horizontal="center" vertical="center" shrinkToFit="1"/>
    </xf>
    <xf numFmtId="0" fontId="3" fillId="22" borderId="57" xfId="0" applyFont="1" applyFill="1" applyBorder="1" applyAlignment="1">
      <alignment shrinkToFit="1"/>
    </xf>
    <xf numFmtId="0" fontId="3" fillId="22" borderId="56" xfId="0" applyFont="1" applyFill="1" applyBorder="1" applyAlignment="1">
      <alignment horizontal="center" shrinkToFit="1"/>
    </xf>
    <xf numFmtId="0" fontId="4" fillId="22" borderId="58" xfId="0" applyFont="1" applyFill="1" applyBorder="1" applyAlignment="1">
      <alignment horizontal="center" shrinkToFit="1"/>
    </xf>
    <xf numFmtId="0" fontId="4" fillId="22" borderId="59" xfId="0" applyFont="1" applyFill="1" applyBorder="1" applyAlignment="1">
      <alignment horizontal="center" shrinkToFit="1"/>
    </xf>
    <xf numFmtId="0" fontId="3" fillId="22" borderId="57" xfId="0" applyFont="1" applyFill="1" applyBorder="1" applyAlignment="1">
      <alignment horizontal="left" shrinkToFit="1"/>
    </xf>
    <xf numFmtId="0" fontId="3" fillId="22" borderId="60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0" fillId="0" borderId="0" xfId="0" applyFont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4" fillId="0" borderId="61" xfId="0" applyFont="1" applyBorder="1" applyAlignment="1">
      <alignment shrinkToFit="1"/>
    </xf>
    <xf numFmtId="0" fontId="4" fillId="0" borderId="62" xfId="0" applyFont="1" applyBorder="1" applyAlignment="1">
      <alignment shrinkToFit="1"/>
    </xf>
    <xf numFmtId="0" fontId="4" fillId="0" borderId="63" xfId="0" applyFont="1" applyBorder="1" applyAlignment="1">
      <alignment horizontal="center" shrinkToFit="1"/>
    </xf>
    <xf numFmtId="0" fontId="4" fillId="0" borderId="64" xfId="0" applyFont="1" applyBorder="1" applyAlignment="1">
      <alignment horizontal="center" shrinkToFit="1"/>
    </xf>
    <xf numFmtId="0" fontId="4" fillId="0" borderId="26" xfId="0" applyFont="1" applyBorder="1" applyAlignment="1">
      <alignment shrinkToFit="1"/>
    </xf>
    <xf numFmtId="0" fontId="6" fillId="0" borderId="28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36" fillId="22" borderId="58" xfId="0" applyFont="1" applyFill="1" applyBorder="1" applyAlignment="1">
      <alignment horizontal="center" vertical="center" shrinkToFit="1"/>
    </xf>
    <xf numFmtId="0" fontId="36" fillId="22" borderId="59" xfId="0" applyFont="1" applyFill="1" applyBorder="1" applyAlignment="1">
      <alignment horizontal="center" vertical="center" shrinkToFit="1"/>
    </xf>
    <xf numFmtId="0" fontId="36" fillId="22" borderId="31" xfId="0" applyFont="1" applyFill="1" applyBorder="1" applyAlignment="1">
      <alignment horizontal="center" vertical="center" shrinkToFit="1"/>
    </xf>
    <xf numFmtId="0" fontId="3" fillId="22" borderId="58" xfId="0" applyFont="1" applyFill="1" applyBorder="1" applyAlignment="1">
      <alignment horizontal="center" vertical="center" shrinkToFit="1"/>
    </xf>
    <xf numFmtId="0" fontId="3" fillId="22" borderId="59" xfId="0" applyFont="1" applyFill="1" applyBorder="1" applyAlignment="1">
      <alignment horizontal="center" vertical="center" shrinkToFit="1"/>
    </xf>
    <xf numFmtId="0" fontId="3" fillId="22" borderId="31" xfId="0" applyFont="1" applyFill="1" applyBorder="1" applyAlignment="1">
      <alignment horizontal="center" vertical="center" shrinkToFit="1"/>
    </xf>
    <xf numFmtId="0" fontId="3" fillId="23" borderId="65" xfId="0" applyFont="1" applyFill="1" applyBorder="1" applyAlignment="1">
      <alignment horizontal="center" vertical="top"/>
    </xf>
    <xf numFmtId="0" fontId="3" fillId="23" borderId="66" xfId="0" applyFont="1" applyFill="1" applyBorder="1" applyAlignment="1">
      <alignment horizontal="right" vertical="top"/>
    </xf>
    <xf numFmtId="0" fontId="4" fillId="0" borderId="34" xfId="0" applyFont="1" applyBorder="1" applyAlignment="1">
      <alignment wrapText="1"/>
    </xf>
    <xf numFmtId="0" fontId="4" fillId="0" borderId="67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70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23" borderId="0" xfId="0" applyFont="1" applyFill="1" applyBorder="1" applyAlignment="1">
      <alignment vertical="top" wrapText="1"/>
    </xf>
    <xf numFmtId="0" fontId="4" fillId="0" borderId="75" xfId="0" applyFont="1" applyBorder="1" applyAlignment="1">
      <alignment horizontal="center"/>
    </xf>
    <xf numFmtId="0" fontId="4" fillId="23" borderId="20" xfId="0" applyFont="1" applyFill="1" applyBorder="1" applyAlignment="1">
      <alignment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 quotePrefix="1">
      <alignment horizontal="center"/>
    </xf>
    <xf numFmtId="0" fontId="4" fillId="0" borderId="68" xfId="0" applyFont="1" applyBorder="1" applyAlignment="1" quotePrefix="1">
      <alignment horizontal="center"/>
    </xf>
    <xf numFmtId="49" fontId="4" fillId="0" borderId="71" xfId="0" applyNumberFormat="1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37" fillId="0" borderId="25" xfId="0" applyFont="1" applyBorder="1" applyAlignment="1">
      <alignment vertical="top" wrapText="1"/>
    </xf>
    <xf numFmtId="0" fontId="37" fillId="23" borderId="51" xfId="0" applyFont="1" applyFill="1" applyBorder="1" applyAlignment="1">
      <alignment vertical="top" wrapText="1"/>
    </xf>
    <xf numFmtId="0" fontId="38" fillId="0" borderId="0" xfId="0" applyFont="1" applyAlignment="1">
      <alignment horizontal="justify"/>
    </xf>
    <xf numFmtId="0" fontId="6" fillId="0" borderId="0" xfId="0" applyFont="1" applyAlignment="1">
      <alignment horizontal="left" indent="1"/>
    </xf>
    <xf numFmtId="0" fontId="38" fillId="0" borderId="0" xfId="0" applyFont="1" applyAlignment="1">
      <alignment horizontal="left" indent="3"/>
    </xf>
    <xf numFmtId="0" fontId="4" fillId="23" borderId="77" xfId="0" applyFont="1" applyFill="1" applyBorder="1" applyAlignment="1">
      <alignment vertical="top" wrapText="1"/>
    </xf>
    <xf numFmtId="0" fontId="4" fillId="23" borderId="50" xfId="0" applyFont="1" applyFill="1" applyBorder="1" applyAlignment="1">
      <alignment vertical="top" wrapText="1"/>
    </xf>
    <xf numFmtId="0" fontId="4" fillId="23" borderId="78" xfId="0" applyFont="1" applyFill="1" applyBorder="1" applyAlignment="1">
      <alignment/>
    </xf>
    <xf numFmtId="0" fontId="4" fillId="23" borderId="31" xfId="0" applyFont="1" applyFill="1" applyBorder="1" applyAlignment="1">
      <alignment/>
    </xf>
    <xf numFmtId="0" fontId="4" fillId="23" borderId="79" xfId="0" applyFont="1" applyFill="1" applyBorder="1" applyAlignment="1">
      <alignment vertical="top" wrapText="1"/>
    </xf>
    <xf numFmtId="0" fontId="40" fillId="0" borderId="39" xfId="82" applyFont="1" applyFill="1" applyBorder="1" applyAlignment="1">
      <alignment/>
      <protection/>
    </xf>
    <xf numFmtId="0" fontId="40" fillId="0" borderId="39" xfId="82" applyNumberFormat="1" applyFont="1" applyFill="1" applyBorder="1" applyAlignment="1">
      <alignment shrinkToFit="1"/>
      <protection/>
    </xf>
    <xf numFmtId="167" fontId="40" fillId="0" borderId="39" xfId="82" applyFont="1" applyFill="1" applyBorder="1" applyAlignment="1">
      <alignment shrinkToFit="1"/>
      <protection/>
    </xf>
    <xf numFmtId="0" fontId="41" fillId="0" borderId="39" xfId="82" applyFont="1" applyFill="1" applyBorder="1" applyAlignment="1">
      <alignment/>
      <protection/>
    </xf>
    <xf numFmtId="0" fontId="39" fillId="0" borderId="39" xfId="82" applyNumberFormat="1" applyFont="1" applyFill="1" applyBorder="1" applyAlignment="1">
      <alignment shrinkToFit="1"/>
      <protection/>
    </xf>
    <xf numFmtId="167" fontId="42" fillId="0" borderId="39" xfId="82" applyFont="1" applyFill="1" applyBorder="1" applyAlignment="1">
      <alignment shrinkToFit="1"/>
      <protection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Font="1" applyFill="1" applyBorder="1" applyAlignment="1">
      <alignment/>
    </xf>
    <xf numFmtId="0" fontId="13" fillId="12" borderId="80" xfId="0" applyFont="1" applyFill="1" applyBorder="1" applyAlignment="1">
      <alignment horizontal="left"/>
    </xf>
    <xf numFmtId="0" fontId="13" fillId="12" borderId="81" xfId="0" applyFont="1" applyFill="1" applyBorder="1" applyAlignment="1">
      <alignment horizontal="left"/>
    </xf>
    <xf numFmtId="0" fontId="13" fillId="12" borderId="82" xfId="0" applyFont="1" applyFill="1" applyBorder="1" applyAlignment="1">
      <alignment horizontal="left"/>
    </xf>
    <xf numFmtId="0" fontId="0" fillId="0" borderId="82" xfId="0" applyBorder="1" applyAlignment="1">
      <alignment/>
    </xf>
    <xf numFmtId="0" fontId="0" fillId="0" borderId="80" xfId="0" applyBorder="1" applyAlignment="1">
      <alignment horizontal="left"/>
    </xf>
    <xf numFmtId="0" fontId="0" fillId="0" borderId="81" xfId="0" applyFont="1" applyFill="1" applyBorder="1" applyAlignment="1">
      <alignment/>
    </xf>
    <xf numFmtId="0" fontId="40" fillId="0" borderId="80" xfId="82" applyFont="1" applyFill="1" applyBorder="1" applyAlignment="1">
      <alignment/>
      <protection/>
    </xf>
    <xf numFmtId="0" fontId="0" fillId="0" borderId="81" xfId="0" applyFont="1" applyFill="1" applyBorder="1" applyAlignment="1">
      <alignment horizontal="left"/>
    </xf>
    <xf numFmtId="0" fontId="0" fillId="0" borderId="81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41" fillId="0" borderId="80" xfId="82" applyFont="1" applyFill="1" applyBorder="1" applyAlignment="1">
      <alignment/>
      <protection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167" fontId="40" fillId="0" borderId="80" xfId="82" applyFont="1" applyFill="1" applyBorder="1" applyAlignment="1">
      <alignment shrinkToFit="1"/>
      <protection/>
    </xf>
    <xf numFmtId="167" fontId="42" fillId="0" borderId="80" xfId="82" applyFont="1" applyFill="1" applyBorder="1" applyAlignment="1">
      <alignment shrinkToFit="1"/>
      <protection/>
    </xf>
    <xf numFmtId="167" fontId="40" fillId="25" borderId="80" xfId="82" applyFont="1" applyFill="1" applyBorder="1" applyAlignment="1">
      <alignment shrinkToFit="1"/>
      <protection/>
    </xf>
    <xf numFmtId="167" fontId="0" fillId="0" borderId="0" xfId="0" applyNumberFormat="1" applyBorder="1" applyAlignment="1">
      <alignment/>
    </xf>
    <xf numFmtId="167" fontId="0" fillId="0" borderId="82" xfId="0" applyNumberFormat="1" applyFont="1" applyFill="1" applyBorder="1" applyAlignment="1">
      <alignment/>
    </xf>
    <xf numFmtId="0" fontId="4" fillId="23" borderId="78" xfId="0" applyFont="1" applyFill="1" applyBorder="1" applyAlignment="1">
      <alignment vertical="top" wrapText="1"/>
    </xf>
    <xf numFmtId="0" fontId="4" fillId="23" borderId="34" xfId="0" applyFont="1" applyFill="1" applyBorder="1" applyAlignment="1">
      <alignment vertical="top" wrapText="1"/>
    </xf>
    <xf numFmtId="0" fontId="7" fillId="0" borderId="38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84" xfId="0" applyFont="1" applyFill="1" applyBorder="1" applyAlignment="1">
      <alignment horizontal="center" wrapText="1"/>
    </xf>
    <xf numFmtId="0" fontId="4" fillId="0" borderId="83" xfId="0" applyFont="1" applyBorder="1" applyAlignment="1">
      <alignment horizontal="center" wrapText="1"/>
    </xf>
    <xf numFmtId="0" fontId="4" fillId="0" borderId="84" xfId="0" applyFont="1" applyBorder="1" applyAlignment="1">
      <alignment horizontal="center" wrapText="1"/>
    </xf>
    <xf numFmtId="0" fontId="4" fillId="0" borderId="85" xfId="0" applyFont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3" fillId="22" borderId="88" xfId="0" applyFont="1" applyFill="1" applyBorder="1" applyAlignment="1">
      <alignment vertical="center" shrinkToFit="1"/>
    </xf>
    <xf numFmtId="0" fontId="3" fillId="22" borderId="57" xfId="0" applyFont="1" applyFill="1" applyBorder="1" applyAlignment="1">
      <alignment vertical="center" shrinkToFit="1"/>
    </xf>
    <xf numFmtId="0" fontId="3" fillId="22" borderId="55" xfId="0" applyFont="1" applyFill="1" applyBorder="1" applyAlignment="1">
      <alignment vertical="center" shrinkToFit="1"/>
    </xf>
    <xf numFmtId="0" fontId="3" fillId="22" borderId="88" xfId="0" applyFont="1" applyFill="1" applyBorder="1" applyAlignment="1">
      <alignment shrinkToFit="1"/>
    </xf>
    <xf numFmtId="0" fontId="3" fillId="22" borderId="57" xfId="0" applyFont="1" applyFill="1" applyBorder="1" applyAlignment="1">
      <alignment shrinkToFit="1"/>
    </xf>
    <xf numFmtId="0" fontId="3" fillId="22" borderId="55" xfId="0" applyFont="1" applyFill="1" applyBorder="1" applyAlignment="1">
      <alignment shrinkToFit="1"/>
    </xf>
    <xf numFmtId="0" fontId="3" fillId="22" borderId="88" xfId="0" applyFont="1" applyFill="1" applyBorder="1" applyAlignment="1">
      <alignment horizontal="left" shrinkToFit="1"/>
    </xf>
    <xf numFmtId="0" fontId="3" fillId="22" borderId="57" xfId="0" applyFont="1" applyFill="1" applyBorder="1" applyAlignment="1">
      <alignment horizontal="left" shrinkToFit="1"/>
    </xf>
    <xf numFmtId="0" fontId="3" fillId="22" borderId="55" xfId="0" applyFont="1" applyFill="1" applyBorder="1" applyAlignment="1">
      <alignment horizontal="left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2" borderId="89" xfId="0" applyFont="1" applyFill="1" applyBorder="1" applyAlignment="1">
      <alignment horizontal="center" shrinkToFit="1"/>
    </xf>
    <xf numFmtId="0" fontId="4" fillId="0" borderId="90" xfId="0" applyFont="1" applyBorder="1" applyAlignment="1">
      <alignment horizontal="center" wrapText="1"/>
    </xf>
  </cellXfs>
  <cellStyles count="7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levelező" xfId="56"/>
    <cellStyle name="Jelölőszín (2)" xfId="57"/>
    <cellStyle name="Jelölőszín (2) 2" xfId="58"/>
    <cellStyle name="Jelölőszín (2)_Bt levelező" xfId="59"/>
    <cellStyle name="Jelölőszín (3)" xfId="60"/>
    <cellStyle name="Jelölőszín (3) 2" xfId="61"/>
    <cellStyle name="Jelölőszín (3)_Bt levelező" xfId="62"/>
    <cellStyle name="Jelölőszín (4)" xfId="63"/>
    <cellStyle name="Jelölőszín (4) 2" xfId="64"/>
    <cellStyle name="Jelölőszín (4)_Bt levelező" xfId="65"/>
    <cellStyle name="Jelölőszín (5)" xfId="66"/>
    <cellStyle name="Jelölőszín (5) 2" xfId="67"/>
    <cellStyle name="Jelölőszín (5)_Bt levelező" xfId="68"/>
    <cellStyle name="Jelölőszín (6)" xfId="69"/>
    <cellStyle name="Jelölőszín (6) 2" xfId="70"/>
    <cellStyle name="Jelölőszín (6)_Bt levelező" xfId="71"/>
    <cellStyle name="Jó" xfId="72"/>
    <cellStyle name="Kimenet" xfId="73"/>
    <cellStyle name="Magyarázó szöveg" xfId="74"/>
    <cellStyle name="Followed Hyperlink" xfId="75"/>
    <cellStyle name="Normál 2" xfId="76"/>
    <cellStyle name="Normál 2 2" xfId="77"/>
    <cellStyle name="Normál 2_Bt nappali" xfId="78"/>
    <cellStyle name="Normál 3" xfId="79"/>
    <cellStyle name="Normál 3 2" xfId="80"/>
    <cellStyle name="Normál 4" xfId="81"/>
    <cellStyle name="Normál_Munka1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14.7109375" style="0" customWidth="1"/>
    <col min="3" max="4" width="28.140625" style="0" customWidth="1"/>
    <col min="5" max="5" width="9.00390625" style="0" customWidth="1"/>
    <col min="6" max="6" width="4.7109375" style="0" customWidth="1"/>
    <col min="7" max="7" width="5.00390625" style="0" customWidth="1"/>
    <col min="8" max="27" width="3.57421875" style="0" customWidth="1"/>
    <col min="28" max="30" width="5.7109375" style="0" customWidth="1"/>
  </cols>
  <sheetData>
    <row r="1" spans="1:30" ht="12.75" customHeight="1">
      <c r="A1" s="94" t="s">
        <v>38</v>
      </c>
      <c r="B1" s="2"/>
      <c r="C1" s="95"/>
      <c r="D1" s="95"/>
      <c r="E1" s="95"/>
      <c r="F1" s="2"/>
      <c r="G1" s="2"/>
      <c r="H1" s="2"/>
      <c r="I1" s="2"/>
      <c r="J1" s="2"/>
      <c r="K1" s="2"/>
      <c r="L1" s="91"/>
      <c r="M1" s="77" t="s">
        <v>39</v>
      </c>
      <c r="N1" s="92"/>
      <c r="O1" s="92"/>
      <c r="P1" s="92"/>
      <c r="Q1" s="92"/>
      <c r="R1" s="92"/>
      <c r="S1" s="9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 customHeight="1">
      <c r="A2" s="95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63"/>
      <c r="M2" s="93" t="s">
        <v>49</v>
      </c>
      <c r="N2" s="63"/>
      <c r="O2" s="63"/>
      <c r="P2" s="63"/>
      <c r="Q2" s="63"/>
      <c r="R2" s="63"/>
      <c r="S2" s="63"/>
      <c r="T2" s="2"/>
      <c r="U2" s="2"/>
      <c r="V2" s="2"/>
      <c r="W2" s="2"/>
      <c r="X2" s="2"/>
      <c r="Y2" s="2"/>
      <c r="Z2" s="2"/>
      <c r="AA2" s="2"/>
      <c r="AB2" s="1" t="s">
        <v>35</v>
      </c>
      <c r="AC2" s="2"/>
      <c r="AD2" s="2"/>
    </row>
    <row r="3" spans="1:30" ht="12.75" customHeight="1">
      <c r="A3" s="78" t="s">
        <v>36</v>
      </c>
      <c r="B3" s="79"/>
      <c r="C3" s="79"/>
      <c r="D3" s="79"/>
      <c r="E3" s="79"/>
      <c r="F3" s="73"/>
      <c r="G3" s="73"/>
      <c r="H3" s="73"/>
      <c r="I3" s="73"/>
      <c r="J3" s="73"/>
      <c r="K3" s="73"/>
      <c r="L3" s="73"/>
      <c r="M3" s="77" t="s">
        <v>48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6" t="s">
        <v>41</v>
      </c>
      <c r="AC3" s="76"/>
      <c r="AD3" s="1"/>
    </row>
    <row r="4" spans="1:30" ht="12.75" customHeight="1" thickBot="1">
      <c r="A4" s="64" t="s">
        <v>177</v>
      </c>
      <c r="B4" s="65"/>
      <c r="C4" s="66"/>
      <c r="D4" s="66"/>
      <c r="E4" s="66"/>
      <c r="F4" s="73"/>
      <c r="G4" s="73"/>
      <c r="H4" s="73"/>
      <c r="I4" s="99"/>
      <c r="J4" s="100"/>
      <c r="K4" s="100"/>
      <c r="L4" s="100"/>
      <c r="M4" s="101" t="s">
        <v>40</v>
      </c>
      <c r="N4" s="100"/>
      <c r="O4" s="100"/>
      <c r="P4" s="100"/>
      <c r="Q4" s="100"/>
      <c r="R4" s="73"/>
      <c r="S4" s="73"/>
      <c r="T4" s="73"/>
      <c r="U4" s="73"/>
      <c r="V4" s="73"/>
      <c r="W4" s="73"/>
      <c r="X4" s="73"/>
      <c r="Y4" s="73"/>
      <c r="Z4" s="73"/>
      <c r="AA4" s="73"/>
      <c r="AB4" s="76"/>
      <c r="AC4" s="76"/>
      <c r="AD4" s="1"/>
    </row>
    <row r="5" spans="1:30" ht="12.75" customHeight="1" thickBot="1">
      <c r="A5" s="227" t="s">
        <v>34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16"/>
      <c r="AC5" s="16"/>
      <c r="AD5" s="38"/>
    </row>
    <row r="6" spans="1:30" ht="12.75" customHeight="1" thickBot="1">
      <c r="A6" s="223" t="s">
        <v>0</v>
      </c>
      <c r="B6" s="225" t="s">
        <v>1</v>
      </c>
      <c r="C6" s="225" t="s">
        <v>2</v>
      </c>
      <c r="D6" s="225" t="s">
        <v>97</v>
      </c>
      <c r="E6" s="123"/>
      <c r="F6" s="260" t="s">
        <v>263</v>
      </c>
      <c r="G6" s="262" t="s">
        <v>15</v>
      </c>
      <c r="H6" s="252" t="s">
        <v>3</v>
      </c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4" t="s">
        <v>4</v>
      </c>
      <c r="AC6" s="255"/>
      <c r="AD6" s="256"/>
    </row>
    <row r="7" spans="1:30" ht="12.75" customHeight="1" thickBot="1">
      <c r="A7" s="224"/>
      <c r="B7" s="226"/>
      <c r="C7" s="226"/>
      <c r="D7" s="226"/>
      <c r="E7" s="124"/>
      <c r="F7" s="261"/>
      <c r="G7" s="263"/>
      <c r="H7" s="26"/>
      <c r="I7" s="27"/>
      <c r="J7" s="27" t="s">
        <v>156</v>
      </c>
      <c r="K7" s="27"/>
      <c r="L7" s="28"/>
      <c r="M7" s="27"/>
      <c r="N7" s="27"/>
      <c r="O7" s="27" t="s">
        <v>157</v>
      </c>
      <c r="P7" s="27"/>
      <c r="Q7" s="28"/>
      <c r="R7" s="27"/>
      <c r="S7" s="27"/>
      <c r="T7" s="27" t="s">
        <v>158</v>
      </c>
      <c r="U7" s="27"/>
      <c r="V7" s="28"/>
      <c r="W7" s="27"/>
      <c r="X7" s="27"/>
      <c r="Y7" s="27" t="s">
        <v>159</v>
      </c>
      <c r="Z7" s="27"/>
      <c r="AA7" s="28"/>
      <c r="AB7" s="257"/>
      <c r="AC7" s="258"/>
      <c r="AD7" s="259"/>
    </row>
    <row r="8" spans="1:30" ht="12.75" customHeight="1" thickBot="1">
      <c r="A8" s="19"/>
      <c r="B8" s="20"/>
      <c r="C8" s="21"/>
      <c r="D8" s="21"/>
      <c r="E8" s="21"/>
      <c r="F8" s="53"/>
      <c r="G8" s="23"/>
      <c r="H8" s="21" t="s">
        <v>9</v>
      </c>
      <c r="I8" s="21" t="s">
        <v>10</v>
      </c>
      <c r="J8" s="21" t="s">
        <v>11</v>
      </c>
      <c r="K8" s="21" t="s">
        <v>12</v>
      </c>
      <c r="L8" s="24" t="s">
        <v>13</v>
      </c>
      <c r="M8" s="22" t="s">
        <v>9</v>
      </c>
      <c r="N8" s="21" t="s">
        <v>10</v>
      </c>
      <c r="O8" s="21" t="s">
        <v>11</v>
      </c>
      <c r="P8" s="21" t="s">
        <v>12</v>
      </c>
      <c r="Q8" s="25" t="s">
        <v>13</v>
      </c>
      <c r="R8" s="21" t="s">
        <v>9</v>
      </c>
      <c r="S8" s="21" t="s">
        <v>10</v>
      </c>
      <c r="T8" s="21" t="s">
        <v>11</v>
      </c>
      <c r="U8" s="21" t="s">
        <v>12</v>
      </c>
      <c r="V8" s="24" t="s">
        <v>13</v>
      </c>
      <c r="W8" s="22" t="s">
        <v>9</v>
      </c>
      <c r="X8" s="21" t="s">
        <v>10</v>
      </c>
      <c r="Y8" s="21" t="s">
        <v>11</v>
      </c>
      <c r="Z8" s="21" t="s">
        <v>12</v>
      </c>
      <c r="AA8" s="25" t="s">
        <v>13</v>
      </c>
      <c r="AB8" s="249"/>
      <c r="AC8" s="250"/>
      <c r="AD8" s="251"/>
    </row>
    <row r="9" spans="1:30" ht="13.5" thickBot="1">
      <c r="A9" s="240" t="s">
        <v>269</v>
      </c>
      <c r="B9" s="241"/>
      <c r="C9" s="242"/>
      <c r="D9" s="127"/>
      <c r="E9" s="127"/>
      <c r="F9" s="151">
        <f>SUM(F10:F17)</f>
        <v>112</v>
      </c>
      <c r="G9" s="151">
        <f>SUM(G10:G17)</f>
        <v>34</v>
      </c>
      <c r="H9" s="151">
        <f>SUM(H10:H17)</f>
        <v>36</v>
      </c>
      <c r="I9" s="151">
        <f>SUM(I10:I17)</f>
        <v>24</v>
      </c>
      <c r="J9" s="151">
        <f>SUM(J10:J17)</f>
        <v>0</v>
      </c>
      <c r="K9" s="151"/>
      <c r="L9" s="151">
        <f>SUM(L10:L17)</f>
        <v>19</v>
      </c>
      <c r="M9" s="151">
        <f>SUM(M10:M17)</f>
        <v>24</v>
      </c>
      <c r="N9" s="151">
        <f>SUM(N10:N17)</f>
        <v>12</v>
      </c>
      <c r="O9" s="151">
        <f>SUM(O10:O17)</f>
        <v>0</v>
      </c>
      <c r="P9" s="151"/>
      <c r="Q9" s="151">
        <f>SUM(Q10:Q17)</f>
        <v>10</v>
      </c>
      <c r="R9" s="151">
        <f>SUM(R10:R17)</f>
        <v>8</v>
      </c>
      <c r="S9" s="151">
        <f>SUM(S10:S17)</f>
        <v>8</v>
      </c>
      <c r="T9" s="151">
        <f>SUM(T10:T17)</f>
        <v>0</v>
      </c>
      <c r="U9" s="151"/>
      <c r="V9" s="151">
        <f>SUM(V10:V17)</f>
        <v>5</v>
      </c>
      <c r="W9" s="151">
        <f>SUM(W10:W14)</f>
        <v>0</v>
      </c>
      <c r="X9" s="151">
        <f>SUM(X10:X17)</f>
        <v>0</v>
      </c>
      <c r="Y9" s="151">
        <f>SUM(Y10:Y17)</f>
        <v>0</v>
      </c>
      <c r="Z9" s="151"/>
      <c r="AA9" s="151">
        <f>SUM(AA10:AA17)</f>
        <v>0</v>
      </c>
      <c r="AB9" s="128"/>
      <c r="AC9" s="152"/>
      <c r="AD9" s="153"/>
    </row>
    <row r="10" spans="1:30" ht="14.25" thickBot="1" thickTop="1">
      <c r="A10" s="39" t="s">
        <v>5</v>
      </c>
      <c r="B10" s="41" t="s">
        <v>102</v>
      </c>
      <c r="C10" s="44" t="s">
        <v>20</v>
      </c>
      <c r="D10" s="44" t="s">
        <v>147</v>
      </c>
      <c r="E10" s="44" t="s">
        <v>150</v>
      </c>
      <c r="F10" s="58">
        <f aca="true" t="shared" si="0" ref="F10:F17">SUM(H10:AA10)-G10</f>
        <v>24</v>
      </c>
      <c r="G10" s="43">
        <f aca="true" t="shared" si="1" ref="G10:G17">L10+Q10+V10+AA10</f>
        <v>8</v>
      </c>
      <c r="H10" s="102">
        <v>12</v>
      </c>
      <c r="I10" s="103">
        <v>12</v>
      </c>
      <c r="J10" s="103">
        <v>0</v>
      </c>
      <c r="K10" s="103" t="s">
        <v>16</v>
      </c>
      <c r="L10" s="104">
        <v>8</v>
      </c>
      <c r="M10" s="102" t="s">
        <v>266</v>
      </c>
      <c r="N10" s="103" t="s">
        <v>266</v>
      </c>
      <c r="O10" s="103" t="s">
        <v>266</v>
      </c>
      <c r="P10" s="103"/>
      <c r="Q10" s="104"/>
      <c r="R10" s="29" t="s">
        <v>266</v>
      </c>
      <c r="S10" s="30" t="s">
        <v>266</v>
      </c>
      <c r="T10" s="30" t="s">
        <v>266</v>
      </c>
      <c r="U10" s="30"/>
      <c r="V10" s="31"/>
      <c r="W10" s="32"/>
      <c r="X10" s="30"/>
      <c r="Y10" s="30"/>
      <c r="Z10" s="30"/>
      <c r="AA10" s="33"/>
      <c r="AB10" s="45"/>
      <c r="AC10" s="46"/>
      <c r="AD10" s="47"/>
    </row>
    <row r="11" spans="1:30" ht="13.5" thickBot="1">
      <c r="A11" s="39" t="s">
        <v>6</v>
      </c>
      <c r="B11" s="42" t="s">
        <v>149</v>
      </c>
      <c r="C11" s="42" t="s">
        <v>77</v>
      </c>
      <c r="D11" s="42" t="s">
        <v>148</v>
      </c>
      <c r="E11" s="42" t="s">
        <v>150</v>
      </c>
      <c r="F11" s="58">
        <f t="shared" si="0"/>
        <v>12</v>
      </c>
      <c r="G11" s="43">
        <f t="shared" si="1"/>
        <v>4</v>
      </c>
      <c r="H11" s="102">
        <v>8</v>
      </c>
      <c r="I11" s="103">
        <v>4</v>
      </c>
      <c r="J11" s="103">
        <v>0</v>
      </c>
      <c r="K11" s="103" t="s">
        <v>92</v>
      </c>
      <c r="L11" s="104">
        <v>4</v>
      </c>
      <c r="M11" s="102" t="s">
        <v>266</v>
      </c>
      <c r="N11" s="103" t="s">
        <v>266</v>
      </c>
      <c r="O11" s="103" t="s">
        <v>266</v>
      </c>
      <c r="P11" s="103"/>
      <c r="Q11" s="104"/>
      <c r="R11" s="29" t="s">
        <v>266</v>
      </c>
      <c r="S11" s="30" t="s">
        <v>266</v>
      </c>
      <c r="T11" s="30" t="s">
        <v>266</v>
      </c>
      <c r="U11" s="30"/>
      <c r="V11" s="31"/>
      <c r="W11" s="32"/>
      <c r="X11" s="30"/>
      <c r="Y11" s="30"/>
      <c r="Z11" s="30"/>
      <c r="AA11" s="33"/>
      <c r="AB11" s="4"/>
      <c r="AC11" s="35"/>
      <c r="AD11" s="14"/>
    </row>
    <row r="12" spans="1:30" ht="13.5" thickBot="1">
      <c r="A12" s="39" t="s">
        <v>7</v>
      </c>
      <c r="B12" s="42" t="s">
        <v>103</v>
      </c>
      <c r="C12" s="42" t="s">
        <v>78</v>
      </c>
      <c r="D12" s="42" t="s">
        <v>50</v>
      </c>
      <c r="E12" s="42" t="s">
        <v>151</v>
      </c>
      <c r="F12" s="58">
        <f t="shared" si="0"/>
        <v>8</v>
      </c>
      <c r="G12" s="43">
        <f t="shared" si="1"/>
        <v>3</v>
      </c>
      <c r="H12" s="102">
        <v>8</v>
      </c>
      <c r="I12" s="103">
        <v>0</v>
      </c>
      <c r="J12" s="103">
        <v>0</v>
      </c>
      <c r="K12" s="103" t="s">
        <v>92</v>
      </c>
      <c r="L12" s="104">
        <v>3</v>
      </c>
      <c r="M12" s="102" t="s">
        <v>266</v>
      </c>
      <c r="N12" s="103" t="s">
        <v>266</v>
      </c>
      <c r="O12" s="103" t="s">
        <v>266</v>
      </c>
      <c r="P12" s="103"/>
      <c r="Q12" s="104"/>
      <c r="R12" s="29" t="s">
        <v>266</v>
      </c>
      <c r="S12" s="30" t="s">
        <v>266</v>
      </c>
      <c r="T12" s="30" t="s">
        <v>266</v>
      </c>
      <c r="U12" s="30"/>
      <c r="V12" s="31"/>
      <c r="W12" s="32"/>
      <c r="X12" s="30"/>
      <c r="Y12" s="30"/>
      <c r="Z12" s="30"/>
      <c r="AA12" s="33"/>
      <c r="AB12" s="13"/>
      <c r="AC12" s="11"/>
      <c r="AD12" s="18"/>
    </row>
    <row r="13" spans="1:30" ht="13.5" thickBot="1">
      <c r="A13" s="39" t="s">
        <v>8</v>
      </c>
      <c r="B13" s="40" t="s">
        <v>104</v>
      </c>
      <c r="C13" s="42" t="s">
        <v>79</v>
      </c>
      <c r="D13" s="42" t="s">
        <v>270</v>
      </c>
      <c r="E13" s="42" t="s">
        <v>154</v>
      </c>
      <c r="F13" s="58">
        <f t="shared" si="0"/>
        <v>16</v>
      </c>
      <c r="G13" s="43">
        <f t="shared" si="1"/>
        <v>4</v>
      </c>
      <c r="H13" s="102">
        <v>8</v>
      </c>
      <c r="I13" s="103">
        <v>8</v>
      </c>
      <c r="J13" s="103">
        <v>0</v>
      </c>
      <c r="K13" s="103" t="s">
        <v>16</v>
      </c>
      <c r="L13" s="104">
        <v>4</v>
      </c>
      <c r="M13" s="102" t="s">
        <v>266</v>
      </c>
      <c r="N13" s="103" t="s">
        <v>266</v>
      </c>
      <c r="O13" s="103" t="s">
        <v>266</v>
      </c>
      <c r="P13" s="103"/>
      <c r="Q13" s="104"/>
      <c r="R13" s="29" t="s">
        <v>266</v>
      </c>
      <c r="S13" s="30" t="s">
        <v>266</v>
      </c>
      <c r="T13" s="30" t="s">
        <v>266</v>
      </c>
      <c r="U13" s="30"/>
      <c r="V13" s="31"/>
      <c r="W13" s="32"/>
      <c r="X13" s="30"/>
      <c r="Y13" s="30"/>
      <c r="Z13" s="30"/>
      <c r="AA13" s="33"/>
      <c r="AB13" s="12"/>
      <c r="AC13" s="11"/>
      <c r="AD13" s="18"/>
    </row>
    <row r="14" spans="1:30" ht="13.5" thickBot="1">
      <c r="A14" s="39" t="s">
        <v>124</v>
      </c>
      <c r="B14" s="40" t="s">
        <v>105</v>
      </c>
      <c r="C14" s="184" t="s">
        <v>80</v>
      </c>
      <c r="D14" s="42" t="s">
        <v>91</v>
      </c>
      <c r="E14" s="42" t="s">
        <v>145</v>
      </c>
      <c r="F14" s="58">
        <f t="shared" si="0"/>
        <v>8</v>
      </c>
      <c r="G14" s="43">
        <f t="shared" si="1"/>
        <v>2</v>
      </c>
      <c r="H14" s="29" t="s">
        <v>266</v>
      </c>
      <c r="I14" s="30" t="s">
        <v>266</v>
      </c>
      <c r="J14" s="30" t="s">
        <v>266</v>
      </c>
      <c r="K14" s="30"/>
      <c r="L14" s="31"/>
      <c r="M14" s="102">
        <v>8</v>
      </c>
      <c r="N14" s="103">
        <v>0</v>
      </c>
      <c r="O14" s="103">
        <v>0</v>
      </c>
      <c r="P14" s="30" t="s">
        <v>16</v>
      </c>
      <c r="Q14" s="104">
        <v>2</v>
      </c>
      <c r="R14" s="29" t="s">
        <v>266</v>
      </c>
      <c r="S14" s="30" t="s">
        <v>266</v>
      </c>
      <c r="T14" s="30" t="s">
        <v>266</v>
      </c>
      <c r="U14" s="30"/>
      <c r="V14" s="31"/>
      <c r="W14" s="32"/>
      <c r="X14" s="30"/>
      <c r="Y14" s="30"/>
      <c r="Z14" s="30"/>
      <c r="AA14" s="33"/>
      <c r="AB14" s="12"/>
      <c r="AC14" s="97"/>
      <c r="AD14" s="98"/>
    </row>
    <row r="15" spans="1:30" ht="13.5" thickBot="1">
      <c r="A15" s="39" t="s">
        <v>125</v>
      </c>
      <c r="B15" s="40" t="s">
        <v>267</v>
      </c>
      <c r="C15" s="42" t="s">
        <v>81</v>
      </c>
      <c r="D15" s="42" t="s">
        <v>51</v>
      </c>
      <c r="E15" s="42" t="s">
        <v>154</v>
      </c>
      <c r="F15" s="58">
        <f t="shared" si="0"/>
        <v>12</v>
      </c>
      <c r="G15" s="43">
        <f t="shared" si="1"/>
        <v>3</v>
      </c>
      <c r="H15" s="29" t="s">
        <v>266</v>
      </c>
      <c r="I15" s="30" t="s">
        <v>266</v>
      </c>
      <c r="J15" s="30" t="s">
        <v>266</v>
      </c>
      <c r="K15" s="30"/>
      <c r="L15" s="31"/>
      <c r="M15" s="102">
        <v>8</v>
      </c>
      <c r="N15" s="103">
        <v>4</v>
      </c>
      <c r="O15" s="103">
        <v>0</v>
      </c>
      <c r="P15" s="30" t="s">
        <v>16</v>
      </c>
      <c r="Q15" s="104">
        <v>3</v>
      </c>
      <c r="R15" s="29" t="s">
        <v>266</v>
      </c>
      <c r="S15" s="30" t="s">
        <v>266</v>
      </c>
      <c r="T15" s="30" t="s">
        <v>266</v>
      </c>
      <c r="U15" s="30"/>
      <c r="V15" s="31"/>
      <c r="W15" s="32"/>
      <c r="X15" s="30"/>
      <c r="Y15" s="30"/>
      <c r="Z15" s="30"/>
      <c r="AA15" s="33"/>
      <c r="AB15" s="12"/>
      <c r="AC15" s="97"/>
      <c r="AD15" s="98"/>
    </row>
    <row r="16" spans="1:30" ht="13.5" thickBot="1">
      <c r="A16" s="39" t="s">
        <v>126</v>
      </c>
      <c r="B16" s="40" t="s">
        <v>106</v>
      </c>
      <c r="C16" s="42" t="s">
        <v>82</v>
      </c>
      <c r="D16" s="42" t="s">
        <v>52</v>
      </c>
      <c r="E16" s="42" t="s">
        <v>152</v>
      </c>
      <c r="F16" s="58">
        <f t="shared" si="0"/>
        <v>16</v>
      </c>
      <c r="G16" s="43">
        <f t="shared" si="1"/>
        <v>5</v>
      </c>
      <c r="H16" s="29" t="s">
        <v>266</v>
      </c>
      <c r="I16" s="30" t="s">
        <v>266</v>
      </c>
      <c r="J16" s="30" t="s">
        <v>266</v>
      </c>
      <c r="K16" s="30"/>
      <c r="L16" s="31"/>
      <c r="M16" s="102">
        <v>8</v>
      </c>
      <c r="N16" s="103">
        <v>8</v>
      </c>
      <c r="O16" s="103">
        <v>0</v>
      </c>
      <c r="P16" s="30" t="s">
        <v>92</v>
      </c>
      <c r="Q16" s="104">
        <v>5</v>
      </c>
      <c r="R16" s="29" t="s">
        <v>266</v>
      </c>
      <c r="S16" s="30" t="s">
        <v>266</v>
      </c>
      <c r="T16" s="30" t="s">
        <v>266</v>
      </c>
      <c r="U16" s="30"/>
      <c r="V16" s="31"/>
      <c r="W16" s="32"/>
      <c r="X16" s="30"/>
      <c r="Y16" s="30"/>
      <c r="Z16" s="30"/>
      <c r="AA16" s="33"/>
      <c r="AB16" s="12"/>
      <c r="AC16" s="97"/>
      <c r="AD16" s="98"/>
    </row>
    <row r="17" spans="1:30" ht="13.5" customHeight="1" thickBot="1">
      <c r="A17" s="39" t="s">
        <v>127</v>
      </c>
      <c r="B17" s="40" t="s">
        <v>107</v>
      </c>
      <c r="C17" s="184" t="s">
        <v>83</v>
      </c>
      <c r="D17" s="42" t="s">
        <v>53</v>
      </c>
      <c r="E17" s="42" t="s">
        <v>152</v>
      </c>
      <c r="F17" s="58">
        <f t="shared" si="0"/>
        <v>16</v>
      </c>
      <c r="G17" s="43">
        <f t="shared" si="1"/>
        <v>5</v>
      </c>
      <c r="H17" s="29" t="s">
        <v>266</v>
      </c>
      <c r="I17" s="30" t="s">
        <v>266</v>
      </c>
      <c r="J17" s="30" t="s">
        <v>266</v>
      </c>
      <c r="K17" s="30"/>
      <c r="L17" s="31"/>
      <c r="M17" s="102" t="s">
        <v>266</v>
      </c>
      <c r="N17" s="103" t="s">
        <v>266</v>
      </c>
      <c r="O17" s="103" t="s">
        <v>266</v>
      </c>
      <c r="P17" s="103"/>
      <c r="Q17" s="104"/>
      <c r="R17" s="29">
        <v>8</v>
      </c>
      <c r="S17" s="30">
        <v>8</v>
      </c>
      <c r="T17" s="30">
        <v>0</v>
      </c>
      <c r="U17" s="30" t="s">
        <v>92</v>
      </c>
      <c r="V17" s="31">
        <v>5</v>
      </c>
      <c r="W17" s="32"/>
      <c r="X17" s="30"/>
      <c r="Y17" s="30"/>
      <c r="Z17" s="30"/>
      <c r="AA17" s="33"/>
      <c r="AB17" s="12"/>
      <c r="AC17" s="97"/>
      <c r="AD17" s="98"/>
    </row>
    <row r="18" spans="1:30" ht="13.5" thickBot="1">
      <c r="A18" s="240" t="s">
        <v>95</v>
      </c>
      <c r="B18" s="241"/>
      <c r="C18" s="242"/>
      <c r="D18" s="127"/>
      <c r="E18" s="127"/>
      <c r="F18" s="154">
        <f>SUM(F19:F29)</f>
        <v>112</v>
      </c>
      <c r="G18" s="154">
        <f>SUM(G19:G29)</f>
        <v>30</v>
      </c>
      <c r="H18" s="154">
        <f>SUM(H19:H29)</f>
        <v>20</v>
      </c>
      <c r="I18" s="154">
        <f>SUM(I19:I29)</f>
        <v>8</v>
      </c>
      <c r="J18" s="154">
        <f>SUM(J19:J29)</f>
        <v>0</v>
      </c>
      <c r="K18" s="154"/>
      <c r="L18" s="154">
        <f>SUM(L19:L29)</f>
        <v>7</v>
      </c>
      <c r="M18" s="154">
        <f>SUM(M19:M29)</f>
        <v>20</v>
      </c>
      <c r="N18" s="154">
        <f>SUM(N19:N29)</f>
        <v>24</v>
      </c>
      <c r="O18" s="154">
        <f>SUM(O19:O29)</f>
        <v>0</v>
      </c>
      <c r="P18" s="154"/>
      <c r="Q18" s="154">
        <f>SUM(Q19:Q29)</f>
        <v>11</v>
      </c>
      <c r="R18" s="154">
        <f>SUM(R19:R29)</f>
        <v>24</v>
      </c>
      <c r="S18" s="154">
        <f>SUM(S19:S29)</f>
        <v>8</v>
      </c>
      <c r="T18" s="154">
        <f>SUM(T19:T29)</f>
        <v>0</v>
      </c>
      <c r="U18" s="154"/>
      <c r="V18" s="154">
        <f>SUM(V19:V29)</f>
        <v>9</v>
      </c>
      <c r="W18" s="154">
        <f>SUM(W19:W29)</f>
        <v>8</v>
      </c>
      <c r="X18" s="154">
        <f>SUM(X19:X29)</f>
        <v>0</v>
      </c>
      <c r="Y18" s="154">
        <f>SUM(Y19:Y29)</f>
        <v>0</v>
      </c>
      <c r="Z18" s="154"/>
      <c r="AA18" s="154">
        <f>SUM(AA19:AA29)</f>
        <v>3</v>
      </c>
      <c r="AB18" s="129"/>
      <c r="AC18" s="155"/>
      <c r="AD18" s="156"/>
    </row>
    <row r="19" spans="1:30" ht="13.5" thickBot="1">
      <c r="A19" s="39" t="s">
        <v>128</v>
      </c>
      <c r="B19" s="40" t="s">
        <v>108</v>
      </c>
      <c r="C19" s="42" t="s">
        <v>90</v>
      </c>
      <c r="D19" s="42" t="s">
        <v>54</v>
      </c>
      <c r="E19" s="42" t="s">
        <v>153</v>
      </c>
      <c r="F19" s="58">
        <f aca="true" t="shared" si="2" ref="F19:F25">SUM(H19:AA19)-G19</f>
        <v>16</v>
      </c>
      <c r="G19" s="43">
        <f aca="true" t="shared" si="3" ref="G19:G25">L19+Q19+V19+AA19</f>
        <v>4</v>
      </c>
      <c r="H19" s="29">
        <v>12</v>
      </c>
      <c r="I19" s="30">
        <v>4</v>
      </c>
      <c r="J19" s="30">
        <v>0</v>
      </c>
      <c r="K19" s="30" t="s">
        <v>16</v>
      </c>
      <c r="L19" s="31">
        <v>4</v>
      </c>
      <c r="M19" s="102" t="s">
        <v>266</v>
      </c>
      <c r="N19" s="103" t="s">
        <v>266</v>
      </c>
      <c r="O19" s="103" t="s">
        <v>266</v>
      </c>
      <c r="P19" s="103"/>
      <c r="Q19" s="104"/>
      <c r="R19" s="29" t="s">
        <v>266</v>
      </c>
      <c r="S19" s="30" t="s">
        <v>266</v>
      </c>
      <c r="T19" s="30" t="s">
        <v>266</v>
      </c>
      <c r="U19" s="30"/>
      <c r="V19" s="31"/>
      <c r="W19" s="32"/>
      <c r="X19" s="30"/>
      <c r="Y19" s="30"/>
      <c r="Z19" s="30"/>
      <c r="AA19" s="33"/>
      <c r="AB19" s="12"/>
      <c r="AC19" s="97"/>
      <c r="AD19" s="98"/>
    </row>
    <row r="20" spans="1:30" ht="13.5" thickBot="1">
      <c r="A20" s="39" t="s">
        <v>129</v>
      </c>
      <c r="B20" s="40" t="s">
        <v>109</v>
      </c>
      <c r="C20" s="42" t="s">
        <v>84</v>
      </c>
      <c r="D20" s="42" t="s">
        <v>55</v>
      </c>
      <c r="E20" s="42" t="s">
        <v>145</v>
      </c>
      <c r="F20" s="58">
        <f t="shared" si="2"/>
        <v>12</v>
      </c>
      <c r="G20" s="43">
        <f t="shared" si="3"/>
        <v>3</v>
      </c>
      <c r="H20" s="29">
        <v>8</v>
      </c>
      <c r="I20" s="30">
        <v>4</v>
      </c>
      <c r="J20" s="30">
        <v>0</v>
      </c>
      <c r="K20" s="30" t="s">
        <v>92</v>
      </c>
      <c r="L20" s="31">
        <v>3</v>
      </c>
      <c r="M20" s="102" t="s">
        <v>266</v>
      </c>
      <c r="N20" s="103" t="s">
        <v>266</v>
      </c>
      <c r="O20" s="103" t="s">
        <v>266</v>
      </c>
      <c r="P20" s="103"/>
      <c r="Q20" s="104"/>
      <c r="R20" s="29" t="s">
        <v>266</v>
      </c>
      <c r="S20" s="30" t="s">
        <v>266</v>
      </c>
      <c r="T20" s="30" t="s">
        <v>266</v>
      </c>
      <c r="U20" s="30"/>
      <c r="V20" s="31"/>
      <c r="W20" s="32"/>
      <c r="X20" s="30"/>
      <c r="Y20" s="30"/>
      <c r="Z20" s="30"/>
      <c r="AA20" s="33"/>
      <c r="AB20" s="12"/>
      <c r="AC20" s="97"/>
      <c r="AD20" s="98"/>
    </row>
    <row r="21" spans="1:30" ht="13.5" thickBot="1">
      <c r="A21" s="39" t="s">
        <v>130</v>
      </c>
      <c r="B21" s="40" t="s">
        <v>110</v>
      </c>
      <c r="C21" s="42" t="s">
        <v>85</v>
      </c>
      <c r="D21" s="42" t="s">
        <v>56</v>
      </c>
      <c r="E21" s="42" t="s">
        <v>146</v>
      </c>
      <c r="F21" s="58">
        <f t="shared" si="2"/>
        <v>16</v>
      </c>
      <c r="G21" s="43">
        <f t="shared" si="3"/>
        <v>4</v>
      </c>
      <c r="H21" s="29" t="s">
        <v>266</v>
      </c>
      <c r="I21" s="30" t="s">
        <v>266</v>
      </c>
      <c r="J21" s="30" t="s">
        <v>266</v>
      </c>
      <c r="K21" s="30"/>
      <c r="L21" s="31"/>
      <c r="M21" s="102">
        <v>12</v>
      </c>
      <c r="N21" s="103">
        <v>4</v>
      </c>
      <c r="O21" s="103">
        <v>0</v>
      </c>
      <c r="P21" s="30" t="s">
        <v>16</v>
      </c>
      <c r="Q21" s="104">
        <v>4</v>
      </c>
      <c r="R21" s="29" t="s">
        <v>266</v>
      </c>
      <c r="S21" s="30" t="s">
        <v>266</v>
      </c>
      <c r="T21" s="30" t="s">
        <v>266</v>
      </c>
      <c r="U21" s="30"/>
      <c r="V21" s="31"/>
      <c r="W21" s="32"/>
      <c r="X21" s="30"/>
      <c r="Y21" s="30"/>
      <c r="Z21" s="30"/>
      <c r="AA21" s="33"/>
      <c r="AB21" s="12"/>
      <c r="AC21" s="97"/>
      <c r="AD21" s="98"/>
    </row>
    <row r="22" spans="1:30" ht="13.5" thickBot="1">
      <c r="A22" s="39" t="s">
        <v>131</v>
      </c>
      <c r="B22" s="40" t="s">
        <v>111</v>
      </c>
      <c r="C22" s="42" t="s">
        <v>86</v>
      </c>
      <c r="D22" s="42" t="s">
        <v>57</v>
      </c>
      <c r="E22" s="42" t="s">
        <v>154</v>
      </c>
      <c r="F22" s="58">
        <f t="shared" si="2"/>
        <v>12</v>
      </c>
      <c r="G22" s="43">
        <f t="shared" si="3"/>
        <v>3</v>
      </c>
      <c r="H22" s="29" t="s">
        <v>266</v>
      </c>
      <c r="I22" s="30" t="s">
        <v>266</v>
      </c>
      <c r="J22" s="30" t="s">
        <v>266</v>
      </c>
      <c r="K22" s="30"/>
      <c r="L22" s="31"/>
      <c r="M22" s="102">
        <v>8</v>
      </c>
      <c r="N22" s="103">
        <v>4</v>
      </c>
      <c r="O22" s="103">
        <v>0</v>
      </c>
      <c r="P22" s="30" t="s">
        <v>92</v>
      </c>
      <c r="Q22" s="104">
        <v>3</v>
      </c>
      <c r="R22" s="29" t="s">
        <v>266</v>
      </c>
      <c r="S22" s="30" t="s">
        <v>266</v>
      </c>
      <c r="T22" s="30" t="s">
        <v>266</v>
      </c>
      <c r="U22" s="30"/>
      <c r="V22" s="31"/>
      <c r="W22" s="32"/>
      <c r="X22" s="30"/>
      <c r="Y22" s="30"/>
      <c r="Z22" s="30"/>
      <c r="AA22" s="33"/>
      <c r="AB22" s="12"/>
      <c r="AC22" s="97"/>
      <c r="AD22" s="98"/>
    </row>
    <row r="23" spans="1:30" ht="13.5" thickBot="1">
      <c r="A23" s="39" t="s">
        <v>132</v>
      </c>
      <c r="B23" s="40" t="s">
        <v>112</v>
      </c>
      <c r="C23" s="42" t="s">
        <v>87</v>
      </c>
      <c r="D23" s="42" t="s">
        <v>58</v>
      </c>
      <c r="E23" s="42" t="s">
        <v>146</v>
      </c>
      <c r="F23" s="58">
        <f t="shared" si="2"/>
        <v>12</v>
      </c>
      <c r="G23" s="43">
        <f t="shared" si="3"/>
        <v>3</v>
      </c>
      <c r="H23" s="29" t="s">
        <v>266</v>
      </c>
      <c r="I23" s="30" t="s">
        <v>266</v>
      </c>
      <c r="J23" s="30" t="s">
        <v>266</v>
      </c>
      <c r="K23" s="30"/>
      <c r="L23" s="31"/>
      <c r="M23" s="102" t="s">
        <v>266</v>
      </c>
      <c r="N23" s="103" t="s">
        <v>266</v>
      </c>
      <c r="O23" s="103" t="s">
        <v>266</v>
      </c>
      <c r="P23" s="30"/>
      <c r="Q23" s="104"/>
      <c r="R23" s="29">
        <v>8</v>
      </c>
      <c r="S23" s="30">
        <v>4</v>
      </c>
      <c r="T23" s="30">
        <v>0</v>
      </c>
      <c r="U23" s="30" t="s">
        <v>16</v>
      </c>
      <c r="V23" s="31">
        <v>3</v>
      </c>
      <c r="W23" s="32"/>
      <c r="X23" s="30"/>
      <c r="Y23" s="30"/>
      <c r="Z23" s="30"/>
      <c r="AA23" s="33"/>
      <c r="AB23" s="12"/>
      <c r="AC23" s="97"/>
      <c r="AD23" s="98"/>
    </row>
    <row r="24" spans="1:30" ht="13.5" thickBot="1">
      <c r="A24" s="39" t="s">
        <v>133</v>
      </c>
      <c r="B24" s="40" t="s">
        <v>113</v>
      </c>
      <c r="C24" s="184" t="s">
        <v>88</v>
      </c>
      <c r="D24" s="42" t="s">
        <v>59</v>
      </c>
      <c r="E24" s="42" t="s">
        <v>145</v>
      </c>
      <c r="F24" s="58">
        <f t="shared" si="2"/>
        <v>12</v>
      </c>
      <c r="G24" s="43">
        <f t="shared" si="3"/>
        <v>3</v>
      </c>
      <c r="H24" s="29" t="s">
        <v>266</v>
      </c>
      <c r="I24" s="30" t="s">
        <v>266</v>
      </c>
      <c r="J24" s="30" t="s">
        <v>266</v>
      </c>
      <c r="K24" s="30"/>
      <c r="L24" s="31"/>
      <c r="M24" s="102" t="s">
        <v>266</v>
      </c>
      <c r="N24" s="103" t="s">
        <v>266</v>
      </c>
      <c r="O24" s="103" t="s">
        <v>266</v>
      </c>
      <c r="P24" s="30"/>
      <c r="Q24" s="104"/>
      <c r="R24" s="29">
        <v>8</v>
      </c>
      <c r="S24" s="30">
        <v>4</v>
      </c>
      <c r="T24" s="30">
        <v>0</v>
      </c>
      <c r="U24" s="30" t="s">
        <v>92</v>
      </c>
      <c r="V24" s="31">
        <v>3</v>
      </c>
      <c r="W24" s="32"/>
      <c r="X24" s="30"/>
      <c r="Y24" s="30"/>
      <c r="Z24" s="30"/>
      <c r="AA24" s="33"/>
      <c r="AB24" s="12"/>
      <c r="AC24" s="97"/>
      <c r="AD24" s="98"/>
    </row>
    <row r="25" spans="1:30" ht="13.5" thickBot="1">
      <c r="A25" s="159" t="s">
        <v>134</v>
      </c>
      <c r="B25" s="40" t="s">
        <v>271</v>
      </c>
      <c r="C25" s="42" t="s">
        <v>89</v>
      </c>
      <c r="D25" s="42" t="s">
        <v>60</v>
      </c>
      <c r="E25" s="42" t="s">
        <v>145</v>
      </c>
      <c r="F25" s="58">
        <f t="shared" si="2"/>
        <v>16</v>
      </c>
      <c r="G25" s="43">
        <f t="shared" si="3"/>
        <v>4</v>
      </c>
      <c r="H25" s="160" t="s">
        <v>266</v>
      </c>
      <c r="I25" s="161" t="s">
        <v>266</v>
      </c>
      <c r="J25" s="161" t="s">
        <v>266</v>
      </c>
      <c r="K25" s="161"/>
      <c r="L25" s="162"/>
      <c r="M25" s="163">
        <v>0</v>
      </c>
      <c r="N25" s="164">
        <v>16</v>
      </c>
      <c r="O25" s="164">
        <v>0</v>
      </c>
      <c r="P25" s="161" t="s">
        <v>92</v>
      </c>
      <c r="Q25" s="165">
        <v>4</v>
      </c>
      <c r="R25" s="160" t="s">
        <v>266</v>
      </c>
      <c r="S25" s="161" t="s">
        <v>266</v>
      </c>
      <c r="T25" s="161" t="s">
        <v>266</v>
      </c>
      <c r="U25" s="161"/>
      <c r="V25" s="162"/>
      <c r="W25" s="166"/>
      <c r="X25" s="161"/>
      <c r="Y25" s="161"/>
      <c r="Z25" s="161"/>
      <c r="AA25" s="167"/>
      <c r="AB25" s="168"/>
      <c r="AC25" s="169"/>
      <c r="AD25" s="170"/>
    </row>
    <row r="26" spans="1:30" ht="14.25" thickBot="1" thickTop="1">
      <c r="A26" s="80"/>
      <c r="B26" s="81"/>
      <c r="C26" s="82" t="s">
        <v>174</v>
      </c>
      <c r="D26" s="82"/>
      <c r="E26" s="82"/>
      <c r="F26" s="157"/>
      <c r="G26" s="83"/>
      <c r="H26" s="84"/>
      <c r="I26" s="85"/>
      <c r="J26" s="85"/>
      <c r="K26" s="85"/>
      <c r="L26" s="86" t="s">
        <v>264</v>
      </c>
      <c r="M26" s="17"/>
      <c r="N26" s="8"/>
      <c r="O26" s="8"/>
      <c r="P26" s="8"/>
      <c r="Q26" s="9"/>
      <c r="R26" s="36"/>
      <c r="S26" s="37"/>
      <c r="T26" s="37"/>
      <c r="U26" s="37"/>
      <c r="V26" s="9"/>
      <c r="W26" s="17"/>
      <c r="X26" s="8"/>
      <c r="Y26" s="8"/>
      <c r="Z26" s="8"/>
      <c r="AA26" s="33"/>
      <c r="AB26" s="12"/>
      <c r="AC26" s="11"/>
      <c r="AD26" s="98"/>
    </row>
    <row r="27" spans="1:30" ht="13.5" thickBot="1">
      <c r="A27" s="80"/>
      <c r="B27" s="88"/>
      <c r="C27" s="121" t="s">
        <v>162</v>
      </c>
      <c r="D27" s="158"/>
      <c r="E27" s="122"/>
      <c r="F27" s="87"/>
      <c r="G27" s="75"/>
      <c r="H27" s="34"/>
      <c r="I27" s="5"/>
      <c r="J27" s="5"/>
      <c r="K27" s="5"/>
      <c r="L27" s="6"/>
      <c r="M27" s="7"/>
      <c r="N27" s="8"/>
      <c r="O27" s="8"/>
      <c r="P27" s="8"/>
      <c r="Q27" s="9"/>
      <c r="R27" s="36"/>
      <c r="S27" s="37"/>
      <c r="T27" s="37"/>
      <c r="U27" s="37"/>
      <c r="V27" s="9"/>
      <c r="W27" s="17"/>
      <c r="X27" s="8"/>
      <c r="Y27" s="8"/>
      <c r="Z27" s="8"/>
      <c r="AA27" s="33"/>
      <c r="AB27" s="12"/>
      <c r="AC27" s="11"/>
      <c r="AD27" s="98"/>
    </row>
    <row r="28" spans="1:30" ht="14.25" thickBot="1" thickTop="1">
      <c r="A28" s="80" t="s">
        <v>135</v>
      </c>
      <c r="B28" s="89" t="s">
        <v>259</v>
      </c>
      <c r="C28" s="90" t="s">
        <v>160</v>
      </c>
      <c r="D28" s="189"/>
      <c r="E28" s="112"/>
      <c r="F28" s="58">
        <f>SUM(H28:AA28)-G28</f>
        <v>8</v>
      </c>
      <c r="G28" s="43">
        <f>L28+Q28+V28+AA28</f>
        <v>3</v>
      </c>
      <c r="H28" s="17"/>
      <c r="I28" s="8"/>
      <c r="J28" s="8"/>
      <c r="K28" s="8"/>
      <c r="L28" s="9"/>
      <c r="M28" s="7"/>
      <c r="N28" s="8"/>
      <c r="O28" s="8"/>
      <c r="P28" s="8"/>
      <c r="Q28" s="9"/>
      <c r="R28" s="7">
        <v>8</v>
      </c>
      <c r="S28" s="8">
        <v>0</v>
      </c>
      <c r="T28" s="8">
        <v>0</v>
      </c>
      <c r="U28" s="8" t="s">
        <v>92</v>
      </c>
      <c r="V28" s="9">
        <v>3</v>
      </c>
      <c r="W28" s="7"/>
      <c r="X28" s="8"/>
      <c r="Y28" s="8"/>
      <c r="Z28" s="8"/>
      <c r="AA28" s="33"/>
      <c r="AB28" s="12"/>
      <c r="AC28" s="11"/>
      <c r="AD28" s="98"/>
    </row>
    <row r="29" spans="1:30" ht="13.5" thickBot="1">
      <c r="A29" s="80" t="s">
        <v>136</v>
      </c>
      <c r="B29" s="89" t="s">
        <v>260</v>
      </c>
      <c r="C29" s="90" t="s">
        <v>161</v>
      </c>
      <c r="D29" s="193"/>
      <c r="E29" s="171"/>
      <c r="F29" s="58">
        <f>SUM(H29:AA29)-G29</f>
        <v>8</v>
      </c>
      <c r="G29" s="43">
        <f>L29+Q29+V29+AA29</f>
        <v>3</v>
      </c>
      <c r="H29" s="17"/>
      <c r="I29" s="8"/>
      <c r="J29" s="8"/>
      <c r="K29" s="8"/>
      <c r="L29" s="9"/>
      <c r="M29" s="7"/>
      <c r="N29" s="8"/>
      <c r="O29" s="8"/>
      <c r="P29" s="8"/>
      <c r="Q29" s="9"/>
      <c r="R29" s="7"/>
      <c r="S29" s="8"/>
      <c r="T29" s="8"/>
      <c r="U29" s="8"/>
      <c r="V29" s="9"/>
      <c r="W29" s="7">
        <v>8</v>
      </c>
      <c r="X29" s="8">
        <v>0</v>
      </c>
      <c r="Y29" s="8">
        <v>0</v>
      </c>
      <c r="Z29" s="8" t="s">
        <v>92</v>
      </c>
      <c r="AA29" s="9">
        <v>3</v>
      </c>
      <c r="AB29" s="172"/>
      <c r="AC29" s="11"/>
      <c r="AD29" s="98"/>
    </row>
    <row r="30" spans="1:30" ht="13.5" thickBot="1">
      <c r="A30" s="80"/>
      <c r="B30" s="125" t="s">
        <v>273</v>
      </c>
      <c r="C30" s="90" t="s">
        <v>272</v>
      </c>
      <c r="D30" s="221"/>
      <c r="E30" s="222"/>
      <c r="F30" s="58">
        <f>SUM(H30:AA30)-G30</f>
        <v>8</v>
      </c>
      <c r="G30" s="43">
        <f>L30+Q30+V30+AA30</f>
        <v>3</v>
      </c>
      <c r="H30" s="17"/>
      <c r="I30" s="8"/>
      <c r="J30" s="8"/>
      <c r="K30" s="8"/>
      <c r="L30" s="9"/>
      <c r="M30" s="7"/>
      <c r="N30" s="8"/>
      <c r="O30" s="8"/>
      <c r="P30" s="8"/>
      <c r="Q30" s="9"/>
      <c r="R30" s="7">
        <v>4</v>
      </c>
      <c r="S30" s="8">
        <v>4</v>
      </c>
      <c r="T30" s="8">
        <v>0</v>
      </c>
      <c r="U30" s="8" t="s">
        <v>92</v>
      </c>
      <c r="V30" s="9">
        <v>3</v>
      </c>
      <c r="W30" s="7"/>
      <c r="X30" s="8"/>
      <c r="Y30" s="8"/>
      <c r="Z30" s="8"/>
      <c r="AA30" s="9"/>
      <c r="AB30" s="172"/>
      <c r="AC30" s="11"/>
      <c r="AD30" s="98"/>
    </row>
    <row r="31" spans="1:30" ht="13.5" thickBot="1">
      <c r="A31" s="80"/>
      <c r="B31" s="126"/>
      <c r="C31" s="96"/>
      <c r="D31" s="191"/>
      <c r="E31" s="173"/>
      <c r="F31" s="58"/>
      <c r="G31" s="43"/>
      <c r="H31" s="174"/>
      <c r="I31" s="175"/>
      <c r="J31" s="175"/>
      <c r="K31" s="175"/>
      <c r="L31" s="176"/>
      <c r="M31" s="177"/>
      <c r="N31" s="175"/>
      <c r="O31" s="175"/>
      <c r="P31" s="175"/>
      <c r="Q31" s="178"/>
      <c r="R31" s="179"/>
      <c r="S31" s="180"/>
      <c r="T31" s="180"/>
      <c r="U31" s="175"/>
      <c r="V31" s="181"/>
      <c r="W31" s="174"/>
      <c r="X31" s="175"/>
      <c r="Y31" s="175"/>
      <c r="Z31" s="175"/>
      <c r="AA31" s="176"/>
      <c r="AB31" s="182"/>
      <c r="AC31" s="183"/>
      <c r="AD31" s="170"/>
    </row>
    <row r="32" spans="1:30" ht="12.75">
      <c r="A32" s="109"/>
      <c r="B32" s="109"/>
      <c r="C32" s="113"/>
      <c r="D32" s="113"/>
      <c r="E32" s="113"/>
      <c r="F32" s="21"/>
      <c r="G32" s="114"/>
      <c r="H32" s="110"/>
      <c r="I32" s="110"/>
      <c r="J32" s="110"/>
      <c r="K32" s="110"/>
      <c r="L32" s="110"/>
      <c r="M32" s="111"/>
      <c r="N32" s="111"/>
      <c r="O32" s="111"/>
      <c r="P32" s="110"/>
      <c r="Q32" s="111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4"/>
      <c r="AC32" s="115"/>
      <c r="AD32" s="115"/>
    </row>
    <row r="33" spans="1:30" ht="12.75">
      <c r="A33" s="74" t="s">
        <v>96</v>
      </c>
      <c r="B33" s="51"/>
      <c r="C33" s="49"/>
      <c r="D33" s="49"/>
      <c r="E33" s="49"/>
      <c r="F33" s="50"/>
      <c r="G33" s="50"/>
      <c r="H33" s="50"/>
      <c r="I33" s="50"/>
      <c r="J33" s="50"/>
      <c r="K33" s="50"/>
      <c r="L33" s="50"/>
      <c r="M33" s="77" t="s">
        <v>48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ht="13.5" thickBot="1">
      <c r="A34" s="64" t="s">
        <v>176</v>
      </c>
      <c r="B34" s="65"/>
      <c r="C34" s="66"/>
      <c r="D34" s="66"/>
      <c r="E34" s="66"/>
      <c r="F34" s="50"/>
      <c r="G34" s="50"/>
      <c r="H34" s="50"/>
      <c r="I34" s="50"/>
      <c r="J34" s="50"/>
      <c r="K34" s="50"/>
      <c r="L34" s="50"/>
      <c r="M34" s="77" t="s">
        <v>98</v>
      </c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ht="13.5" thickBot="1">
      <c r="A35" s="243" t="s">
        <v>17</v>
      </c>
      <c r="B35" s="244"/>
      <c r="C35" s="245"/>
      <c r="D35" s="130"/>
      <c r="E35" s="130"/>
      <c r="F35" s="264">
        <f>SUM(F36:F45)+SUM(F51:F52)</f>
        <v>184</v>
      </c>
      <c r="G35" s="264">
        <f>SUM(G36:G45)+SUM(G51:G52)</f>
        <v>56</v>
      </c>
      <c r="H35" s="264">
        <f>SUM(H36:H45)+SUM(H51:H52)</f>
        <v>12</v>
      </c>
      <c r="I35" s="131">
        <f>SUM(I36:I45)+SUM(I51:I52)</f>
        <v>4</v>
      </c>
      <c r="J35" s="131">
        <f>SUM(J36:J45)+SUM(J51:J52)</f>
        <v>0</v>
      </c>
      <c r="K35" s="131"/>
      <c r="L35" s="131">
        <f>SUM(L36:L45)+SUM(L51:L52)</f>
        <v>4</v>
      </c>
      <c r="M35" s="131">
        <f>SUM(M36:M45)+SUM(M51:M52)</f>
        <v>20</v>
      </c>
      <c r="N35" s="131">
        <f>SUM(N36:N45)+SUM(N51:N52)</f>
        <v>8</v>
      </c>
      <c r="O35" s="131">
        <f>SUM(O36:O45)+SUM(O51:O52)</f>
        <v>0</v>
      </c>
      <c r="P35" s="131"/>
      <c r="Q35" s="131">
        <f>SUM(Q36:Q45)+SUM(Q51:Q52)</f>
        <v>7</v>
      </c>
      <c r="R35" s="131">
        <f>SUM(R36:R45)+SUM(R51:R52)</f>
        <v>16</v>
      </c>
      <c r="S35" s="131">
        <f>SUM(S36:S45)+SUM(S51:S52)</f>
        <v>40</v>
      </c>
      <c r="T35" s="131">
        <f>SUM(T36:T45)+SUM(T51:T52)</f>
        <v>0</v>
      </c>
      <c r="U35" s="131"/>
      <c r="V35" s="131">
        <f>SUM(V36:V45)+SUM(V51:V52)</f>
        <v>16</v>
      </c>
      <c r="W35" s="131">
        <f>SUM(W36:W45)+SUM(W51:W52)</f>
        <v>24</v>
      </c>
      <c r="X35" s="131">
        <f>SUM(X36:X45)+SUM(X51:X52)</f>
        <v>60</v>
      </c>
      <c r="Y35" s="131">
        <f>SUM(Y36:Y45)+SUM(Y51:Y52)</f>
        <v>0</v>
      </c>
      <c r="Z35" s="131"/>
      <c r="AA35" s="131">
        <f>SUM(AA36:AA45)+SUM(AA51:AA52)</f>
        <v>29</v>
      </c>
      <c r="AB35" s="132"/>
      <c r="AC35" s="133"/>
      <c r="AD35" s="133"/>
    </row>
    <row r="36" spans="1:30" ht="13.5" thickBot="1">
      <c r="A36" s="39" t="s">
        <v>137</v>
      </c>
      <c r="B36" s="159" t="s">
        <v>114</v>
      </c>
      <c r="C36" s="44" t="s">
        <v>61</v>
      </c>
      <c r="D36" s="44" t="s">
        <v>62</v>
      </c>
      <c r="E36" s="44" t="s">
        <v>154</v>
      </c>
      <c r="F36" s="58">
        <f aca="true" t="shared" si="4" ref="F36:F41">SUM(H36:AA36)-G36</f>
        <v>16</v>
      </c>
      <c r="G36" s="43">
        <f aca="true" t="shared" si="5" ref="G36:G41">L36+Q36+V36+AA36</f>
        <v>4</v>
      </c>
      <c r="H36" s="265">
        <v>12</v>
      </c>
      <c r="I36" s="230">
        <v>4</v>
      </c>
      <c r="J36" s="230">
        <v>0</v>
      </c>
      <c r="K36" s="230" t="s">
        <v>16</v>
      </c>
      <c r="L36" s="231">
        <v>4</v>
      </c>
      <c r="M36" s="232" t="s">
        <v>266</v>
      </c>
      <c r="N36" s="233" t="s">
        <v>266</v>
      </c>
      <c r="O36" s="233" t="s">
        <v>266</v>
      </c>
      <c r="P36" s="233"/>
      <c r="Q36" s="234"/>
      <c r="R36" s="229" t="s">
        <v>266</v>
      </c>
      <c r="S36" s="230" t="s">
        <v>266</v>
      </c>
      <c r="T36" s="230" t="s">
        <v>266</v>
      </c>
      <c r="U36" s="230"/>
      <c r="V36" s="231"/>
      <c r="W36" s="235" t="s">
        <v>266</v>
      </c>
      <c r="X36" s="230" t="s">
        <v>266</v>
      </c>
      <c r="Y36" s="230" t="s">
        <v>266</v>
      </c>
      <c r="Z36" s="230"/>
      <c r="AA36" s="236"/>
      <c r="AB36" s="237"/>
      <c r="AC36" s="238"/>
      <c r="AD36" s="239"/>
    </row>
    <row r="37" spans="1:30" ht="13.5" thickBot="1">
      <c r="A37" s="39" t="s">
        <v>138</v>
      </c>
      <c r="B37" s="40" t="s">
        <v>115</v>
      </c>
      <c r="C37" s="42" t="s">
        <v>63</v>
      </c>
      <c r="D37" s="42" t="s">
        <v>62</v>
      </c>
      <c r="E37" s="42" t="s">
        <v>154</v>
      </c>
      <c r="F37" s="58">
        <f t="shared" si="4"/>
        <v>16</v>
      </c>
      <c r="G37" s="43">
        <f t="shared" si="5"/>
        <v>4</v>
      </c>
      <c r="H37" s="29" t="s">
        <v>266</v>
      </c>
      <c r="I37" s="30" t="s">
        <v>266</v>
      </c>
      <c r="J37" s="30" t="s">
        <v>266</v>
      </c>
      <c r="K37" s="30"/>
      <c r="L37" s="31"/>
      <c r="M37" s="102">
        <v>12</v>
      </c>
      <c r="N37" s="103">
        <v>4</v>
      </c>
      <c r="O37" s="103">
        <v>0</v>
      </c>
      <c r="P37" s="30" t="s">
        <v>16</v>
      </c>
      <c r="Q37" s="104">
        <v>4</v>
      </c>
      <c r="R37" s="29" t="s">
        <v>266</v>
      </c>
      <c r="S37" s="30" t="s">
        <v>266</v>
      </c>
      <c r="T37" s="30" t="s">
        <v>266</v>
      </c>
      <c r="U37" s="30"/>
      <c r="V37" s="31"/>
      <c r="W37" s="32" t="s">
        <v>266</v>
      </c>
      <c r="X37" s="30" t="s">
        <v>266</v>
      </c>
      <c r="Y37" s="30" t="s">
        <v>266</v>
      </c>
      <c r="Z37" s="30"/>
      <c r="AA37" s="33"/>
      <c r="AB37" s="12"/>
      <c r="AC37" s="97"/>
      <c r="AD37" s="98"/>
    </row>
    <row r="38" spans="1:30" ht="13.5" thickBot="1">
      <c r="A38" s="39" t="s">
        <v>139</v>
      </c>
      <c r="B38" s="40" t="s">
        <v>155</v>
      </c>
      <c r="C38" s="42" t="s">
        <v>64</v>
      </c>
      <c r="D38" s="42" t="s">
        <v>65</v>
      </c>
      <c r="E38" s="42" t="s">
        <v>153</v>
      </c>
      <c r="F38" s="58">
        <f t="shared" si="4"/>
        <v>12</v>
      </c>
      <c r="G38" s="43">
        <f t="shared" si="5"/>
        <v>3</v>
      </c>
      <c r="H38" s="29" t="s">
        <v>266</v>
      </c>
      <c r="I38" s="30" t="s">
        <v>266</v>
      </c>
      <c r="J38" s="30" t="s">
        <v>266</v>
      </c>
      <c r="K38" s="30"/>
      <c r="L38" s="31"/>
      <c r="M38" s="102" t="s">
        <v>266</v>
      </c>
      <c r="N38" s="103" t="s">
        <v>266</v>
      </c>
      <c r="O38" s="103" t="s">
        <v>266</v>
      </c>
      <c r="P38" s="30"/>
      <c r="Q38" s="104"/>
      <c r="R38" s="29">
        <v>8</v>
      </c>
      <c r="S38" s="30">
        <v>4</v>
      </c>
      <c r="T38" s="30">
        <v>0</v>
      </c>
      <c r="U38" s="30" t="s">
        <v>16</v>
      </c>
      <c r="V38" s="31">
        <v>3</v>
      </c>
      <c r="W38" s="32" t="s">
        <v>266</v>
      </c>
      <c r="X38" s="30" t="s">
        <v>266</v>
      </c>
      <c r="Y38" s="30" t="s">
        <v>266</v>
      </c>
      <c r="Z38" s="30"/>
      <c r="AA38" s="33"/>
      <c r="AB38" s="12"/>
      <c r="AC38" s="97"/>
      <c r="AD38" s="98"/>
    </row>
    <row r="39" spans="1:30" ht="13.5" thickBot="1">
      <c r="A39" s="39" t="s">
        <v>140</v>
      </c>
      <c r="B39" s="40" t="s">
        <v>274</v>
      </c>
      <c r="C39" s="42" t="s">
        <v>66</v>
      </c>
      <c r="D39" s="42"/>
      <c r="E39" s="42" t="s">
        <v>154</v>
      </c>
      <c r="F39" s="58">
        <f t="shared" si="4"/>
        <v>12</v>
      </c>
      <c r="G39" s="43">
        <f t="shared" si="5"/>
        <v>3</v>
      </c>
      <c r="H39" s="29" t="s">
        <v>266</v>
      </c>
      <c r="I39" s="30" t="s">
        <v>266</v>
      </c>
      <c r="J39" s="30" t="s">
        <v>266</v>
      </c>
      <c r="K39" s="30"/>
      <c r="L39" s="31"/>
      <c r="M39" s="102" t="s">
        <v>266</v>
      </c>
      <c r="N39" s="103" t="s">
        <v>266</v>
      </c>
      <c r="O39" s="103" t="s">
        <v>266</v>
      </c>
      <c r="P39" s="30"/>
      <c r="Q39" s="104"/>
      <c r="R39" s="29" t="s">
        <v>266</v>
      </c>
      <c r="S39" s="30" t="s">
        <v>266</v>
      </c>
      <c r="T39" s="30" t="s">
        <v>266</v>
      </c>
      <c r="U39" s="30"/>
      <c r="V39" s="31"/>
      <c r="W39" s="32">
        <v>8</v>
      </c>
      <c r="X39" s="30">
        <v>4</v>
      </c>
      <c r="Y39" s="30">
        <v>0</v>
      </c>
      <c r="Z39" s="30" t="s">
        <v>16</v>
      </c>
      <c r="AA39" s="33">
        <v>3</v>
      </c>
      <c r="AB39" s="12"/>
      <c r="AC39" s="97"/>
      <c r="AD39" s="98"/>
    </row>
    <row r="40" spans="1:30" ht="13.5" thickBot="1">
      <c r="A40" s="39" t="s">
        <v>141</v>
      </c>
      <c r="B40" s="40" t="s">
        <v>116</v>
      </c>
      <c r="C40" s="42" t="s">
        <v>67</v>
      </c>
      <c r="D40" s="42" t="s">
        <v>68</v>
      </c>
      <c r="E40" s="42" t="s">
        <v>154</v>
      </c>
      <c r="F40" s="58">
        <f t="shared" si="4"/>
        <v>12</v>
      </c>
      <c r="G40" s="43">
        <f t="shared" si="5"/>
        <v>3</v>
      </c>
      <c r="H40" s="29" t="s">
        <v>266</v>
      </c>
      <c r="I40" s="30" t="s">
        <v>266</v>
      </c>
      <c r="J40" s="30" t="s">
        <v>266</v>
      </c>
      <c r="K40" s="30"/>
      <c r="L40" s="31"/>
      <c r="M40" s="102" t="s">
        <v>266</v>
      </c>
      <c r="N40" s="103" t="s">
        <v>266</v>
      </c>
      <c r="O40" s="103" t="s">
        <v>266</v>
      </c>
      <c r="P40" s="30"/>
      <c r="Q40" s="104"/>
      <c r="R40" s="29" t="s">
        <v>266</v>
      </c>
      <c r="S40" s="30" t="s">
        <v>266</v>
      </c>
      <c r="T40" s="30" t="s">
        <v>266</v>
      </c>
      <c r="U40" s="30"/>
      <c r="V40" s="31"/>
      <c r="W40" s="32">
        <v>8</v>
      </c>
      <c r="X40" s="30">
        <v>4</v>
      </c>
      <c r="Y40" s="30">
        <v>0</v>
      </c>
      <c r="Z40" s="30" t="s">
        <v>16</v>
      </c>
      <c r="AA40" s="33">
        <v>3</v>
      </c>
      <c r="AB40" s="12"/>
      <c r="AC40" s="97"/>
      <c r="AD40" s="98"/>
    </row>
    <row r="41" spans="1:30" ht="13.5" thickBot="1">
      <c r="A41" s="39" t="s">
        <v>142</v>
      </c>
      <c r="B41" s="40" t="s">
        <v>117</v>
      </c>
      <c r="C41" s="42" t="s">
        <v>69</v>
      </c>
      <c r="D41" s="42" t="s">
        <v>70</v>
      </c>
      <c r="E41" s="42" t="s">
        <v>146</v>
      </c>
      <c r="F41" s="58">
        <f t="shared" si="4"/>
        <v>12</v>
      </c>
      <c r="G41" s="43">
        <f t="shared" si="5"/>
        <v>3</v>
      </c>
      <c r="H41" s="29" t="s">
        <v>266</v>
      </c>
      <c r="I41" s="30" t="s">
        <v>266</v>
      </c>
      <c r="J41" s="30" t="s">
        <v>266</v>
      </c>
      <c r="K41" s="30"/>
      <c r="L41" s="31"/>
      <c r="M41" s="102" t="s">
        <v>266</v>
      </c>
      <c r="N41" s="103" t="s">
        <v>266</v>
      </c>
      <c r="O41" s="103" t="s">
        <v>266</v>
      </c>
      <c r="P41" s="30"/>
      <c r="Q41" s="104"/>
      <c r="R41" s="29" t="s">
        <v>266</v>
      </c>
      <c r="S41" s="30" t="s">
        <v>266</v>
      </c>
      <c r="T41" s="30" t="s">
        <v>266</v>
      </c>
      <c r="U41" s="30"/>
      <c r="V41" s="31"/>
      <c r="W41" s="32">
        <v>8</v>
      </c>
      <c r="X41" s="30">
        <v>4</v>
      </c>
      <c r="Y41" s="30">
        <v>0</v>
      </c>
      <c r="Z41" s="30" t="s">
        <v>16</v>
      </c>
      <c r="AA41" s="33">
        <v>3</v>
      </c>
      <c r="AB41" s="12"/>
      <c r="AC41" s="97"/>
      <c r="AD41" s="98"/>
    </row>
    <row r="42" spans="1:30" ht="14.25" thickBot="1" thickTop="1">
      <c r="A42" s="80"/>
      <c r="B42" s="81"/>
      <c r="C42" s="82" t="s">
        <v>175</v>
      </c>
      <c r="D42" s="82"/>
      <c r="E42" s="82"/>
      <c r="F42" s="157"/>
      <c r="G42" s="83"/>
      <c r="H42" s="84"/>
      <c r="I42" s="85"/>
      <c r="J42" s="85"/>
      <c r="K42" s="85"/>
      <c r="L42" s="86" t="s">
        <v>264</v>
      </c>
      <c r="M42" s="17"/>
      <c r="N42" s="8"/>
      <c r="O42" s="8"/>
      <c r="P42" s="8"/>
      <c r="Q42" s="9"/>
      <c r="R42" s="36"/>
      <c r="S42" s="37"/>
      <c r="T42" s="37"/>
      <c r="U42" s="37"/>
      <c r="V42" s="9"/>
      <c r="W42" s="17"/>
      <c r="X42" s="8"/>
      <c r="Y42" s="8"/>
      <c r="Z42" s="8"/>
      <c r="AA42" s="33"/>
      <c r="AB42" s="12"/>
      <c r="AC42" s="97"/>
      <c r="AD42" s="98"/>
    </row>
    <row r="43" spans="1:30" ht="13.5" thickBot="1">
      <c r="A43" s="80"/>
      <c r="B43" s="88"/>
      <c r="C43" s="121" t="s">
        <v>37</v>
      </c>
      <c r="D43" s="158"/>
      <c r="E43" s="122"/>
      <c r="F43" s="87"/>
      <c r="G43" s="75"/>
      <c r="H43" s="34"/>
      <c r="I43" s="5"/>
      <c r="J43" s="5"/>
      <c r="K43" s="5"/>
      <c r="L43" s="6"/>
      <c r="M43" s="7"/>
      <c r="N43" s="8"/>
      <c r="O43" s="8"/>
      <c r="P43" s="8"/>
      <c r="Q43" s="9"/>
      <c r="R43" s="36"/>
      <c r="S43" s="37"/>
      <c r="T43" s="37"/>
      <c r="U43" s="37"/>
      <c r="V43" s="9"/>
      <c r="W43" s="17"/>
      <c r="X43" s="8"/>
      <c r="Y43" s="8"/>
      <c r="Z43" s="8"/>
      <c r="AA43" s="33"/>
      <c r="AB43" s="12"/>
      <c r="AC43" s="97"/>
      <c r="AD43" s="98"/>
    </row>
    <row r="44" spans="1:30" ht="14.25" thickBot="1" thickTop="1">
      <c r="A44" s="80" t="s">
        <v>143</v>
      </c>
      <c r="B44" s="89" t="s">
        <v>261</v>
      </c>
      <c r="C44" s="90" t="s">
        <v>71</v>
      </c>
      <c r="D44" s="189"/>
      <c r="E44" s="112"/>
      <c r="F44" s="58">
        <f>SUM(H44:AA44)-G44</f>
        <v>12</v>
      </c>
      <c r="G44" s="43">
        <f>L44+Q44+V44+AA44</f>
        <v>3</v>
      </c>
      <c r="H44" s="17" t="s">
        <v>266</v>
      </c>
      <c r="I44" s="8" t="s">
        <v>266</v>
      </c>
      <c r="J44" s="8" t="s">
        <v>266</v>
      </c>
      <c r="K44" s="8"/>
      <c r="L44" s="9"/>
      <c r="M44" s="7">
        <v>8</v>
      </c>
      <c r="N44" s="8">
        <v>4</v>
      </c>
      <c r="O44" s="8">
        <v>0</v>
      </c>
      <c r="P44" s="8" t="s">
        <v>92</v>
      </c>
      <c r="Q44" s="10">
        <v>3</v>
      </c>
      <c r="R44" s="7" t="s">
        <v>266</v>
      </c>
      <c r="S44" s="8" t="s">
        <v>266</v>
      </c>
      <c r="T44" s="8" t="s">
        <v>266</v>
      </c>
      <c r="U44" s="8"/>
      <c r="V44" s="9"/>
      <c r="W44" s="17" t="s">
        <v>266</v>
      </c>
      <c r="X44" s="8" t="s">
        <v>266</v>
      </c>
      <c r="Y44" s="8" t="s">
        <v>266</v>
      </c>
      <c r="Z44" s="8"/>
      <c r="AA44" s="33"/>
      <c r="AB44" s="12"/>
      <c r="AC44" s="97"/>
      <c r="AD44" s="98"/>
    </row>
    <row r="45" spans="1:30" ht="13.5" thickBot="1">
      <c r="A45" s="80" t="s">
        <v>144</v>
      </c>
      <c r="B45" s="89" t="s">
        <v>262</v>
      </c>
      <c r="C45" s="90" t="s">
        <v>74</v>
      </c>
      <c r="D45" s="190"/>
      <c r="E45" s="112"/>
      <c r="F45" s="58">
        <f>SUM(H45:AA45)-G45</f>
        <v>12</v>
      </c>
      <c r="G45" s="43">
        <f>L45+Q45+V45+AA45</f>
        <v>3</v>
      </c>
      <c r="H45" s="17" t="s">
        <v>266</v>
      </c>
      <c r="I45" s="8" t="s">
        <v>266</v>
      </c>
      <c r="J45" s="8" t="s">
        <v>266</v>
      </c>
      <c r="K45" s="8"/>
      <c r="L45" s="9"/>
      <c r="M45" s="7" t="s">
        <v>266</v>
      </c>
      <c r="N45" s="8" t="s">
        <v>266</v>
      </c>
      <c r="O45" s="8" t="s">
        <v>266</v>
      </c>
      <c r="P45" s="8"/>
      <c r="Q45" s="10"/>
      <c r="R45" s="7">
        <v>8</v>
      </c>
      <c r="S45" s="8">
        <v>4</v>
      </c>
      <c r="T45" s="8">
        <v>0</v>
      </c>
      <c r="U45" s="8" t="s">
        <v>92</v>
      </c>
      <c r="V45" s="9">
        <v>3</v>
      </c>
      <c r="W45" s="17" t="s">
        <v>266</v>
      </c>
      <c r="X45" s="8" t="s">
        <v>266</v>
      </c>
      <c r="Y45" s="8" t="s">
        <v>266</v>
      </c>
      <c r="Z45" s="8"/>
      <c r="AA45" s="33"/>
      <c r="AB45" s="12"/>
      <c r="AC45" s="97"/>
      <c r="AD45" s="98"/>
    </row>
    <row r="46" spans="1:30" ht="13.5" thickBot="1">
      <c r="A46" s="80"/>
      <c r="B46" s="125" t="s">
        <v>118</v>
      </c>
      <c r="C46" s="90" t="s">
        <v>72</v>
      </c>
      <c r="D46" s="190" t="s">
        <v>62</v>
      </c>
      <c r="E46" s="112" t="s">
        <v>154</v>
      </c>
      <c r="F46" s="58"/>
      <c r="G46" s="43"/>
      <c r="H46" s="17" t="s">
        <v>266</v>
      </c>
      <c r="I46" s="8" t="s">
        <v>266</v>
      </c>
      <c r="J46" s="8" t="s">
        <v>266</v>
      </c>
      <c r="K46" s="8"/>
      <c r="L46" s="9"/>
      <c r="M46" s="117">
        <v>8</v>
      </c>
      <c r="N46" s="118">
        <v>4</v>
      </c>
      <c r="O46" s="118">
        <v>0</v>
      </c>
      <c r="P46" s="8" t="s">
        <v>99</v>
      </c>
      <c r="Q46" s="116" t="s">
        <v>100</v>
      </c>
      <c r="R46" s="7" t="s">
        <v>266</v>
      </c>
      <c r="S46" s="8" t="s">
        <v>266</v>
      </c>
      <c r="T46" s="8" t="s">
        <v>266</v>
      </c>
      <c r="U46" s="8"/>
      <c r="V46" s="9"/>
      <c r="W46" s="17" t="s">
        <v>266</v>
      </c>
      <c r="X46" s="8" t="s">
        <v>266</v>
      </c>
      <c r="Y46" s="8" t="s">
        <v>266</v>
      </c>
      <c r="Z46" s="8"/>
      <c r="AA46" s="33"/>
      <c r="AB46" s="12"/>
      <c r="AC46" s="97"/>
      <c r="AD46" s="98"/>
    </row>
    <row r="47" spans="1:30" ht="13.5" thickBot="1">
      <c r="A47" s="80"/>
      <c r="B47" s="125" t="s">
        <v>119</v>
      </c>
      <c r="C47" s="90" t="s">
        <v>73</v>
      </c>
      <c r="D47" s="190" t="s">
        <v>58</v>
      </c>
      <c r="E47" s="112" t="s">
        <v>146</v>
      </c>
      <c r="F47" s="58"/>
      <c r="G47" s="43"/>
      <c r="H47" s="17" t="s">
        <v>266</v>
      </c>
      <c r="I47" s="8" t="s">
        <v>266</v>
      </c>
      <c r="J47" s="8" t="s">
        <v>266</v>
      </c>
      <c r="K47" s="8"/>
      <c r="L47" s="9"/>
      <c r="M47" s="117">
        <v>8</v>
      </c>
      <c r="N47" s="118">
        <v>4</v>
      </c>
      <c r="O47" s="118">
        <v>0</v>
      </c>
      <c r="P47" s="8" t="s">
        <v>99</v>
      </c>
      <c r="Q47" s="116" t="s">
        <v>100</v>
      </c>
      <c r="R47" s="7" t="s">
        <v>266</v>
      </c>
      <c r="S47" s="8" t="s">
        <v>266</v>
      </c>
      <c r="T47" s="8" t="s">
        <v>266</v>
      </c>
      <c r="U47" s="8"/>
      <c r="V47" s="9"/>
      <c r="W47" s="17" t="s">
        <v>266</v>
      </c>
      <c r="X47" s="8" t="s">
        <v>266</v>
      </c>
      <c r="Y47" s="8" t="s">
        <v>266</v>
      </c>
      <c r="Z47" s="8"/>
      <c r="AA47" s="33"/>
      <c r="AB47" s="12"/>
      <c r="AC47" s="97"/>
      <c r="AD47" s="98"/>
    </row>
    <row r="48" spans="1:30" ht="13.5" thickBot="1">
      <c r="A48" s="80"/>
      <c r="B48" s="125" t="s">
        <v>120</v>
      </c>
      <c r="C48" s="90" t="s">
        <v>75</v>
      </c>
      <c r="D48" s="190" t="s">
        <v>68</v>
      </c>
      <c r="E48" s="112" t="s">
        <v>154</v>
      </c>
      <c r="F48" s="58"/>
      <c r="G48" s="43"/>
      <c r="H48" s="17" t="s">
        <v>266</v>
      </c>
      <c r="I48" s="8" t="s">
        <v>266</v>
      </c>
      <c r="J48" s="8" t="s">
        <v>266</v>
      </c>
      <c r="K48" s="8"/>
      <c r="L48" s="9"/>
      <c r="M48" s="7" t="s">
        <v>266</v>
      </c>
      <c r="N48" s="8" t="s">
        <v>266</v>
      </c>
      <c r="O48" s="8" t="s">
        <v>266</v>
      </c>
      <c r="P48" s="8"/>
      <c r="Q48" s="10"/>
      <c r="R48" s="117">
        <v>8</v>
      </c>
      <c r="S48" s="118">
        <v>4</v>
      </c>
      <c r="T48" s="118">
        <v>0</v>
      </c>
      <c r="U48" s="8" t="s">
        <v>99</v>
      </c>
      <c r="V48" s="119" t="s">
        <v>100</v>
      </c>
      <c r="W48" s="17" t="s">
        <v>266</v>
      </c>
      <c r="X48" s="8" t="s">
        <v>266</v>
      </c>
      <c r="Y48" s="8" t="s">
        <v>266</v>
      </c>
      <c r="Z48" s="8"/>
      <c r="AA48" s="33"/>
      <c r="AB48" s="12"/>
      <c r="AC48" s="97"/>
      <c r="AD48" s="98"/>
    </row>
    <row r="49" spans="1:30" ht="13.5" thickBot="1">
      <c r="A49" s="80"/>
      <c r="B49" s="125" t="s">
        <v>121</v>
      </c>
      <c r="C49" s="185" t="s">
        <v>76</v>
      </c>
      <c r="D49" s="190" t="s">
        <v>57</v>
      </c>
      <c r="E49" s="112" t="s">
        <v>154</v>
      </c>
      <c r="F49" s="58"/>
      <c r="G49" s="43"/>
      <c r="H49" s="17" t="s">
        <v>266</v>
      </c>
      <c r="I49" s="8" t="s">
        <v>266</v>
      </c>
      <c r="J49" s="8" t="s">
        <v>266</v>
      </c>
      <c r="K49" s="8"/>
      <c r="L49" s="9"/>
      <c r="M49" s="7" t="s">
        <v>266</v>
      </c>
      <c r="N49" s="8" t="s">
        <v>266</v>
      </c>
      <c r="O49" s="8" t="s">
        <v>266</v>
      </c>
      <c r="P49" s="8"/>
      <c r="Q49" s="10"/>
      <c r="R49" s="117">
        <v>8</v>
      </c>
      <c r="S49" s="118">
        <v>4</v>
      </c>
      <c r="T49" s="118">
        <v>0</v>
      </c>
      <c r="U49" s="8" t="s">
        <v>99</v>
      </c>
      <c r="V49" s="119" t="s">
        <v>100</v>
      </c>
      <c r="W49" s="17" t="s">
        <v>266</v>
      </c>
      <c r="X49" s="8" t="s">
        <v>266</v>
      </c>
      <c r="Y49" s="8" t="s">
        <v>266</v>
      </c>
      <c r="Z49" s="8"/>
      <c r="AA49" s="33"/>
      <c r="AB49" s="12"/>
      <c r="AC49" s="97"/>
      <c r="AD49" s="98"/>
    </row>
    <row r="50" spans="1:30" ht="13.5" thickBot="1">
      <c r="A50" s="80"/>
      <c r="B50" s="126"/>
      <c r="C50" s="96"/>
      <c r="D50" s="191"/>
      <c r="E50" s="192"/>
      <c r="F50" s="58"/>
      <c r="G50" s="43"/>
      <c r="H50" s="17" t="s">
        <v>266</v>
      </c>
      <c r="I50" s="8" t="s">
        <v>266</v>
      </c>
      <c r="J50" s="8" t="s">
        <v>266</v>
      </c>
      <c r="K50" s="8"/>
      <c r="L50" s="9"/>
      <c r="M50" s="7" t="s">
        <v>266</v>
      </c>
      <c r="N50" s="8" t="s">
        <v>266</v>
      </c>
      <c r="O50" s="8" t="s">
        <v>266</v>
      </c>
      <c r="P50" s="8"/>
      <c r="Q50" s="10"/>
      <c r="R50" s="117" t="s">
        <v>266</v>
      </c>
      <c r="S50" s="118" t="s">
        <v>266</v>
      </c>
      <c r="T50" s="118" t="s">
        <v>266</v>
      </c>
      <c r="U50" s="8"/>
      <c r="V50" s="120"/>
      <c r="W50" s="17" t="s">
        <v>266</v>
      </c>
      <c r="X50" s="8" t="s">
        <v>266</v>
      </c>
      <c r="Y50" s="8" t="s">
        <v>266</v>
      </c>
      <c r="Z50" s="8"/>
      <c r="AA50" s="33"/>
      <c r="AB50" s="12"/>
      <c r="AC50" s="97"/>
      <c r="AD50" s="98"/>
    </row>
    <row r="51" spans="1:30" ht="13.5" thickBot="1">
      <c r="A51" s="39" t="s">
        <v>163</v>
      </c>
      <c r="B51" s="40" t="s">
        <v>122</v>
      </c>
      <c r="C51" s="42" t="s">
        <v>93</v>
      </c>
      <c r="D51" s="42"/>
      <c r="E51" s="42" t="s">
        <v>154</v>
      </c>
      <c r="F51" s="58">
        <f>SUM(H51:AA51)-G51</f>
        <v>32</v>
      </c>
      <c r="G51" s="43">
        <f>L51+Q51+V51+AA51</f>
        <v>10</v>
      </c>
      <c r="H51" s="29" t="s">
        <v>266</v>
      </c>
      <c r="I51" s="30" t="s">
        <v>266</v>
      </c>
      <c r="J51" s="30" t="s">
        <v>266</v>
      </c>
      <c r="K51" s="30"/>
      <c r="L51" s="31"/>
      <c r="M51" s="102" t="s">
        <v>266</v>
      </c>
      <c r="N51" s="103" t="s">
        <v>266</v>
      </c>
      <c r="O51" s="103" t="s">
        <v>266</v>
      </c>
      <c r="P51" s="103"/>
      <c r="Q51" s="104"/>
      <c r="R51" s="29">
        <v>0</v>
      </c>
      <c r="S51" s="30">
        <v>32</v>
      </c>
      <c r="T51" s="30">
        <v>0</v>
      </c>
      <c r="U51" s="30" t="s">
        <v>92</v>
      </c>
      <c r="V51" s="31">
        <v>10</v>
      </c>
      <c r="W51" s="32" t="s">
        <v>266</v>
      </c>
      <c r="X51" s="30" t="s">
        <v>266</v>
      </c>
      <c r="Y51" s="30" t="s">
        <v>266</v>
      </c>
      <c r="Z51" s="30"/>
      <c r="AA51" s="33"/>
      <c r="AB51" s="12"/>
      <c r="AC51" s="97"/>
      <c r="AD51" s="98"/>
    </row>
    <row r="52" spans="1:30" ht="13.5" thickBot="1">
      <c r="A52" s="159" t="s">
        <v>164</v>
      </c>
      <c r="B52" s="40" t="s">
        <v>123</v>
      </c>
      <c r="C52" s="42" t="s">
        <v>94</v>
      </c>
      <c r="D52" s="42"/>
      <c r="E52" s="42" t="s">
        <v>154</v>
      </c>
      <c r="F52" s="58">
        <f>SUM(H52:AA52)-G52</f>
        <v>48</v>
      </c>
      <c r="G52" s="43">
        <f>L52+Q52+V52+AA52</f>
        <v>20</v>
      </c>
      <c r="H52" s="160" t="s">
        <v>266</v>
      </c>
      <c r="I52" s="161" t="s">
        <v>266</v>
      </c>
      <c r="J52" s="161" t="s">
        <v>266</v>
      </c>
      <c r="K52" s="161"/>
      <c r="L52" s="162"/>
      <c r="M52" s="163" t="s">
        <v>266</v>
      </c>
      <c r="N52" s="164" t="s">
        <v>266</v>
      </c>
      <c r="O52" s="164" t="s">
        <v>266</v>
      </c>
      <c r="P52" s="164"/>
      <c r="Q52" s="165"/>
      <c r="R52" s="160" t="s">
        <v>266</v>
      </c>
      <c r="S52" s="161" t="s">
        <v>266</v>
      </c>
      <c r="T52" s="161" t="s">
        <v>266</v>
      </c>
      <c r="U52" s="161"/>
      <c r="V52" s="162"/>
      <c r="W52" s="166">
        <v>0</v>
      </c>
      <c r="X52" s="161">
        <v>48</v>
      </c>
      <c r="Y52" s="161">
        <v>0</v>
      </c>
      <c r="Z52" s="161" t="s">
        <v>92</v>
      </c>
      <c r="AA52" s="167">
        <v>20</v>
      </c>
      <c r="AB52" s="168"/>
      <c r="AC52" s="169"/>
      <c r="AD52" s="170"/>
    </row>
    <row r="53" spans="1:30" ht="12.75" customHeight="1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246" t="s">
        <v>18</v>
      </c>
      <c r="B54" s="247"/>
      <c r="C54" s="248"/>
      <c r="D54" s="134"/>
      <c r="E54" s="134"/>
      <c r="F54" s="135">
        <f>F9+F18+F35</f>
        <v>408</v>
      </c>
      <c r="G54" s="135">
        <f>G9+G18+G35</f>
        <v>120</v>
      </c>
      <c r="H54" s="135">
        <f>H9+H18+H35</f>
        <v>68</v>
      </c>
      <c r="I54" s="135">
        <f>I9+I18+I35</f>
        <v>36</v>
      </c>
      <c r="J54" s="135">
        <f>J9+J18+J35</f>
        <v>0</v>
      </c>
      <c r="K54" s="135"/>
      <c r="L54" s="135">
        <f>L9+L18+L35</f>
        <v>30</v>
      </c>
      <c r="M54" s="135">
        <f>M9+M18+M35</f>
        <v>64</v>
      </c>
      <c r="N54" s="135">
        <f>N9+N18+N35</f>
        <v>44</v>
      </c>
      <c r="O54" s="135">
        <f>O9+O18+O35</f>
        <v>0</v>
      </c>
      <c r="P54" s="135"/>
      <c r="Q54" s="135">
        <f>Q9+Q18+Q35</f>
        <v>28</v>
      </c>
      <c r="R54" s="135">
        <f>R9+R18+R35</f>
        <v>48</v>
      </c>
      <c r="S54" s="135">
        <f>S9+S18+S35</f>
        <v>56</v>
      </c>
      <c r="T54" s="135">
        <f>T9+T18+T35</f>
        <v>0</v>
      </c>
      <c r="U54" s="135"/>
      <c r="V54" s="135">
        <f>V9+V18+V35</f>
        <v>30</v>
      </c>
      <c r="W54" s="135">
        <f>W9+W18+W35</f>
        <v>32</v>
      </c>
      <c r="X54" s="135">
        <f>X9+X18+X35</f>
        <v>60</v>
      </c>
      <c r="Y54" s="135">
        <f>Y9+Y18+Y35</f>
        <v>0</v>
      </c>
      <c r="Z54" s="135"/>
      <c r="AA54" s="135">
        <f>AA9+AA18+AA35</f>
        <v>32</v>
      </c>
      <c r="AB54" s="136"/>
      <c r="AC54" s="136"/>
      <c r="AD54" s="137"/>
    </row>
    <row r="55" spans="1:30" ht="12.75" customHeight="1">
      <c r="A55" s="138"/>
      <c r="B55" s="139"/>
      <c r="C55" s="140" t="s">
        <v>14</v>
      </c>
      <c r="D55" s="141"/>
      <c r="E55" s="141"/>
      <c r="F55" s="142"/>
      <c r="G55" s="142"/>
      <c r="H55" s="142"/>
      <c r="I55" s="142"/>
      <c r="J55" s="142"/>
      <c r="K55" s="142">
        <f>COUNTIF(K10:K45,"v")+COUNTIF(K51:K52,"v")</f>
        <v>4</v>
      </c>
      <c r="L55" s="142"/>
      <c r="M55" s="142"/>
      <c r="N55" s="142"/>
      <c r="O55" s="142"/>
      <c r="P55" s="142">
        <f>COUNTIF(P10:P45,"v")+COUNTIF(P51:P52,"v")</f>
        <v>4</v>
      </c>
      <c r="Q55" s="142"/>
      <c r="R55" s="142"/>
      <c r="S55" s="142"/>
      <c r="T55" s="142"/>
      <c r="U55" s="142">
        <f>COUNTIF(U10:U45,"v")+COUNTIF(U51:U52,"v")</f>
        <v>2</v>
      </c>
      <c r="V55" s="142"/>
      <c r="W55" s="142"/>
      <c r="X55" s="142"/>
      <c r="Y55" s="142"/>
      <c r="Z55" s="142">
        <f>COUNTIF(Z10:Z45,"v")+COUNTIF(Z51:Z52,"v")</f>
        <v>3</v>
      </c>
      <c r="AA55" s="143"/>
      <c r="AB55" s="136"/>
      <c r="AC55" s="136"/>
      <c r="AD55" s="137"/>
    </row>
    <row r="56" spans="1:30" ht="12.75" customHeight="1" thickBot="1">
      <c r="A56" s="138"/>
      <c r="B56" s="139"/>
      <c r="C56" s="140" t="s">
        <v>101</v>
      </c>
      <c r="D56" s="141"/>
      <c r="E56" s="141"/>
      <c r="F56" s="142"/>
      <c r="G56" s="142"/>
      <c r="H56" s="142"/>
      <c r="I56" s="142"/>
      <c r="J56" s="142"/>
      <c r="K56" s="142">
        <f>COUNTIF(K10:K45,"é")+COUNTIF(K51:K52,"é")</f>
        <v>3</v>
      </c>
      <c r="L56" s="142"/>
      <c r="M56" s="142"/>
      <c r="N56" s="142"/>
      <c r="O56" s="142"/>
      <c r="P56" s="142">
        <f>COUNTIF(P10:P45,"é")+COUNTIF(P51:P52,"é")</f>
        <v>4</v>
      </c>
      <c r="Q56" s="142"/>
      <c r="R56" s="142"/>
      <c r="S56" s="142"/>
      <c r="T56" s="142"/>
      <c r="U56" s="142">
        <f>COUNTIF(U10:U45,"é")+COUNTIF(U51:U52,"é")</f>
        <v>6</v>
      </c>
      <c r="V56" s="142"/>
      <c r="W56" s="142"/>
      <c r="X56" s="142"/>
      <c r="Y56" s="142"/>
      <c r="Z56" s="142">
        <f>COUNTIF(Z10:Z45,"é")+COUNTIF(Z51:Z52,"é")</f>
        <v>2</v>
      </c>
      <c r="AA56" s="143"/>
      <c r="AB56" s="136"/>
      <c r="AC56" s="136"/>
      <c r="AD56" s="137"/>
    </row>
    <row r="57" spans="1:30" ht="12.75" customHeight="1" thickBot="1">
      <c r="A57" s="144"/>
      <c r="B57" s="145"/>
      <c r="C57" s="146" t="s">
        <v>21</v>
      </c>
      <c r="D57" s="147"/>
      <c r="E57" s="147"/>
      <c r="F57" s="147">
        <f>F9+F18+F35</f>
        <v>408</v>
      </c>
      <c r="G57" s="148"/>
      <c r="H57" s="148">
        <f>SUM(H54:J54)</f>
        <v>104</v>
      </c>
      <c r="I57" s="148"/>
      <c r="J57" s="148"/>
      <c r="K57" s="148"/>
      <c r="L57" s="148"/>
      <c r="M57" s="148">
        <f>SUM(M54:O54)</f>
        <v>108</v>
      </c>
      <c r="N57" s="148"/>
      <c r="O57" s="148"/>
      <c r="P57" s="148"/>
      <c r="Q57" s="148"/>
      <c r="R57" s="148">
        <f>SUM(R54:T54)</f>
        <v>104</v>
      </c>
      <c r="S57" s="148"/>
      <c r="T57" s="148"/>
      <c r="U57" s="148"/>
      <c r="V57" s="148"/>
      <c r="W57" s="148">
        <f>SUM(W54:Y54)</f>
        <v>92</v>
      </c>
      <c r="X57" s="148"/>
      <c r="Y57" s="148"/>
      <c r="Z57" s="148"/>
      <c r="AA57" s="149"/>
      <c r="AB57" s="150"/>
      <c r="AC57" s="150"/>
      <c r="AD57" s="137"/>
    </row>
    <row r="58" spans="1:30" ht="12.75" customHeight="1">
      <c r="A58" s="54" t="s">
        <v>19</v>
      </c>
      <c r="B58" s="55"/>
      <c r="C58" s="187" t="s">
        <v>172</v>
      </c>
      <c r="F58" s="187" t="s">
        <v>173</v>
      </c>
      <c r="G58" s="56"/>
      <c r="H58" s="56"/>
      <c r="I58" s="2"/>
      <c r="J58" s="54"/>
      <c r="K58" s="56"/>
      <c r="L58" s="56"/>
      <c r="M58" s="56"/>
      <c r="N58" s="56"/>
      <c r="O58" s="2"/>
      <c r="P58" s="105"/>
      <c r="Q58" s="52"/>
      <c r="R58" s="52"/>
      <c r="S58" s="52"/>
      <c r="T58" s="52"/>
      <c r="U58" s="52"/>
      <c r="V58" s="52"/>
      <c r="W58" s="15"/>
      <c r="X58" s="15"/>
      <c r="Y58" s="15"/>
      <c r="Z58" s="15"/>
      <c r="AA58" s="15"/>
      <c r="AB58" s="52"/>
      <c r="AC58" s="52"/>
      <c r="AD58" s="52"/>
    </row>
    <row r="59" spans="1:30" ht="12.75" customHeight="1">
      <c r="A59" s="57"/>
      <c r="B59" s="57"/>
      <c r="C59" s="188" t="s">
        <v>165</v>
      </c>
      <c r="E59" s="188"/>
      <c r="F59" s="188" t="s">
        <v>168</v>
      </c>
      <c r="G59" s="106"/>
      <c r="H59" s="106"/>
      <c r="I59" s="2"/>
      <c r="J59" s="57"/>
      <c r="K59" s="106"/>
      <c r="L59" s="106"/>
      <c r="M59" s="106"/>
      <c r="N59" s="106"/>
      <c r="O59" s="2"/>
      <c r="P59" s="106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ht="12.75" customHeight="1">
      <c r="A60" s="186"/>
      <c r="C60" s="188" t="s">
        <v>166</v>
      </c>
      <c r="D60" s="188"/>
      <c r="F60" s="188" t="s">
        <v>169</v>
      </c>
      <c r="G60" s="106"/>
      <c r="H60" s="106"/>
      <c r="I60" s="2"/>
      <c r="J60" s="57"/>
      <c r="K60" s="106"/>
      <c r="L60" s="106"/>
      <c r="M60" s="106"/>
      <c r="N60" s="106"/>
      <c r="O60" s="2"/>
      <c r="P60" s="106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3:30" ht="12.75" customHeight="1">
      <c r="C61" s="188" t="s">
        <v>167</v>
      </c>
      <c r="E61" s="188"/>
      <c r="F61" s="188" t="s">
        <v>170</v>
      </c>
      <c r="G61" s="106"/>
      <c r="H61" s="106"/>
      <c r="I61" s="2"/>
      <c r="J61" s="57"/>
      <c r="K61" s="106"/>
      <c r="L61" s="106"/>
      <c r="M61" s="106"/>
      <c r="N61" s="106"/>
      <c r="O61" s="2"/>
      <c r="P61" s="106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6:30" ht="12.75" customHeight="1">
      <c r="F62" s="188" t="s">
        <v>171</v>
      </c>
      <c r="G62" s="106"/>
      <c r="H62" s="106"/>
      <c r="I62" s="2"/>
      <c r="J62" s="57"/>
      <c r="K62" s="106"/>
      <c r="L62" s="106"/>
      <c r="M62" s="106"/>
      <c r="N62" s="106"/>
      <c r="O62" s="2"/>
      <c r="P62" s="106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5:30" ht="12.75" customHeight="1">
      <c r="E63" s="188"/>
      <c r="G63" s="106"/>
      <c r="H63" s="106"/>
      <c r="I63" s="2"/>
      <c r="J63" s="57"/>
      <c r="K63" s="106"/>
      <c r="L63" s="106"/>
      <c r="M63" s="106"/>
      <c r="N63" s="106"/>
      <c r="O63" s="2"/>
      <c r="P63" s="106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customHeight="1">
      <c r="A65" s="60" t="s">
        <v>275</v>
      </c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3"/>
      <c r="AA65" s="59"/>
      <c r="AB65" s="59"/>
      <c r="AC65" s="59"/>
      <c r="AD65" s="59"/>
    </row>
    <row r="66" spans="1:30" ht="12.75" customHeight="1">
      <c r="A66" s="64" t="s">
        <v>265</v>
      </c>
      <c r="B66" s="65"/>
      <c r="C66" s="66"/>
      <c r="D66" s="66"/>
      <c r="E66" s="66"/>
      <c r="F66" s="66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3"/>
      <c r="AA66" s="59"/>
      <c r="AB66" s="59"/>
      <c r="AC66" s="59"/>
      <c r="AD66" s="59"/>
    </row>
    <row r="67" spans="2:30" ht="12.75" customHeight="1">
      <c r="B67" s="67" t="s">
        <v>23</v>
      </c>
      <c r="C67" s="68" t="s">
        <v>24</v>
      </c>
      <c r="D67" s="68"/>
      <c r="E67" s="68" t="s">
        <v>25</v>
      </c>
      <c r="F67" s="68" t="s">
        <v>26</v>
      </c>
      <c r="L67" s="67" t="s">
        <v>23</v>
      </c>
      <c r="M67" s="200"/>
      <c r="N67" s="201"/>
      <c r="O67" s="201"/>
      <c r="P67" s="202"/>
      <c r="Q67" s="207" t="s">
        <v>24</v>
      </c>
      <c r="R67" s="201"/>
      <c r="S67" s="201"/>
      <c r="T67" s="201"/>
      <c r="U67" s="201"/>
      <c r="V67" s="201"/>
      <c r="W67" s="208"/>
      <c r="X67" s="208"/>
      <c r="Y67" s="202"/>
      <c r="Z67" s="68" t="s">
        <v>25</v>
      </c>
      <c r="AA67" s="68" t="s">
        <v>26</v>
      </c>
      <c r="AB67" s="108"/>
      <c r="AC67" s="59"/>
      <c r="AD67" s="59"/>
    </row>
    <row r="68" spans="1:30" ht="12.75" customHeight="1">
      <c r="A68" s="72"/>
      <c r="B68" s="69"/>
      <c r="C68" s="69" t="s">
        <v>27</v>
      </c>
      <c r="D68" s="69"/>
      <c r="E68" s="70"/>
      <c r="F68" s="70"/>
      <c r="G68" s="72"/>
      <c r="L68" s="69"/>
      <c r="M68" s="203"/>
      <c r="N68" s="204"/>
      <c r="O68" s="204"/>
      <c r="P68" s="205"/>
      <c r="Q68" s="203" t="s">
        <v>28</v>
      </c>
      <c r="R68" s="204"/>
      <c r="S68" s="204"/>
      <c r="T68" s="204"/>
      <c r="U68" s="204"/>
      <c r="V68" s="204"/>
      <c r="W68" s="204"/>
      <c r="X68" s="204"/>
      <c r="Y68" s="205"/>
      <c r="Z68" s="70"/>
      <c r="AA68" s="70"/>
      <c r="AB68" s="70"/>
      <c r="AC68" s="59"/>
      <c r="AD68" s="59"/>
    </row>
    <row r="69" spans="1:30" ht="12.75" customHeight="1">
      <c r="A69" s="72"/>
      <c r="B69" s="194" t="s">
        <v>231</v>
      </c>
      <c r="C69" s="194" t="s">
        <v>43</v>
      </c>
      <c r="D69" s="107"/>
      <c r="E69" s="195">
        <v>6</v>
      </c>
      <c r="F69" s="196">
        <v>2</v>
      </c>
      <c r="G69" s="219"/>
      <c r="L69" s="194" t="s">
        <v>224</v>
      </c>
      <c r="M69" s="200"/>
      <c r="N69" s="201"/>
      <c r="O69" s="201"/>
      <c r="P69" s="206"/>
      <c r="Q69" s="209" t="s">
        <v>47</v>
      </c>
      <c r="R69" s="210"/>
      <c r="S69" s="210"/>
      <c r="T69" s="210"/>
      <c r="U69" s="210"/>
      <c r="V69" s="210"/>
      <c r="W69" s="211"/>
      <c r="X69" s="211"/>
      <c r="Y69" s="212"/>
      <c r="Z69" s="195">
        <v>3</v>
      </c>
      <c r="AA69" s="216">
        <v>2</v>
      </c>
      <c r="AB69" s="220"/>
      <c r="AC69" s="59"/>
      <c r="AD69" s="59"/>
    </row>
    <row r="70" spans="1:30" ht="12.75" customHeight="1">
      <c r="A70" s="72"/>
      <c r="B70" s="197" t="s">
        <v>199</v>
      </c>
      <c r="C70" s="197" t="s">
        <v>43</v>
      </c>
      <c r="D70" s="107"/>
      <c r="E70" s="198">
        <v>6</v>
      </c>
      <c r="F70" s="199">
        <v>2</v>
      </c>
      <c r="G70" s="219"/>
      <c r="L70" s="197" t="s">
        <v>252</v>
      </c>
      <c r="M70" s="200"/>
      <c r="N70" s="201"/>
      <c r="O70" s="201"/>
      <c r="P70" s="206"/>
      <c r="Q70" s="213" t="s">
        <v>47</v>
      </c>
      <c r="R70" s="210"/>
      <c r="S70" s="210"/>
      <c r="T70" s="210"/>
      <c r="U70" s="210"/>
      <c r="V70" s="210"/>
      <c r="W70" s="211"/>
      <c r="X70" s="211"/>
      <c r="Y70" s="212"/>
      <c r="Z70" s="198">
        <v>3</v>
      </c>
      <c r="AA70" s="217">
        <v>2</v>
      </c>
      <c r="AB70" s="220"/>
      <c r="AC70" s="59"/>
      <c r="AD70" s="59"/>
    </row>
    <row r="71" spans="1:30" ht="12.75" customHeight="1">
      <c r="A71" s="72"/>
      <c r="B71" s="194" t="s">
        <v>215</v>
      </c>
      <c r="C71" s="194" t="s">
        <v>42</v>
      </c>
      <c r="D71" s="107"/>
      <c r="E71" s="195">
        <v>6</v>
      </c>
      <c r="F71" s="196">
        <v>1</v>
      </c>
      <c r="G71" s="219"/>
      <c r="L71" s="194" t="s">
        <v>209</v>
      </c>
      <c r="M71" s="200"/>
      <c r="N71" s="201"/>
      <c r="O71" s="201"/>
      <c r="P71" s="206"/>
      <c r="Q71" s="209" t="s">
        <v>46</v>
      </c>
      <c r="R71" s="210"/>
      <c r="S71" s="210"/>
      <c r="T71" s="210"/>
      <c r="U71" s="210"/>
      <c r="V71" s="210"/>
      <c r="W71" s="211"/>
      <c r="X71" s="211"/>
      <c r="Y71" s="212"/>
      <c r="Z71" s="195">
        <v>3</v>
      </c>
      <c r="AA71" s="216">
        <v>1</v>
      </c>
      <c r="AB71" s="220"/>
      <c r="AC71" s="59"/>
      <c r="AD71" s="59"/>
    </row>
    <row r="72" spans="1:30" ht="12.75" customHeight="1">
      <c r="A72" s="72"/>
      <c r="B72" s="197" t="s">
        <v>229</v>
      </c>
      <c r="C72" s="197" t="s">
        <v>42</v>
      </c>
      <c r="D72" s="107"/>
      <c r="E72" s="198">
        <v>6</v>
      </c>
      <c r="F72" s="199">
        <v>1</v>
      </c>
      <c r="G72" s="219"/>
      <c r="L72" s="197" t="s">
        <v>258</v>
      </c>
      <c r="M72" s="200"/>
      <c r="N72" s="201"/>
      <c r="O72" s="201"/>
      <c r="P72" s="206"/>
      <c r="Q72" s="213" t="s">
        <v>46</v>
      </c>
      <c r="R72" s="210"/>
      <c r="S72" s="210"/>
      <c r="T72" s="210"/>
      <c r="U72" s="210"/>
      <c r="V72" s="210"/>
      <c r="W72" s="211"/>
      <c r="X72" s="211"/>
      <c r="Y72" s="212"/>
      <c r="Z72" s="198">
        <v>3</v>
      </c>
      <c r="AA72" s="217">
        <v>1</v>
      </c>
      <c r="AB72" s="220"/>
      <c r="AC72" s="59"/>
      <c r="AD72" s="59"/>
    </row>
    <row r="73" spans="1:30" ht="12.75" customHeight="1">
      <c r="A73" s="72"/>
      <c r="B73" s="194" t="s">
        <v>232</v>
      </c>
      <c r="C73" s="194" t="s">
        <v>29</v>
      </c>
      <c r="D73" s="107"/>
      <c r="E73" s="195">
        <v>4</v>
      </c>
      <c r="F73" s="196">
        <v>1</v>
      </c>
      <c r="G73" s="219"/>
      <c r="L73" s="194" t="s">
        <v>217</v>
      </c>
      <c r="M73" s="200"/>
      <c r="N73" s="201"/>
      <c r="O73" s="201"/>
      <c r="P73" s="206"/>
      <c r="Q73" s="209" t="s">
        <v>186</v>
      </c>
      <c r="R73" s="210"/>
      <c r="S73" s="210"/>
      <c r="T73" s="210"/>
      <c r="U73" s="210"/>
      <c r="V73" s="210"/>
      <c r="W73" s="211"/>
      <c r="X73" s="211"/>
      <c r="Y73" s="212"/>
      <c r="Z73" s="195">
        <v>4</v>
      </c>
      <c r="AA73" s="218">
        <v>1</v>
      </c>
      <c r="AB73" s="220"/>
      <c r="AC73" s="59"/>
      <c r="AD73" s="59"/>
    </row>
    <row r="74" spans="1:30" ht="12.75" customHeight="1">
      <c r="A74" s="72"/>
      <c r="B74" s="197" t="s">
        <v>207</v>
      </c>
      <c r="C74" s="197" t="s">
        <v>29</v>
      </c>
      <c r="D74" s="107"/>
      <c r="E74" s="198">
        <v>4</v>
      </c>
      <c r="F74" s="199">
        <v>1</v>
      </c>
      <c r="G74" s="219"/>
      <c r="L74" s="197" t="s">
        <v>206</v>
      </c>
      <c r="M74" s="200"/>
      <c r="N74" s="201"/>
      <c r="O74" s="201"/>
      <c r="P74" s="206"/>
      <c r="Q74" s="213" t="s">
        <v>186</v>
      </c>
      <c r="R74" s="210"/>
      <c r="S74" s="210"/>
      <c r="T74" s="210"/>
      <c r="U74" s="210"/>
      <c r="V74" s="210"/>
      <c r="W74" s="211"/>
      <c r="X74" s="211"/>
      <c r="Y74" s="212"/>
      <c r="Z74" s="198">
        <v>4</v>
      </c>
      <c r="AA74" s="217">
        <v>1</v>
      </c>
      <c r="AB74" s="220"/>
      <c r="AC74" s="59"/>
      <c r="AD74" s="59"/>
    </row>
    <row r="75" spans="1:30" ht="12.75" customHeight="1">
      <c r="A75" s="72"/>
      <c r="B75" s="194" t="s">
        <v>205</v>
      </c>
      <c r="C75" s="194" t="s">
        <v>30</v>
      </c>
      <c r="D75" s="107"/>
      <c r="E75" s="195">
        <v>4</v>
      </c>
      <c r="F75" s="196">
        <v>2</v>
      </c>
      <c r="G75" s="219"/>
      <c r="L75" s="194" t="s">
        <v>234</v>
      </c>
      <c r="M75" s="200"/>
      <c r="N75" s="201"/>
      <c r="O75" s="201"/>
      <c r="P75" s="206"/>
      <c r="Q75" s="209" t="s">
        <v>184</v>
      </c>
      <c r="R75" s="210"/>
      <c r="S75" s="210"/>
      <c r="T75" s="210"/>
      <c r="U75" s="210"/>
      <c r="V75" s="210"/>
      <c r="W75" s="211"/>
      <c r="X75" s="211"/>
      <c r="Y75" s="212"/>
      <c r="Z75" s="195">
        <v>4</v>
      </c>
      <c r="AA75" s="218">
        <v>2</v>
      </c>
      <c r="AB75" s="220"/>
      <c r="AC75" s="59"/>
      <c r="AD75" s="59"/>
    </row>
    <row r="76" spans="1:30" ht="12.75" customHeight="1">
      <c r="A76" s="72"/>
      <c r="B76" s="197" t="s">
        <v>198</v>
      </c>
      <c r="C76" s="197" t="s">
        <v>30</v>
      </c>
      <c r="D76" s="107"/>
      <c r="E76" s="198">
        <v>4</v>
      </c>
      <c r="F76" s="199">
        <v>2</v>
      </c>
      <c r="G76" s="219"/>
      <c r="L76" s="197" t="s">
        <v>230</v>
      </c>
      <c r="M76" s="200"/>
      <c r="N76" s="201"/>
      <c r="O76" s="201"/>
      <c r="P76" s="206"/>
      <c r="Q76" s="213" t="s">
        <v>184</v>
      </c>
      <c r="R76" s="210"/>
      <c r="S76" s="210"/>
      <c r="T76" s="210"/>
      <c r="U76" s="210"/>
      <c r="V76" s="210"/>
      <c r="W76" s="211"/>
      <c r="X76" s="211"/>
      <c r="Y76" s="212"/>
      <c r="Z76" s="198">
        <v>4</v>
      </c>
      <c r="AA76" s="217">
        <v>2</v>
      </c>
      <c r="AB76" s="220"/>
      <c r="AC76" s="59"/>
      <c r="AD76" s="59"/>
    </row>
    <row r="77" spans="1:30" ht="12.75" customHeight="1">
      <c r="A77" s="72"/>
      <c r="B77" s="194" t="s">
        <v>216</v>
      </c>
      <c r="C77" s="194" t="s">
        <v>32</v>
      </c>
      <c r="D77" s="107"/>
      <c r="E77" s="195">
        <v>4</v>
      </c>
      <c r="F77" s="196">
        <v>2</v>
      </c>
      <c r="G77" s="219"/>
      <c r="L77" s="194" t="s">
        <v>253</v>
      </c>
      <c r="M77" s="200"/>
      <c r="N77" s="201"/>
      <c r="O77" s="201"/>
      <c r="P77" s="206"/>
      <c r="Q77" s="209" t="s">
        <v>181</v>
      </c>
      <c r="R77" s="210"/>
      <c r="S77" s="210"/>
      <c r="T77" s="210"/>
      <c r="U77" s="210"/>
      <c r="V77" s="210"/>
      <c r="W77" s="211"/>
      <c r="X77" s="211"/>
      <c r="Y77" s="212"/>
      <c r="Z77" s="195">
        <v>5</v>
      </c>
      <c r="AA77" s="218">
        <v>1</v>
      </c>
      <c r="AB77" s="220"/>
      <c r="AC77" s="59"/>
      <c r="AD77" s="59"/>
    </row>
    <row r="78" spans="1:30" ht="12.75" customHeight="1">
      <c r="A78" s="72"/>
      <c r="B78" s="197" t="s">
        <v>208</v>
      </c>
      <c r="C78" s="197" t="s">
        <v>32</v>
      </c>
      <c r="D78" s="107"/>
      <c r="E78" s="198">
        <v>4</v>
      </c>
      <c r="F78" s="199">
        <v>2</v>
      </c>
      <c r="G78" s="219"/>
      <c r="L78" s="197" t="s">
        <v>240</v>
      </c>
      <c r="M78" s="200"/>
      <c r="N78" s="201"/>
      <c r="O78" s="201"/>
      <c r="P78" s="206"/>
      <c r="Q78" s="213" t="s">
        <v>181</v>
      </c>
      <c r="R78" s="210"/>
      <c r="S78" s="210"/>
      <c r="T78" s="210"/>
      <c r="U78" s="210"/>
      <c r="V78" s="210"/>
      <c r="W78" s="211"/>
      <c r="X78" s="211"/>
      <c r="Y78" s="212"/>
      <c r="Z78" s="198">
        <v>5</v>
      </c>
      <c r="AA78" s="217">
        <v>1</v>
      </c>
      <c r="AB78" s="220"/>
      <c r="AC78" s="59"/>
      <c r="AD78" s="59"/>
    </row>
    <row r="79" spans="1:30" ht="12.75" customHeight="1">
      <c r="A79" s="72"/>
      <c r="B79" s="194" t="s">
        <v>223</v>
      </c>
      <c r="C79" s="194" t="s">
        <v>33</v>
      </c>
      <c r="D79" s="107"/>
      <c r="E79" s="195">
        <v>4</v>
      </c>
      <c r="F79" s="196">
        <v>1</v>
      </c>
      <c r="G79" s="219"/>
      <c r="L79" s="194" t="s">
        <v>233</v>
      </c>
      <c r="M79" s="200"/>
      <c r="N79" s="201"/>
      <c r="O79" s="201"/>
      <c r="P79" s="206"/>
      <c r="Q79" s="209" t="s">
        <v>182</v>
      </c>
      <c r="R79" s="210"/>
      <c r="S79" s="210"/>
      <c r="T79" s="210"/>
      <c r="U79" s="210"/>
      <c r="V79" s="210"/>
      <c r="W79" s="211"/>
      <c r="X79" s="211"/>
      <c r="Y79" s="212"/>
      <c r="Z79" s="195">
        <v>5</v>
      </c>
      <c r="AA79" s="216">
        <v>2</v>
      </c>
      <c r="AB79" s="220"/>
      <c r="AC79" s="59"/>
      <c r="AD79" s="59"/>
    </row>
    <row r="80" spans="1:30" ht="12.75" customHeight="1">
      <c r="A80" s="72"/>
      <c r="B80" s="197" t="s">
        <v>214</v>
      </c>
      <c r="C80" s="197" t="s">
        <v>33</v>
      </c>
      <c r="D80" s="107"/>
      <c r="E80" s="198">
        <v>4</v>
      </c>
      <c r="F80" s="199">
        <v>1</v>
      </c>
      <c r="G80" s="219"/>
      <c r="L80" s="197" t="s">
        <v>227</v>
      </c>
      <c r="M80" s="200"/>
      <c r="N80" s="201"/>
      <c r="O80" s="201"/>
      <c r="P80" s="206"/>
      <c r="Q80" s="213" t="s">
        <v>182</v>
      </c>
      <c r="R80" s="210"/>
      <c r="S80" s="210"/>
      <c r="T80" s="210"/>
      <c r="U80" s="210"/>
      <c r="V80" s="210"/>
      <c r="W80" s="211"/>
      <c r="X80" s="211"/>
      <c r="Y80" s="212"/>
      <c r="Z80" s="198">
        <v>5</v>
      </c>
      <c r="AA80" s="217">
        <v>2</v>
      </c>
      <c r="AB80" s="220"/>
      <c r="AC80" s="59"/>
      <c r="AD80" s="59"/>
    </row>
    <row r="81" spans="1:30" ht="12.75" customHeight="1">
      <c r="A81" s="72"/>
      <c r="B81" s="194" t="s">
        <v>200</v>
      </c>
      <c r="C81" s="194" t="s">
        <v>201</v>
      </c>
      <c r="D81" s="107"/>
      <c r="E81" s="195">
        <v>3</v>
      </c>
      <c r="F81" s="196">
        <v>2</v>
      </c>
      <c r="G81" s="219"/>
      <c r="L81" s="194" t="s">
        <v>195</v>
      </c>
      <c r="M81" s="200"/>
      <c r="N81" s="201"/>
      <c r="O81" s="201"/>
      <c r="P81" s="206"/>
      <c r="Q81" s="209" t="s">
        <v>178</v>
      </c>
      <c r="R81" s="210"/>
      <c r="S81" s="210"/>
      <c r="T81" s="210"/>
      <c r="U81" s="210"/>
      <c r="V81" s="210"/>
      <c r="W81" s="211"/>
      <c r="X81" s="211"/>
      <c r="Y81" s="212"/>
      <c r="Z81" s="195">
        <v>5</v>
      </c>
      <c r="AA81" s="216">
        <v>1</v>
      </c>
      <c r="AB81" s="220"/>
      <c r="AC81" s="59"/>
      <c r="AD81" s="59"/>
    </row>
    <row r="82" spans="1:30" ht="12.75" customHeight="1">
      <c r="A82" s="72"/>
      <c r="B82" s="197" t="s">
        <v>250</v>
      </c>
      <c r="C82" s="197" t="s">
        <v>201</v>
      </c>
      <c r="D82" s="107"/>
      <c r="E82" s="198">
        <v>3</v>
      </c>
      <c r="F82" s="199">
        <v>2</v>
      </c>
      <c r="G82" s="219"/>
      <c r="L82" s="197" t="s">
        <v>249</v>
      </c>
      <c r="M82" s="200"/>
      <c r="N82" s="201"/>
      <c r="O82" s="201"/>
      <c r="P82" s="206"/>
      <c r="Q82" s="213" t="s">
        <v>178</v>
      </c>
      <c r="R82" s="210"/>
      <c r="S82" s="210"/>
      <c r="T82" s="210"/>
      <c r="U82" s="210"/>
      <c r="V82" s="210"/>
      <c r="W82" s="211"/>
      <c r="X82" s="211"/>
      <c r="Y82" s="212"/>
      <c r="Z82" s="198">
        <v>5</v>
      </c>
      <c r="AA82" s="217">
        <v>1</v>
      </c>
      <c r="AB82" s="220"/>
      <c r="AC82" s="59"/>
      <c r="AD82" s="59"/>
    </row>
    <row r="83" spans="1:30" ht="12.75" customHeight="1">
      <c r="A83" s="72"/>
      <c r="B83" s="194" t="s">
        <v>202</v>
      </c>
      <c r="C83" s="194" t="s">
        <v>203</v>
      </c>
      <c r="D83" s="107"/>
      <c r="E83" s="195">
        <v>3</v>
      </c>
      <c r="F83" s="196">
        <v>1</v>
      </c>
      <c r="G83" s="219"/>
      <c r="L83" s="194" t="s">
        <v>210</v>
      </c>
      <c r="M83" s="200"/>
      <c r="N83" s="201"/>
      <c r="O83" s="201"/>
      <c r="P83" s="206"/>
      <c r="Q83" s="209" t="s">
        <v>179</v>
      </c>
      <c r="R83" s="210"/>
      <c r="S83" s="210"/>
      <c r="T83" s="210"/>
      <c r="U83" s="210"/>
      <c r="V83" s="210"/>
      <c r="W83" s="211"/>
      <c r="X83" s="211"/>
      <c r="Y83" s="212"/>
      <c r="Z83" s="195">
        <v>4</v>
      </c>
      <c r="AA83" s="216">
        <v>2</v>
      </c>
      <c r="AB83" s="220"/>
      <c r="AC83" s="59"/>
      <c r="AD83" s="59"/>
    </row>
    <row r="84" spans="1:30" ht="12.75" customHeight="1">
      <c r="A84" s="72"/>
      <c r="B84" s="197" t="s">
        <v>220</v>
      </c>
      <c r="C84" s="197" t="s">
        <v>203</v>
      </c>
      <c r="D84" s="107"/>
      <c r="E84" s="198">
        <v>3</v>
      </c>
      <c r="F84" s="199">
        <v>1</v>
      </c>
      <c r="G84" s="219"/>
      <c r="L84" s="197" t="s">
        <v>257</v>
      </c>
      <c r="M84" s="200"/>
      <c r="N84" s="201"/>
      <c r="O84" s="201"/>
      <c r="P84" s="206"/>
      <c r="Q84" s="213" t="s">
        <v>179</v>
      </c>
      <c r="R84" s="210"/>
      <c r="S84" s="210"/>
      <c r="T84" s="210"/>
      <c r="U84" s="210"/>
      <c r="V84" s="210"/>
      <c r="W84" s="211"/>
      <c r="X84" s="211"/>
      <c r="Y84" s="212"/>
      <c r="Z84" s="198">
        <v>4</v>
      </c>
      <c r="AA84" s="217">
        <v>2</v>
      </c>
      <c r="AB84" s="220"/>
      <c r="AC84" s="59"/>
      <c r="AD84" s="59"/>
    </row>
    <row r="85" spans="1:30" ht="12.75" customHeight="1">
      <c r="A85" s="72"/>
      <c r="B85" s="69"/>
      <c r="C85" s="69" t="s">
        <v>268</v>
      </c>
      <c r="D85" s="71"/>
      <c r="E85" s="71"/>
      <c r="F85" s="70"/>
      <c r="G85" s="219"/>
      <c r="L85" s="194" t="s">
        <v>236</v>
      </c>
      <c r="M85" s="200"/>
      <c r="N85" s="201"/>
      <c r="O85" s="201"/>
      <c r="P85" s="206"/>
      <c r="Q85" s="209" t="s">
        <v>197</v>
      </c>
      <c r="R85" s="210"/>
      <c r="S85" s="210"/>
      <c r="T85" s="210"/>
      <c r="U85" s="210"/>
      <c r="V85" s="210"/>
      <c r="W85" s="211"/>
      <c r="X85" s="211"/>
      <c r="Y85" s="212"/>
      <c r="Z85" s="195">
        <v>5</v>
      </c>
      <c r="AA85" s="216">
        <v>2</v>
      </c>
      <c r="AB85" s="220"/>
      <c r="AC85" s="59"/>
      <c r="AD85" s="59"/>
    </row>
    <row r="86" spans="1:30" ht="12.75" customHeight="1">
      <c r="A86" s="72"/>
      <c r="B86" s="194" t="s">
        <v>243</v>
      </c>
      <c r="C86" s="194" t="s">
        <v>244</v>
      </c>
      <c r="D86" s="107"/>
      <c r="E86" s="195">
        <v>2</v>
      </c>
      <c r="F86" s="196">
        <v>2</v>
      </c>
      <c r="G86" s="219"/>
      <c r="L86" s="197" t="s">
        <v>196</v>
      </c>
      <c r="M86" s="200"/>
      <c r="N86" s="201"/>
      <c r="O86" s="201"/>
      <c r="P86" s="206"/>
      <c r="Q86" s="213" t="s">
        <v>197</v>
      </c>
      <c r="R86" s="210"/>
      <c r="S86" s="210"/>
      <c r="T86" s="210"/>
      <c r="U86" s="210"/>
      <c r="V86" s="210"/>
      <c r="W86" s="211"/>
      <c r="X86" s="211"/>
      <c r="Y86" s="212"/>
      <c r="Z86" s="198">
        <v>5</v>
      </c>
      <c r="AA86" s="217">
        <v>2</v>
      </c>
      <c r="AB86" s="220"/>
      <c r="AC86" s="59"/>
      <c r="AD86" s="59"/>
    </row>
    <row r="87" spans="1:30" ht="12.75" customHeight="1">
      <c r="A87" s="72"/>
      <c r="B87" s="197" t="s">
        <v>212</v>
      </c>
      <c r="C87" s="197" t="s">
        <v>44</v>
      </c>
      <c r="D87" s="107"/>
      <c r="E87" s="198">
        <v>2</v>
      </c>
      <c r="F87" s="199">
        <v>2</v>
      </c>
      <c r="G87" s="219"/>
      <c r="L87" s="194" t="s">
        <v>237</v>
      </c>
      <c r="M87" s="200"/>
      <c r="N87" s="201"/>
      <c r="O87" s="201"/>
      <c r="P87" s="206"/>
      <c r="Q87" s="209" t="s">
        <v>238</v>
      </c>
      <c r="R87" s="210"/>
      <c r="S87" s="210"/>
      <c r="T87" s="210"/>
      <c r="U87" s="210"/>
      <c r="V87" s="210"/>
      <c r="W87" s="211"/>
      <c r="X87" s="211"/>
      <c r="Y87" s="212"/>
      <c r="Z87" s="195">
        <v>3</v>
      </c>
      <c r="AA87" s="216">
        <v>1</v>
      </c>
      <c r="AB87" s="220"/>
      <c r="AC87" s="59"/>
      <c r="AD87" s="59"/>
    </row>
    <row r="88" spans="1:30" ht="12.75" customHeight="1">
      <c r="A88" s="72"/>
      <c r="B88" s="194" t="s">
        <v>204</v>
      </c>
      <c r="C88" s="194" t="s">
        <v>31</v>
      </c>
      <c r="D88" s="107"/>
      <c r="E88" s="195">
        <v>2</v>
      </c>
      <c r="F88" s="196">
        <v>1</v>
      </c>
      <c r="G88" s="219"/>
      <c r="L88" s="197" t="s">
        <v>256</v>
      </c>
      <c r="M88" s="200"/>
      <c r="N88" s="201"/>
      <c r="O88" s="201"/>
      <c r="P88" s="206"/>
      <c r="Q88" s="213" t="s">
        <v>238</v>
      </c>
      <c r="R88" s="210"/>
      <c r="S88" s="210"/>
      <c r="T88" s="210"/>
      <c r="U88" s="210"/>
      <c r="V88" s="210"/>
      <c r="W88" s="211"/>
      <c r="X88" s="211"/>
      <c r="Y88" s="212"/>
      <c r="Z88" s="198">
        <v>3</v>
      </c>
      <c r="AA88" s="217">
        <v>1</v>
      </c>
      <c r="AB88" s="220"/>
      <c r="AC88" s="59"/>
      <c r="AD88" s="59"/>
    </row>
    <row r="89" spans="1:30" ht="12.75" customHeight="1">
      <c r="A89" s="72"/>
      <c r="B89" s="197" t="s">
        <v>226</v>
      </c>
      <c r="C89" s="197" t="s">
        <v>45</v>
      </c>
      <c r="D89" s="107"/>
      <c r="E89" s="198">
        <v>2</v>
      </c>
      <c r="F89" s="199">
        <v>1</v>
      </c>
      <c r="G89" s="219"/>
      <c r="L89" s="194" t="s">
        <v>254</v>
      </c>
      <c r="M89" s="200"/>
      <c r="N89" s="201"/>
      <c r="O89" s="201"/>
      <c r="P89" s="206"/>
      <c r="Q89" s="209" t="s">
        <v>255</v>
      </c>
      <c r="R89" s="210"/>
      <c r="S89" s="210"/>
      <c r="T89" s="210"/>
      <c r="U89" s="210"/>
      <c r="V89" s="210"/>
      <c r="W89" s="211"/>
      <c r="X89" s="211"/>
      <c r="Y89" s="212"/>
      <c r="Z89" s="195">
        <v>3</v>
      </c>
      <c r="AA89" s="216">
        <v>1</v>
      </c>
      <c r="AB89" s="220"/>
      <c r="AC89" s="59"/>
      <c r="AD89" s="59"/>
    </row>
    <row r="90" spans="1:30" ht="12.75" customHeight="1">
      <c r="A90" s="72"/>
      <c r="B90" s="194" t="s">
        <v>245</v>
      </c>
      <c r="C90" s="194" t="s">
        <v>192</v>
      </c>
      <c r="D90" s="107"/>
      <c r="E90" s="195">
        <v>2</v>
      </c>
      <c r="F90" s="196">
        <v>1</v>
      </c>
      <c r="G90" s="219"/>
      <c r="L90" s="197" t="s">
        <v>228</v>
      </c>
      <c r="M90" s="200"/>
      <c r="N90" s="201"/>
      <c r="O90" s="201"/>
      <c r="P90" s="206"/>
      <c r="Q90" s="213" t="s">
        <v>187</v>
      </c>
      <c r="R90" s="210"/>
      <c r="S90" s="210"/>
      <c r="T90" s="210"/>
      <c r="U90" s="210"/>
      <c r="V90" s="210"/>
      <c r="W90" s="211"/>
      <c r="X90" s="211"/>
      <c r="Y90" s="212"/>
      <c r="Z90" s="198">
        <v>3</v>
      </c>
      <c r="AA90" s="217">
        <v>1</v>
      </c>
      <c r="AB90" s="220"/>
      <c r="AC90" s="59"/>
      <c r="AD90" s="59"/>
    </row>
    <row r="91" spans="1:30" ht="12.75" customHeight="1">
      <c r="A91" s="72"/>
      <c r="B91" s="197" t="s">
        <v>213</v>
      </c>
      <c r="C91" s="197" t="s">
        <v>188</v>
      </c>
      <c r="D91" s="107"/>
      <c r="E91" s="198">
        <v>2</v>
      </c>
      <c r="F91" s="199">
        <v>1</v>
      </c>
      <c r="G91" s="219"/>
      <c r="L91" s="194" t="s">
        <v>235</v>
      </c>
      <c r="M91" s="200"/>
      <c r="N91" s="201"/>
      <c r="O91" s="201"/>
      <c r="P91" s="206"/>
      <c r="Q91" s="209" t="s">
        <v>190</v>
      </c>
      <c r="R91" s="210"/>
      <c r="S91" s="210"/>
      <c r="T91" s="210"/>
      <c r="U91" s="210"/>
      <c r="V91" s="210"/>
      <c r="W91" s="211"/>
      <c r="X91" s="211"/>
      <c r="Y91" s="212"/>
      <c r="Z91" s="195">
        <v>3</v>
      </c>
      <c r="AA91" s="216">
        <v>2</v>
      </c>
      <c r="AB91" s="220"/>
      <c r="AC91" s="59"/>
      <c r="AD91" s="59"/>
    </row>
    <row r="92" spans="1:30" ht="12.75" customHeight="1">
      <c r="A92" s="2"/>
      <c r="B92" s="194" t="s">
        <v>246</v>
      </c>
      <c r="C92" s="194" t="s">
        <v>185</v>
      </c>
      <c r="D92" s="107"/>
      <c r="E92" s="195">
        <v>2</v>
      </c>
      <c r="F92" s="196">
        <v>2</v>
      </c>
      <c r="G92" s="219"/>
      <c r="K92" s="2"/>
      <c r="L92" s="197" t="s">
        <v>218</v>
      </c>
      <c r="M92" s="200"/>
      <c r="N92" s="201"/>
      <c r="O92" s="201"/>
      <c r="P92" s="206"/>
      <c r="Q92" s="213" t="s">
        <v>190</v>
      </c>
      <c r="R92" s="210"/>
      <c r="S92" s="210"/>
      <c r="T92" s="210"/>
      <c r="U92" s="210"/>
      <c r="V92" s="210"/>
      <c r="W92" s="211"/>
      <c r="X92" s="211"/>
      <c r="Y92" s="212"/>
      <c r="Z92" s="198">
        <v>3</v>
      </c>
      <c r="AA92" s="217">
        <v>2</v>
      </c>
      <c r="AB92" s="220"/>
      <c r="AC92" s="59"/>
      <c r="AD92" s="59"/>
    </row>
    <row r="93" spans="1:30" ht="12.75" customHeight="1">
      <c r="A93" s="2"/>
      <c r="B93" s="197" t="s">
        <v>221</v>
      </c>
      <c r="C93" s="197" t="s">
        <v>191</v>
      </c>
      <c r="D93" s="107"/>
      <c r="E93" s="198">
        <v>2</v>
      </c>
      <c r="F93" s="199">
        <v>2</v>
      </c>
      <c r="G93" s="219"/>
      <c r="K93" s="2"/>
      <c r="L93" s="194" t="s">
        <v>225</v>
      </c>
      <c r="M93" s="200"/>
      <c r="N93" s="201"/>
      <c r="O93" s="201"/>
      <c r="P93" s="206"/>
      <c r="Q93" s="209" t="s">
        <v>183</v>
      </c>
      <c r="R93" s="210"/>
      <c r="S93" s="210"/>
      <c r="T93" s="210"/>
      <c r="U93" s="210"/>
      <c r="V93" s="210"/>
      <c r="W93" s="211"/>
      <c r="X93" s="211"/>
      <c r="Y93" s="212"/>
      <c r="Z93" s="195">
        <v>5</v>
      </c>
      <c r="AA93" s="216">
        <v>2</v>
      </c>
      <c r="AB93" s="220"/>
      <c r="AC93" s="59"/>
      <c r="AD93" s="59"/>
    </row>
    <row r="94" spans="1:30" ht="12.75" customHeight="1">
      <c r="A94" s="2"/>
      <c r="B94" s="194" t="s">
        <v>247</v>
      </c>
      <c r="C94" s="194" t="s">
        <v>189</v>
      </c>
      <c r="D94" s="107"/>
      <c r="E94" s="195">
        <v>2</v>
      </c>
      <c r="F94" s="196">
        <v>2</v>
      </c>
      <c r="G94" s="219"/>
      <c r="K94" s="2"/>
      <c r="L94" s="197" t="s">
        <v>219</v>
      </c>
      <c r="M94" s="200"/>
      <c r="N94" s="201"/>
      <c r="O94" s="201"/>
      <c r="P94" s="206"/>
      <c r="Q94" s="213" t="s">
        <v>183</v>
      </c>
      <c r="R94" s="214"/>
      <c r="S94" s="214"/>
      <c r="T94" s="214"/>
      <c r="U94" s="214"/>
      <c r="V94" s="214"/>
      <c r="W94" s="214"/>
      <c r="X94" s="214"/>
      <c r="Y94" s="215"/>
      <c r="Z94" s="198">
        <v>5</v>
      </c>
      <c r="AA94" s="217">
        <v>2</v>
      </c>
      <c r="AB94" s="220"/>
      <c r="AC94" s="59"/>
      <c r="AD94" s="59"/>
    </row>
    <row r="95" spans="1:30" ht="12.75" customHeight="1">
      <c r="A95" s="2"/>
      <c r="B95" s="197" t="s">
        <v>251</v>
      </c>
      <c r="C95" s="197" t="s">
        <v>189</v>
      </c>
      <c r="D95" s="107"/>
      <c r="E95" s="198">
        <v>2</v>
      </c>
      <c r="F95" s="199">
        <v>2</v>
      </c>
      <c r="G95" s="219"/>
      <c r="K95" s="2"/>
      <c r="L95" s="194" t="s">
        <v>239</v>
      </c>
      <c r="M95" s="200"/>
      <c r="N95" s="201"/>
      <c r="O95" s="201"/>
      <c r="P95" s="206"/>
      <c r="Q95" s="209" t="s">
        <v>193</v>
      </c>
      <c r="R95" s="214"/>
      <c r="S95" s="214"/>
      <c r="T95" s="214"/>
      <c r="U95" s="214"/>
      <c r="V95" s="214"/>
      <c r="W95" s="214"/>
      <c r="X95" s="214"/>
      <c r="Y95" s="215"/>
      <c r="Z95" s="195">
        <v>2</v>
      </c>
      <c r="AA95" s="216">
        <v>2</v>
      </c>
      <c r="AB95" s="220"/>
      <c r="AC95" s="59"/>
      <c r="AD95" s="59"/>
    </row>
    <row r="96" spans="1:30" ht="12.75" customHeight="1">
      <c r="A96" s="2"/>
      <c r="B96" s="194" t="s">
        <v>248</v>
      </c>
      <c r="C96" s="194" t="s">
        <v>180</v>
      </c>
      <c r="D96" s="107"/>
      <c r="E96" s="195">
        <v>2</v>
      </c>
      <c r="F96" s="196">
        <v>1</v>
      </c>
      <c r="G96" s="219"/>
      <c r="K96" s="2"/>
      <c r="L96" s="197" t="s">
        <v>241</v>
      </c>
      <c r="M96" s="200"/>
      <c r="N96" s="201"/>
      <c r="O96" s="201"/>
      <c r="P96" s="206"/>
      <c r="Q96" s="213" t="s">
        <v>193</v>
      </c>
      <c r="R96" s="214"/>
      <c r="S96" s="214"/>
      <c r="T96" s="214"/>
      <c r="U96" s="214"/>
      <c r="V96" s="214"/>
      <c r="W96" s="214"/>
      <c r="X96" s="214"/>
      <c r="Y96" s="215"/>
      <c r="Z96" s="198">
        <v>2</v>
      </c>
      <c r="AA96" s="217">
        <v>2</v>
      </c>
      <c r="AB96" s="220"/>
      <c r="AC96" s="59"/>
      <c r="AD96" s="59"/>
    </row>
    <row r="97" spans="1:30" ht="12.75" customHeight="1">
      <c r="A97" s="2"/>
      <c r="B97" s="197" t="s">
        <v>222</v>
      </c>
      <c r="C97" s="197" t="s">
        <v>180</v>
      </c>
      <c r="D97" s="107"/>
      <c r="E97" s="198">
        <v>2</v>
      </c>
      <c r="F97" s="199">
        <v>1</v>
      </c>
      <c r="G97" s="219"/>
      <c r="K97" s="2"/>
      <c r="L97" s="194" t="s">
        <v>211</v>
      </c>
      <c r="M97" s="200"/>
      <c r="N97" s="201"/>
      <c r="O97" s="201"/>
      <c r="P97" s="206"/>
      <c r="Q97" s="209" t="s">
        <v>194</v>
      </c>
      <c r="R97" s="214"/>
      <c r="S97" s="214"/>
      <c r="T97" s="214"/>
      <c r="U97" s="214"/>
      <c r="V97" s="214"/>
      <c r="W97" s="214"/>
      <c r="X97" s="214"/>
      <c r="Y97" s="215"/>
      <c r="Z97" s="195">
        <v>3</v>
      </c>
      <c r="AA97" s="216">
        <v>2</v>
      </c>
      <c r="AB97" s="220"/>
      <c r="AC97" s="59"/>
      <c r="AD97" s="59"/>
    </row>
    <row r="98" spans="1:3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97" t="s">
        <v>242</v>
      </c>
      <c r="M98" s="200"/>
      <c r="N98" s="201"/>
      <c r="O98" s="201"/>
      <c r="P98" s="206"/>
      <c r="Q98" s="213" t="s">
        <v>194</v>
      </c>
      <c r="R98" s="214"/>
      <c r="S98" s="214"/>
      <c r="T98" s="214"/>
      <c r="U98" s="214"/>
      <c r="V98" s="214"/>
      <c r="W98" s="214"/>
      <c r="X98" s="214"/>
      <c r="Y98" s="215"/>
      <c r="Z98" s="198">
        <v>3</v>
      </c>
      <c r="AA98" s="217">
        <v>2</v>
      </c>
      <c r="AB98" s="220"/>
      <c r="AC98" s="59"/>
      <c r="AD98" s="59"/>
    </row>
  </sheetData>
  <sheetProtection/>
  <mergeCells count="14">
    <mergeCell ref="A5:AA5"/>
    <mergeCell ref="H6:AA6"/>
    <mergeCell ref="AB6:AD7"/>
    <mergeCell ref="F6:F7"/>
    <mergeCell ref="G6:G7"/>
    <mergeCell ref="D6:D7"/>
    <mergeCell ref="AB8:AD8"/>
    <mergeCell ref="A6:A7"/>
    <mergeCell ref="B6:B7"/>
    <mergeCell ref="C6:C7"/>
    <mergeCell ref="A9:C9"/>
    <mergeCell ref="A18:C18"/>
    <mergeCell ref="A35:C35"/>
    <mergeCell ref="A54:C54"/>
  </mergeCells>
  <printOptions horizontalCentered="1"/>
  <pageMargins left="0.3937007874015748" right="0.3937007874015748" top="0.1968503937007874" bottom="0.196850393700787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2019-04-04T11:20:58Z</cp:lastPrinted>
  <dcterms:created xsi:type="dcterms:W3CDTF">2006-03-29T07:49:40Z</dcterms:created>
  <dcterms:modified xsi:type="dcterms:W3CDTF">2019-04-04T11:21:41Z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