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60" tabRatio="762" activeTab="0"/>
  </bookViews>
  <sheets>
    <sheet name="Polgári és biztonságvédelmi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<sst xmlns="http://schemas.openxmlformats.org/spreadsheetml/2006/main" count="109" uniqueCount="85">
  <si>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Belépési feltétel: 1993. évi ftv. szerinti szakiránynak megfelelő főiskolai szintű szakmai tanári végzettség</t>
  </si>
  <si>
    <t>Kód</t>
  </si>
  <si>
    <t>Tantárgyak</t>
  </si>
  <si>
    <t>Össz. óra</t>
  </si>
  <si>
    <t>Félévi óraszám, számonkérés módja, kreditpont</t>
  </si>
  <si>
    <t>Előtanulmányok</t>
  </si>
  <si>
    <t>1.</t>
  </si>
  <si>
    <t>2.</t>
  </si>
  <si>
    <t>ea</t>
  </si>
  <si>
    <t>gy</t>
  </si>
  <si>
    <t>la</t>
  </si>
  <si>
    <t>kö</t>
  </si>
  <si>
    <t>kr</t>
  </si>
  <si>
    <t>I. Szakterületi tárgyak</t>
  </si>
  <si>
    <t>A biztonságtechnika elektronikája</t>
  </si>
  <si>
    <t>é</t>
  </si>
  <si>
    <t>Polgári és biztonságvédelmi szakmacsoportos ismeretek</t>
  </si>
  <si>
    <t>3.</t>
  </si>
  <si>
    <t>4.</t>
  </si>
  <si>
    <t>5.</t>
  </si>
  <si>
    <t>v</t>
  </si>
  <si>
    <t>6.</t>
  </si>
  <si>
    <t>7.</t>
  </si>
  <si>
    <t>8.</t>
  </si>
  <si>
    <t>9.</t>
  </si>
  <si>
    <t>10.</t>
  </si>
  <si>
    <t>II. Tanári felkészítés - pedagógiai és pszichológiai tárgyak</t>
  </si>
  <si>
    <t>Oktatástechnológia és elektronikus tanulás</t>
  </si>
  <si>
    <t>III. Tanári felkészítés - szakmódszertani tárgyak</t>
  </si>
  <si>
    <t>Szakképzés-pedagógia</t>
  </si>
  <si>
    <t>IV. Egyéni, összefüggő iskolai gyakorlatok</t>
  </si>
  <si>
    <t>Pedagógiai szeminárium II.</t>
  </si>
  <si>
    <t>Portfólió</t>
  </si>
  <si>
    <t>Közlekedés, járművek</t>
  </si>
  <si>
    <t>Hírközléstechnika</t>
  </si>
  <si>
    <t>Katasztrófaelhárítás</t>
  </si>
  <si>
    <t>Összes tantervi óra:</t>
  </si>
  <si>
    <t>Félévenkénti óraszám - összesen:</t>
  </si>
  <si>
    <t>Összes kreditpont:</t>
  </si>
  <si>
    <t>Vizsga - összesen:</t>
  </si>
  <si>
    <t>Évközi jegy - összesen:</t>
  </si>
  <si>
    <t>Záróvizsga tárgykörök:</t>
  </si>
  <si>
    <t>a) Pedagógiai ismeretkörök:</t>
  </si>
  <si>
    <t>b) Szakmai ismeretkörök:</t>
  </si>
  <si>
    <t>Biztonságtechnika-történet</t>
  </si>
  <si>
    <t>Környezetvédelem</t>
  </si>
  <si>
    <t>Gyakorlati bizonságtechnika</t>
  </si>
  <si>
    <t>11.</t>
  </si>
  <si>
    <t>12.</t>
  </si>
  <si>
    <t>13.</t>
  </si>
  <si>
    <t>14.</t>
  </si>
  <si>
    <t>15.</t>
  </si>
  <si>
    <t>Gyakorlati biztonságtechnika</t>
  </si>
  <si>
    <t>TMXOE11MLE</t>
  </si>
  <si>
    <t>TMXSP11MLE</t>
  </si>
  <si>
    <t>TMXPS22MLE</t>
  </si>
  <si>
    <t>TMXPF11MLE</t>
  </si>
  <si>
    <t>BBXET12BLE</t>
  </si>
  <si>
    <t>BBXBT11BLE</t>
  </si>
  <si>
    <t>BAXAI11BLE</t>
  </si>
  <si>
    <t>BBXAA13BLE</t>
  </si>
  <si>
    <t>BBXKO16BLE</t>
  </si>
  <si>
    <t>BBXHK16BLE</t>
  </si>
  <si>
    <t>BBXGB15BLE</t>
  </si>
  <si>
    <t>BBXKA16BLE</t>
  </si>
  <si>
    <t>BMXBM12MLE</t>
  </si>
  <si>
    <t>BBXKO13BLE</t>
  </si>
  <si>
    <t>Óbudai Egyetem</t>
  </si>
  <si>
    <t>mintatanterv</t>
  </si>
  <si>
    <t>levelező munkarend</t>
  </si>
  <si>
    <t>BGK — TMPK</t>
  </si>
  <si>
    <t>tanári [2 félév [mérnöktanár [polgári és biztonságvédelem]]] mesterképzési (MEd) szak</t>
  </si>
  <si>
    <t>képzéskód, szakkód: BMLETB, BMLETB</t>
  </si>
  <si>
    <t>Bánki Donát Gépész</t>
  </si>
  <si>
    <t>és Biztonságtechnikai Mérnöki Kar</t>
  </si>
  <si>
    <t>SSz.</t>
  </si>
  <si>
    <t>Kredit</t>
  </si>
  <si>
    <t>pont</t>
  </si>
  <si>
    <t>mintatanterv-kód: BMLETBXXM0S17 (Σ60 krd)</t>
  </si>
  <si>
    <t>3. #</t>
  </si>
  <si>
    <t>Elektrotechnika felvétele</t>
  </si>
  <si>
    <t>TMXPB11MLE</t>
  </si>
  <si>
    <t>Elektrotechnika</t>
  </si>
  <si>
    <t>Anyagismeret</t>
  </si>
  <si>
    <t>Alternatív áramforrások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</si>
</sst>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1"/>
      <color indexed="10"/>
      <name val="Calibri"/>
      <family val="2"/>
    </font>
    <font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</fonts>
  <fills count="4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</borders>
  <cellStyleXfs count="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5" borderId="0" applyNumberFormat="0" applyBorder="0" applyAlignment="0" applyProtection="0"/>
    <xf numFmtId="0" fontId="9" fillId="33" borderId="0" applyNumberFormat="0" applyBorder="0" applyAlignment="0" applyProtection="0"/>
    <xf numFmtId="0" fontId="11" fillId="9" borderId="2" applyNumberFormat="0" applyAlignment="0" applyProtection="0"/>
    <xf numFmtId="0" fontId="11" fillId="10" borderId="2" applyNumberFormat="0" applyAlignment="0" applyProtection="0"/>
    <xf numFmtId="0" fontId="11" fillId="10" borderId="2" applyNumberFormat="0" applyAlignment="0" applyProtection="0"/>
    <xf numFmtId="0" fontId="13" fillId="34" borderId="2" applyNumberFormat="0" applyAlignment="0" applyProtection="0"/>
    <xf numFmtId="0" fontId="15" fillId="35" borderId="3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6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1" fillId="28" borderId="2" applyNumberFormat="0" applyAlignment="0" applyProtection="0"/>
    <xf numFmtId="0" fontId="0" fillId="40" borderId="14" applyNumberFormat="0" applyFont="0" applyAlignment="0" applyProtection="0"/>
    <xf numFmtId="0" fontId="0" fillId="40" borderId="14" applyNumberFormat="0" applyFont="0" applyAlignment="0" applyProtection="0"/>
    <xf numFmtId="0" fontId="0" fillId="40" borderId="14" applyNumberFormat="0" applyFont="0" applyAlignment="0" applyProtection="0"/>
    <xf numFmtId="0" fontId="0" fillId="40" borderId="14" applyNumberFormat="0" applyFont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41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12" fillId="34" borderId="15" applyNumberFormat="0" applyAlignment="0" applyProtection="0"/>
    <xf numFmtId="0" fontId="17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8" applyNumberFormat="0" applyFill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1" fillId="9" borderId="20" xfId="0" applyFont="1" applyFill="1" applyBorder="1" applyAlignment="1">
      <alignment horizontal="left" vertical="center"/>
    </xf>
    <xf numFmtId="0" fontId="19" fillId="9" borderId="21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43" borderId="31" xfId="0" applyFont="1" applyFill="1" applyBorder="1" applyAlignment="1">
      <alignment horizontal="center" vertical="center"/>
    </xf>
    <xf numFmtId="0" fontId="19" fillId="43" borderId="29" xfId="0" applyFont="1" applyFill="1" applyBorder="1" applyAlignment="1">
      <alignment horizontal="center" vertical="center"/>
    </xf>
    <xf numFmtId="0" fontId="19" fillId="43" borderId="32" xfId="0" applyFont="1" applyFill="1" applyBorder="1" applyAlignment="1">
      <alignment horizontal="center" vertical="center"/>
    </xf>
    <xf numFmtId="0" fontId="19" fillId="43" borderId="33" xfId="0" applyFont="1" applyFill="1" applyBorder="1" applyAlignment="1">
      <alignment horizontal="center" vertical="center"/>
    </xf>
    <xf numFmtId="0" fontId="19" fillId="43" borderId="19" xfId="0" applyFont="1" applyFill="1" applyBorder="1" applyAlignment="1">
      <alignment horizontal="center" vertical="center"/>
    </xf>
    <xf numFmtId="0" fontId="19" fillId="43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vertical="center"/>
    </xf>
    <xf numFmtId="0" fontId="20" fillId="0" borderId="20" xfId="0" applyFont="1" applyBorder="1" applyAlignment="1">
      <alignment horizontal="centerContinuous" vertical="center"/>
    </xf>
    <xf numFmtId="0" fontId="19" fillId="0" borderId="21" xfId="0" applyFont="1" applyBorder="1" applyAlignment="1">
      <alignment horizontal="centerContinuous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43" borderId="1" xfId="0" applyFont="1" applyFill="1" applyBorder="1" applyAlignment="1">
      <alignment horizontal="center" vertical="center" wrapText="1"/>
    </xf>
    <xf numFmtId="0" fontId="19" fillId="43" borderId="46" xfId="0" applyFont="1" applyFill="1" applyBorder="1" applyAlignment="1">
      <alignment horizontal="center" vertical="center"/>
    </xf>
    <xf numFmtId="0" fontId="20" fillId="43" borderId="37" xfId="0" applyFont="1" applyFill="1" applyBorder="1" applyAlignment="1">
      <alignment horizontal="center" vertical="center" wrapText="1"/>
    </xf>
    <xf numFmtId="0" fontId="19" fillId="43" borderId="4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9" fillId="43" borderId="28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centerContinuous" vertical="center"/>
    </xf>
    <xf numFmtId="0" fontId="19" fillId="9" borderId="35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vertical="center"/>
    </xf>
    <xf numFmtId="0" fontId="19" fillId="9" borderId="48" xfId="0" applyFont="1" applyFill="1" applyBorder="1" applyAlignment="1">
      <alignment vertical="center"/>
    </xf>
    <xf numFmtId="0" fontId="20" fillId="9" borderId="33" xfId="0" applyFont="1" applyFill="1" applyBorder="1" applyAlignment="1">
      <alignment horizontal="left" vertical="center"/>
    </xf>
    <xf numFmtId="0" fontId="19" fillId="9" borderId="19" xfId="0" applyFont="1" applyFill="1" applyBorder="1" applyAlignment="1">
      <alignment vertical="center"/>
    </xf>
    <xf numFmtId="0" fontId="19" fillId="9" borderId="49" xfId="0" applyFont="1" applyFill="1" applyBorder="1" applyAlignment="1">
      <alignment vertical="center"/>
    </xf>
    <xf numFmtId="0" fontId="19" fillId="9" borderId="46" xfId="0" applyFont="1" applyFill="1" applyBorder="1" applyAlignment="1">
      <alignment horizontal="centerContinuous" vertical="center"/>
    </xf>
    <xf numFmtId="0" fontId="19" fillId="9" borderId="28" xfId="0" applyFont="1" applyFill="1" applyBorder="1" applyAlignment="1">
      <alignment vertical="center"/>
    </xf>
    <xf numFmtId="0" fontId="20" fillId="0" borderId="24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9" fillId="0" borderId="5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8" fillId="0" borderId="0" xfId="0" applyFont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Continuous" vertical="center"/>
    </xf>
    <xf numFmtId="0" fontId="19" fillId="0" borderId="55" xfId="0" applyFont="1" applyBorder="1" applyAlignment="1">
      <alignment horizontal="centerContinuous" vertical="center"/>
    </xf>
    <xf numFmtId="0" fontId="20" fillId="0" borderId="55" xfId="0" applyFont="1" applyBorder="1" applyAlignment="1">
      <alignment horizontal="centerContinuous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Continuous" vertical="center"/>
    </xf>
    <xf numFmtId="0" fontId="26" fillId="0" borderId="58" xfId="0" applyFont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6" fillId="0" borderId="56" xfId="0" applyFont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26" fillId="0" borderId="6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/>
    </xf>
    <xf numFmtId="0" fontId="19" fillId="43" borderId="69" xfId="0" applyFont="1" applyFill="1" applyBorder="1" applyAlignment="1">
      <alignment horizontal="center" vertical="center"/>
    </xf>
    <xf numFmtId="0" fontId="19" fillId="43" borderId="68" xfId="0" applyFont="1" applyFill="1" applyBorder="1" applyAlignment="1">
      <alignment horizontal="center" vertical="center"/>
    </xf>
    <xf numFmtId="0" fontId="19" fillId="43" borderId="70" xfId="0" applyFont="1" applyFill="1" applyBorder="1" applyAlignment="1">
      <alignment horizontal="center" vertical="center"/>
    </xf>
    <xf numFmtId="0" fontId="21" fillId="9" borderId="71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20" fillId="9" borderId="72" xfId="0" applyFont="1" applyFill="1" applyBorder="1" applyAlignment="1">
      <alignment horizontal="left" vertical="center"/>
    </xf>
    <xf numFmtId="0" fontId="19" fillId="9" borderId="73" xfId="0" applyFont="1" applyFill="1" applyBorder="1" applyAlignment="1">
      <alignment vertical="center"/>
    </xf>
    <xf numFmtId="0" fontId="19" fillId="9" borderId="78" xfId="0" applyFont="1" applyFill="1" applyBorder="1" applyAlignment="1">
      <alignment vertical="center"/>
    </xf>
    <xf numFmtId="0" fontId="20" fillId="9" borderId="72" xfId="0" applyFont="1" applyFill="1" applyBorder="1" applyAlignment="1">
      <alignment horizontal="center" vertical="center"/>
    </xf>
    <xf numFmtId="0" fontId="20" fillId="9" borderId="74" xfId="0" applyFont="1" applyFill="1" applyBorder="1" applyAlignment="1">
      <alignment horizontal="center" vertical="center"/>
    </xf>
    <xf numFmtId="0" fontId="19" fillId="9" borderId="79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9" fillId="9" borderId="80" xfId="0" applyFont="1" applyFill="1" applyBorder="1" applyAlignment="1">
      <alignment horizontal="center" vertical="center"/>
    </xf>
    <xf numFmtId="0" fontId="19" fillId="9" borderId="74" xfId="0" applyFont="1" applyFill="1" applyBorder="1" applyAlignment="1">
      <alignment horizontal="center" vertical="center"/>
    </xf>
    <xf numFmtId="0" fontId="19" fillId="9" borderId="7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 wrapText="1"/>
    </xf>
    <xf numFmtId="0" fontId="20" fillId="0" borderId="83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9" fillId="43" borderId="79" xfId="0" applyFont="1" applyFill="1" applyBorder="1" applyAlignment="1">
      <alignment horizontal="center" vertical="center"/>
    </xf>
    <xf numFmtId="0" fontId="19" fillId="43" borderId="73" xfId="0" applyFont="1" applyFill="1" applyBorder="1" applyAlignment="1">
      <alignment horizontal="center" vertical="center"/>
    </xf>
    <xf numFmtId="0" fontId="19" fillId="43" borderId="84" xfId="0" applyFont="1" applyFill="1" applyBorder="1" applyAlignment="1">
      <alignment horizontal="center" vertical="center"/>
    </xf>
    <xf numFmtId="0" fontId="19" fillId="43" borderId="72" xfId="0" applyFont="1" applyFill="1" applyBorder="1" applyAlignment="1">
      <alignment horizontal="center" vertical="center"/>
    </xf>
    <xf numFmtId="0" fontId="19" fillId="43" borderId="85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left" vertical="center" wrapText="1"/>
    </xf>
    <xf numFmtId="0" fontId="21" fillId="9" borderId="23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90" xfId="0" applyFont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9" fillId="43" borderId="50" xfId="0" applyFont="1" applyFill="1" applyBorder="1" applyAlignment="1">
      <alignment horizontal="left" vertical="center" wrapText="1"/>
    </xf>
    <xf numFmtId="0" fontId="19" fillId="43" borderId="91" xfId="0" applyFont="1" applyFill="1" applyBorder="1" applyAlignment="1">
      <alignment horizontal="left" vertical="center" wrapText="1"/>
    </xf>
    <xf numFmtId="0" fontId="19" fillId="0" borderId="92" xfId="0" applyFont="1" applyBorder="1" applyAlignment="1">
      <alignment vertical="center"/>
    </xf>
    <xf numFmtId="0" fontId="19" fillId="0" borderId="93" xfId="0" applyFont="1" applyFill="1" applyBorder="1" applyAlignment="1">
      <alignment horizontal="left" vertical="center"/>
    </xf>
    <xf numFmtId="0" fontId="19" fillId="0" borderId="94" xfId="0" applyFont="1" applyFill="1" applyBorder="1" applyAlignment="1">
      <alignment horizontal="left" vertical="center"/>
    </xf>
    <xf numFmtId="0" fontId="19" fillId="0" borderId="83" xfId="271" applyFont="1" applyBorder="1" applyAlignment="1">
      <alignment horizontal="left" vertical="center" wrapText="1"/>
      <protection/>
    </xf>
    <xf numFmtId="0" fontId="19" fillId="0" borderId="1" xfId="271" applyFont="1" applyFill="1" applyBorder="1" applyAlignment="1">
      <alignment horizontal="left" vertical="center" wrapText="1"/>
      <protection/>
    </xf>
    <xf numFmtId="0" fontId="19" fillId="43" borderId="1" xfId="271" applyFont="1" applyFill="1" applyBorder="1" applyAlignment="1">
      <alignment horizontal="left" vertical="center" wrapText="1"/>
      <protection/>
    </xf>
    <xf numFmtId="0" fontId="19" fillId="43" borderId="37" xfId="271" applyFont="1" applyFill="1" applyBorder="1" applyAlignment="1">
      <alignment horizontal="left" vertical="center" wrapText="1"/>
      <protection/>
    </xf>
    <xf numFmtId="0" fontId="19" fillId="0" borderId="1" xfId="0" applyFont="1" applyBorder="1" applyAlignment="1">
      <alignment horizontal="left" vertical="center"/>
    </xf>
  </cellXfs>
  <cellStyles count="295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Accent1" xfId="76"/>
    <cellStyle name="Accent1 - 20%" xfId="77"/>
    <cellStyle name="Accent1 - 20% 2" xfId="78"/>
    <cellStyle name="Accent1 - 20% 2 2" xfId="79"/>
    <cellStyle name="Accent1 - 20% 2 2 2" xfId="80"/>
    <cellStyle name="Accent1 - 20% 2 3" xfId="81"/>
    <cellStyle name="Accent1 - 20% 3" xfId="82"/>
    <cellStyle name="Accent1 - 20% 3 2" xfId="83"/>
    <cellStyle name="Accent1 - 20% 4" xfId="84"/>
    <cellStyle name="Accent1 - 40%" xfId="85"/>
    <cellStyle name="Accent1 - 40% 2" xfId="86"/>
    <cellStyle name="Accent1 - 40% 2 2" xfId="87"/>
    <cellStyle name="Accent1 - 40% 2 2 2" xfId="88"/>
    <cellStyle name="Accent1 - 40% 2 3" xfId="89"/>
    <cellStyle name="Accent1 - 40% 3" xfId="90"/>
    <cellStyle name="Accent1 - 40% 3 2" xfId="91"/>
    <cellStyle name="Accent1 - 40% 4" xfId="92"/>
    <cellStyle name="Accent1 - 60%" xfId="93"/>
    <cellStyle name="Accent2" xfId="94"/>
    <cellStyle name="Accent2 - 20%" xfId="95"/>
    <cellStyle name="Accent2 - 20% 2" xfId="96"/>
    <cellStyle name="Accent2 - 20% 2 2" xfId="97"/>
    <cellStyle name="Accent2 - 20% 2 2 2" xfId="98"/>
    <cellStyle name="Accent2 - 20% 2 3" xfId="99"/>
    <cellStyle name="Accent2 - 20% 3" xfId="100"/>
    <cellStyle name="Accent2 - 20% 3 2" xfId="101"/>
    <cellStyle name="Accent2 - 20% 4" xfId="102"/>
    <cellStyle name="Accent2 - 40%" xfId="103"/>
    <cellStyle name="Accent2 - 40% 2" xfId="104"/>
    <cellStyle name="Accent2 - 40% 2 2" xfId="105"/>
    <cellStyle name="Accent2 - 40% 2 2 2" xfId="106"/>
    <cellStyle name="Accent2 - 40% 2 3" xfId="107"/>
    <cellStyle name="Accent2 - 40% 3" xfId="108"/>
    <cellStyle name="Accent2 - 40% 3 2" xfId="109"/>
    <cellStyle name="Accent2 - 40% 4" xfId="110"/>
    <cellStyle name="Accent2 - 60%" xfId="111"/>
    <cellStyle name="Accent3" xfId="112"/>
    <cellStyle name="Accent3 - 20%" xfId="113"/>
    <cellStyle name="Accent3 - 20% 2" xfId="114"/>
    <cellStyle name="Accent3 - 20% 2 2" xfId="115"/>
    <cellStyle name="Accent3 - 20% 2 2 2" xfId="116"/>
    <cellStyle name="Accent3 - 20% 2 3" xfId="117"/>
    <cellStyle name="Accent3 - 20% 3" xfId="118"/>
    <cellStyle name="Accent3 - 20% 3 2" xfId="119"/>
    <cellStyle name="Accent3 - 20% 4" xfId="120"/>
    <cellStyle name="Accent3 - 40%" xfId="121"/>
    <cellStyle name="Accent3 - 40% 2" xfId="122"/>
    <cellStyle name="Accent3 - 40% 2 2" xfId="123"/>
    <cellStyle name="Accent3 - 40% 2 2 2" xfId="124"/>
    <cellStyle name="Accent3 - 40% 2 3" xfId="125"/>
    <cellStyle name="Accent3 - 40% 3" xfId="126"/>
    <cellStyle name="Accent3 - 40% 3 2" xfId="127"/>
    <cellStyle name="Accent3 - 40% 3 2 2" xfId="128"/>
    <cellStyle name="Accent3 - 40% 3 3" xfId="129"/>
    <cellStyle name="Accent3 - 40% 4" xfId="130"/>
    <cellStyle name="Accent3 - 40% 4 2" xfId="131"/>
    <cellStyle name="Accent3 - 40% 5" xfId="132"/>
    <cellStyle name="Accent3 - 60%" xfId="133"/>
    <cellStyle name="Accent4" xfId="134"/>
    <cellStyle name="Accent4 - 20%" xfId="135"/>
    <cellStyle name="Accent4 - 20% 2" xfId="136"/>
    <cellStyle name="Accent4 - 20% 2 2" xfId="137"/>
    <cellStyle name="Accent4 - 20% 2 2 2" xfId="138"/>
    <cellStyle name="Accent4 - 20% 2 3" xfId="139"/>
    <cellStyle name="Accent4 - 20% 3" xfId="140"/>
    <cellStyle name="Accent4 - 20% 3 2" xfId="141"/>
    <cellStyle name="Accent4 - 20% 4" xfId="142"/>
    <cellStyle name="Accent4 - 40%" xfId="143"/>
    <cellStyle name="Accent4 - 40% 2" xfId="144"/>
    <cellStyle name="Accent4 - 40% 2 2" xfId="145"/>
    <cellStyle name="Accent4 - 40% 2 2 2" xfId="146"/>
    <cellStyle name="Accent4 - 40% 2 3" xfId="147"/>
    <cellStyle name="Accent4 - 40% 3" xfId="148"/>
    <cellStyle name="Accent4 - 40% 3 2" xfId="149"/>
    <cellStyle name="Accent4 - 40% 4" xfId="150"/>
    <cellStyle name="Accent4 - 60%" xfId="151"/>
    <cellStyle name="Accent5" xfId="152"/>
    <cellStyle name="Accent5 - 20%" xfId="153"/>
    <cellStyle name="Accent5 - 20% 2" xfId="154"/>
    <cellStyle name="Accent5 - 20% 2 2" xfId="155"/>
    <cellStyle name="Accent5 - 20% 2 2 2" xfId="156"/>
    <cellStyle name="Accent5 - 20% 2 3" xfId="157"/>
    <cellStyle name="Accent5 - 20% 3" xfId="158"/>
    <cellStyle name="Accent5 - 20% 3 2" xfId="159"/>
    <cellStyle name="Accent5 - 20% 4" xfId="160"/>
    <cellStyle name="Accent5 - 40%" xfId="161"/>
    <cellStyle name="Accent5 - 40% 2" xfId="162"/>
    <cellStyle name="Accent5 - 40% 2 2" xfId="163"/>
    <cellStyle name="Accent5 - 40% 2 2 2" xfId="164"/>
    <cellStyle name="Accent5 - 40% 2 3" xfId="165"/>
    <cellStyle name="Accent5 - 40% 3" xfId="166"/>
    <cellStyle name="Accent5 - 40% 3 2" xfId="167"/>
    <cellStyle name="Accent5 - 40% 4" xfId="168"/>
    <cellStyle name="Accent5 - 60%" xfId="169"/>
    <cellStyle name="Accent6" xfId="170"/>
    <cellStyle name="Accent6 - 20%" xfId="171"/>
    <cellStyle name="Accent6 - 20% 2" xfId="172"/>
    <cellStyle name="Accent6 - 20% 2 2" xfId="173"/>
    <cellStyle name="Accent6 - 20% 2 2 2" xfId="174"/>
    <cellStyle name="Accent6 - 20% 2 3" xfId="175"/>
    <cellStyle name="Accent6 - 20% 3" xfId="176"/>
    <cellStyle name="Accent6 - 20% 3 2" xfId="177"/>
    <cellStyle name="Accent6 - 20% 4" xfId="178"/>
    <cellStyle name="Accent6 - 40%" xfId="179"/>
    <cellStyle name="Accent6 - 40% 2" xfId="180"/>
    <cellStyle name="Accent6 - 40% 2 2" xfId="181"/>
    <cellStyle name="Accent6 - 40% 2 2 2" xfId="182"/>
    <cellStyle name="Accent6 - 40% 2 3" xfId="183"/>
    <cellStyle name="Accent6 - 40% 3" xfId="184"/>
    <cellStyle name="Accent6 - 40% 3 2" xfId="185"/>
    <cellStyle name="Accent6 - 40% 4" xfId="186"/>
    <cellStyle name="Accent6 - 60%" xfId="187"/>
    <cellStyle name="Bad" xfId="188"/>
    <cellStyle name="Bevitel" xfId="189"/>
    <cellStyle name="Bevitel 2" xfId="190"/>
    <cellStyle name="Bevitel_Polgári és biztonságvédelmi" xfId="191"/>
    <cellStyle name="Calculation" xfId="192"/>
    <cellStyle name="Check Cell" xfId="193"/>
    <cellStyle name="Cím" xfId="194"/>
    <cellStyle name="Cím 2" xfId="195"/>
    <cellStyle name="Cím_biztonságtechnika nappali" xfId="196"/>
    <cellStyle name="Címsor 1" xfId="197"/>
    <cellStyle name="Címsor 1 2" xfId="198"/>
    <cellStyle name="Címsor 1_biztonságtechnika nappali" xfId="199"/>
    <cellStyle name="Címsor 2" xfId="200"/>
    <cellStyle name="Címsor 2 2" xfId="201"/>
    <cellStyle name="Címsor 2_biztonságtechnika nappali" xfId="202"/>
    <cellStyle name="Címsor 3" xfId="203"/>
    <cellStyle name="Címsor 3 2" xfId="204"/>
    <cellStyle name="Címsor 3_biztonságtechnika nappali" xfId="205"/>
    <cellStyle name="Címsor 4" xfId="206"/>
    <cellStyle name="Címsor 4 2" xfId="207"/>
    <cellStyle name="Címsor 4_biztonságtechnika nappali" xfId="208"/>
    <cellStyle name="Ellenőrzőcella" xfId="209"/>
    <cellStyle name="Ellenőrzőcella 2" xfId="210"/>
    <cellStyle name="Ellenőrzőcella_Polgári és biztonságvédelmi" xfId="211"/>
    <cellStyle name="Emphasis 1" xfId="212"/>
    <cellStyle name="Emphasis 2" xfId="213"/>
    <cellStyle name="Emphasis 3" xfId="214"/>
    <cellStyle name="Comma" xfId="215"/>
    <cellStyle name="Comma [0]" xfId="216"/>
    <cellStyle name="Figyelmeztetés" xfId="217"/>
    <cellStyle name="Figyelmeztetés 2" xfId="218"/>
    <cellStyle name="Figyelmeztetés_szakokt BSc könnyűip_levelező" xfId="219"/>
    <cellStyle name="Good" xfId="220"/>
    <cellStyle name="Heading 1" xfId="221"/>
    <cellStyle name="Heading 2" xfId="222"/>
    <cellStyle name="Heading 3" xfId="223"/>
    <cellStyle name="Heading 4" xfId="224"/>
    <cellStyle name="Hyperlink" xfId="225"/>
    <cellStyle name="Hivatkozás 2" xfId="226"/>
    <cellStyle name="Hivatkozott cella" xfId="227"/>
    <cellStyle name="Hivatkozott cella 2" xfId="228"/>
    <cellStyle name="Hivatkozott cella_Polgári és biztonságvédelmi" xfId="229"/>
    <cellStyle name="Input" xfId="230"/>
    <cellStyle name="Jegyzet" xfId="231"/>
    <cellStyle name="Jegyzet 2" xfId="232"/>
    <cellStyle name="Jegyzet 3" xfId="233"/>
    <cellStyle name="Jegyzet_Polgári és biztonságvédelmi" xfId="234"/>
    <cellStyle name="Jelölőszín (1)" xfId="235"/>
    <cellStyle name="Jelölőszín (1) 2" xfId="236"/>
    <cellStyle name="Jelölőszín (1)_biztonságtechnika nappali" xfId="237"/>
    <cellStyle name="Jelölőszín (2)" xfId="238"/>
    <cellStyle name="Jelölőszín (2) 2" xfId="239"/>
    <cellStyle name="Jelölőszín (2)_biztonságtechnika nappali" xfId="240"/>
    <cellStyle name="Jelölőszín (3)" xfId="241"/>
    <cellStyle name="Jelölőszín (3) 2" xfId="242"/>
    <cellStyle name="Jelölőszín (3)_biztonságtechnika nappali" xfId="243"/>
    <cellStyle name="Jelölőszín (4)" xfId="244"/>
    <cellStyle name="Jelölőszín (4) 2" xfId="245"/>
    <cellStyle name="Jelölőszín (4)_biztonságtechnika nappali" xfId="246"/>
    <cellStyle name="Jelölőszín (5)" xfId="247"/>
    <cellStyle name="Jelölőszín (5) 2" xfId="248"/>
    <cellStyle name="Jelölőszín (5)_biztonságtechnika nappali" xfId="249"/>
    <cellStyle name="Jelölőszín (6)" xfId="250"/>
    <cellStyle name="Jelölőszín (6) 2" xfId="251"/>
    <cellStyle name="Jelölőszín (6)_biztonságtechnika nappali" xfId="252"/>
    <cellStyle name="Jelölőszín 1 2" xfId="253"/>
    <cellStyle name="Jelölőszín 2 2" xfId="254"/>
    <cellStyle name="Jelölőszín 3 2" xfId="255"/>
    <cellStyle name="Jelölőszín 4 2" xfId="256"/>
    <cellStyle name="Jelölőszín 5 2" xfId="257"/>
    <cellStyle name="Jelölőszín 6 2" xfId="258"/>
    <cellStyle name="Jó" xfId="259"/>
    <cellStyle name="Jó 2" xfId="260"/>
    <cellStyle name="Jó_szakokt BSc könnyűip_levelező" xfId="261"/>
    <cellStyle name="Kimenet" xfId="262"/>
    <cellStyle name="Kimenet 2" xfId="263"/>
    <cellStyle name="Kimenet_Polgári és biztonságvédelmi" xfId="264"/>
    <cellStyle name="Linked Cell" xfId="265"/>
    <cellStyle name="Magyarázó szöveg" xfId="266"/>
    <cellStyle name="Magyarázó szöveg 2" xfId="267"/>
    <cellStyle name="Magyarázó szöveg_szakokt BSc könnyűip_levelező" xfId="268"/>
    <cellStyle name="Followed Hyperlink" xfId="269"/>
    <cellStyle name="Neutral" xfId="270"/>
    <cellStyle name="Normál 2" xfId="271"/>
    <cellStyle name="Normál 2 2" xfId="272"/>
    <cellStyle name="Normál 2_Bt nappali" xfId="273"/>
    <cellStyle name="Normál 3" xfId="274"/>
    <cellStyle name="Normál 3 2" xfId="275"/>
    <cellStyle name="Normál 3 2 2" xfId="276"/>
    <cellStyle name="Normál 3 2 2 2" xfId="277"/>
    <cellStyle name="Normál 3 2 3" xfId="278"/>
    <cellStyle name="Normál 3 3" xfId="279"/>
    <cellStyle name="Normál 3 3 2" xfId="280"/>
    <cellStyle name="Normál 3 4" xfId="281"/>
    <cellStyle name="Normál 3 5" xfId="282"/>
    <cellStyle name="Normál 3_biztonságtechnika nappali" xfId="283"/>
    <cellStyle name="Normál 4" xfId="284"/>
    <cellStyle name="Normál 4 2" xfId="285"/>
    <cellStyle name="Normal_Geszaki_ok" xfId="286"/>
    <cellStyle name="Note" xfId="287"/>
    <cellStyle name="Note 2" xfId="288"/>
    <cellStyle name="Output" xfId="289"/>
    <cellStyle name="Összesen" xfId="290"/>
    <cellStyle name="Összesen 2" xfId="291"/>
    <cellStyle name="Összesen_biztonságtechnika nappali" xfId="292"/>
    <cellStyle name="Currency" xfId="293"/>
    <cellStyle name="Currency [0]" xfId="294"/>
    <cellStyle name="Rossz" xfId="295"/>
    <cellStyle name="Rossz 2" xfId="296"/>
    <cellStyle name="Rossz_szakokt BSc könnyűip_levelező" xfId="297"/>
    <cellStyle name="Semleges" xfId="298"/>
    <cellStyle name="Semleges 2" xfId="299"/>
    <cellStyle name="Semleges_szakokt BSc könnyűip_levelező" xfId="300"/>
    <cellStyle name="Sheet Title" xfId="301"/>
    <cellStyle name="Számítás" xfId="302"/>
    <cellStyle name="Számítás 2" xfId="303"/>
    <cellStyle name="Számítás_Polgári és biztonságvédelmi" xfId="304"/>
    <cellStyle name="Percent" xfId="305"/>
    <cellStyle name="Százalék 2" xfId="306"/>
    <cellStyle name="Total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84" customWidth="1"/>
    <col min="2" max="2" width="17.7109375" style="84" customWidth="1"/>
    <col min="3" max="3" width="48.8515625" style="84" bestFit="1" customWidth="1"/>
    <col min="4" max="5" width="10.7109375" style="84" customWidth="1"/>
    <col min="6" max="6" width="5.57421875" style="84" customWidth="1"/>
    <col min="7" max="7" width="5.140625" style="84" customWidth="1"/>
    <col min="8" max="9" width="3.8515625" style="84" customWidth="1"/>
    <col min="10" max="12" width="5.140625" style="84" customWidth="1"/>
    <col min="13" max="13" width="4.28125" style="84" customWidth="1"/>
    <col min="14" max="14" width="3.8515625" style="84" customWidth="1"/>
    <col min="15" max="18" width="5.140625" style="84" customWidth="1"/>
    <col min="19" max="19" width="43.7109375" style="84" customWidth="1"/>
  </cols>
  <sheetData>
    <row r="1" spans="1:19" ht="15.75">
      <c r="A1" s="86" t="s">
        <v>67</v>
      </c>
      <c r="B1" s="87"/>
      <c r="C1" s="87"/>
      <c r="D1" s="87"/>
      <c r="E1" s="88" t="s">
        <v>68</v>
      </c>
      <c r="H1" s="87"/>
      <c r="I1" s="87"/>
      <c r="J1" s="87"/>
      <c r="L1" s="87"/>
      <c r="M1" s="89"/>
      <c r="N1" s="89"/>
      <c r="O1" s="89"/>
      <c r="P1" s="89"/>
      <c r="Q1" s="89"/>
      <c r="R1" s="89"/>
      <c r="S1" s="90"/>
    </row>
    <row r="2" spans="1:19" ht="15.75">
      <c r="A2" s="86" t="s">
        <v>73</v>
      </c>
      <c r="B2" s="87"/>
      <c r="C2" s="87"/>
      <c r="D2" s="87"/>
      <c r="E2" s="88" t="s">
        <v>71</v>
      </c>
      <c r="H2" s="91"/>
      <c r="I2" s="87"/>
      <c r="J2" s="87"/>
      <c r="L2" s="87"/>
      <c r="M2" s="87"/>
      <c r="N2" s="87"/>
      <c r="O2" s="87"/>
      <c r="P2" s="87"/>
      <c r="Q2" s="87"/>
      <c r="R2" s="87"/>
      <c r="S2" s="87"/>
    </row>
    <row r="3" spans="1:19" ht="15">
      <c r="A3" s="86" t="s">
        <v>74</v>
      </c>
      <c r="B3" s="87"/>
      <c r="C3" s="87"/>
      <c r="D3" s="87"/>
      <c r="E3" s="92" t="s">
        <v>0</v>
      </c>
      <c r="H3" s="91"/>
      <c r="I3" s="87"/>
      <c r="J3" s="87"/>
      <c r="L3" s="87"/>
      <c r="M3" s="87"/>
      <c r="N3" s="87"/>
      <c r="O3" s="87"/>
      <c r="P3" s="87"/>
      <c r="Q3" s="87"/>
      <c r="R3" s="87"/>
      <c r="S3" s="87"/>
    </row>
    <row r="4" spans="1:19" ht="15">
      <c r="A4" s="86" t="s">
        <v>70</v>
      </c>
      <c r="B4" s="87"/>
      <c r="C4" s="87"/>
      <c r="D4" s="87"/>
      <c r="E4" s="87"/>
      <c r="F4" s="92"/>
      <c r="H4" s="91"/>
      <c r="I4" s="87"/>
      <c r="J4" s="87"/>
      <c r="L4" s="87"/>
      <c r="M4" s="87"/>
      <c r="N4" s="87"/>
      <c r="O4" s="87"/>
      <c r="P4" s="87"/>
      <c r="Q4" s="87"/>
      <c r="R4" s="87"/>
      <c r="S4" s="87"/>
    </row>
    <row r="5" spans="1:19" ht="12.75">
      <c r="A5" s="93"/>
      <c r="B5" s="94"/>
      <c r="C5" s="94"/>
      <c r="D5" s="94"/>
      <c r="E5" s="95" t="s">
        <v>72</v>
      </c>
      <c r="H5" s="94"/>
      <c r="I5" s="94"/>
      <c r="J5" s="94"/>
      <c r="L5" s="94"/>
      <c r="M5" s="94"/>
      <c r="N5" s="94"/>
      <c r="O5" s="94"/>
      <c r="P5" s="94"/>
      <c r="Q5" s="94"/>
      <c r="R5" s="94"/>
      <c r="S5" s="94"/>
    </row>
    <row r="6" spans="1:19" ht="13.5" thickBot="1">
      <c r="A6" s="96" t="s">
        <v>78</v>
      </c>
      <c r="B6" s="97"/>
      <c r="C6" s="9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98" t="s">
        <v>69</v>
      </c>
    </row>
    <row r="7" spans="1:19" ht="15.75" thickBot="1">
      <c r="A7" s="108"/>
      <c r="B7" s="109"/>
      <c r="C7" s="110"/>
      <c r="D7" s="109"/>
      <c r="E7" s="109" t="s">
        <v>76</v>
      </c>
      <c r="F7" s="52" t="s">
        <v>4</v>
      </c>
      <c r="G7" s="53"/>
      <c r="H7" s="53"/>
      <c r="I7" s="53"/>
      <c r="J7" s="53"/>
      <c r="K7" s="53"/>
      <c r="L7" s="53"/>
      <c r="M7" s="53"/>
      <c r="N7" s="53"/>
      <c r="O7" s="113"/>
      <c r="P7" s="119"/>
      <c r="Q7" s="120"/>
      <c r="R7" s="121"/>
      <c r="S7" s="116"/>
    </row>
    <row r="8" spans="1:19" ht="15" thickBot="1">
      <c r="A8" s="111" t="s">
        <v>75</v>
      </c>
      <c r="B8" s="111" t="s">
        <v>1</v>
      </c>
      <c r="C8" s="111" t="s">
        <v>2</v>
      </c>
      <c r="D8" s="111" t="s">
        <v>3</v>
      </c>
      <c r="E8" s="111" t="s">
        <v>77</v>
      </c>
      <c r="F8" s="83" t="s">
        <v>6</v>
      </c>
      <c r="G8" s="100"/>
      <c r="H8" s="100"/>
      <c r="I8" s="100"/>
      <c r="J8" s="101"/>
      <c r="K8" s="52" t="s">
        <v>7</v>
      </c>
      <c r="L8" s="107"/>
      <c r="M8" s="107"/>
      <c r="N8" s="107"/>
      <c r="O8" s="114"/>
      <c r="P8" s="122"/>
      <c r="Q8" s="123" t="s">
        <v>5</v>
      </c>
      <c r="R8" s="124"/>
      <c r="S8" s="117" t="s">
        <v>5</v>
      </c>
    </row>
    <row r="9" spans="1:19" ht="15" thickBot="1">
      <c r="A9" s="112"/>
      <c r="B9" s="112"/>
      <c r="C9" s="112"/>
      <c r="D9" s="112"/>
      <c r="E9" s="112"/>
      <c r="F9" s="102" t="s">
        <v>8</v>
      </c>
      <c r="G9" s="103" t="s">
        <v>9</v>
      </c>
      <c r="H9" s="103" t="s">
        <v>10</v>
      </c>
      <c r="I9" s="104" t="s">
        <v>11</v>
      </c>
      <c r="J9" s="105" t="s">
        <v>12</v>
      </c>
      <c r="K9" s="106" t="s">
        <v>8</v>
      </c>
      <c r="L9" s="103" t="s">
        <v>9</v>
      </c>
      <c r="M9" s="103" t="s">
        <v>10</v>
      </c>
      <c r="N9" s="104" t="s">
        <v>11</v>
      </c>
      <c r="O9" s="115" t="s">
        <v>12</v>
      </c>
      <c r="P9" s="125"/>
      <c r="Q9" s="126"/>
      <c r="R9" s="127"/>
      <c r="S9" s="118"/>
    </row>
    <row r="10" spans="1:19" ht="15.75" thickBot="1">
      <c r="A10" s="5" t="s">
        <v>13</v>
      </c>
      <c r="B10" s="6"/>
      <c r="C10" s="7"/>
      <c r="D10" s="8">
        <f aca="true" t="shared" si="0" ref="D10:O10">SUM(D11:D21)</f>
        <v>180</v>
      </c>
      <c r="E10" s="9">
        <f t="shared" si="0"/>
        <v>46</v>
      </c>
      <c r="F10" s="10">
        <f t="shared" si="0"/>
        <v>36</v>
      </c>
      <c r="G10" s="11">
        <f t="shared" si="0"/>
        <v>24</v>
      </c>
      <c r="H10" s="11">
        <f t="shared" si="0"/>
        <v>28</v>
      </c>
      <c r="I10" s="11">
        <f t="shared" si="0"/>
        <v>0</v>
      </c>
      <c r="J10" s="12">
        <f t="shared" si="0"/>
        <v>24</v>
      </c>
      <c r="K10" s="13">
        <f t="shared" si="0"/>
        <v>40</v>
      </c>
      <c r="L10" s="11">
        <f t="shared" si="0"/>
        <v>8</v>
      </c>
      <c r="M10" s="11">
        <f t="shared" si="0"/>
        <v>12</v>
      </c>
      <c r="N10" s="11">
        <f t="shared" si="0"/>
        <v>0</v>
      </c>
      <c r="O10" s="134">
        <f t="shared" si="0"/>
        <v>22</v>
      </c>
      <c r="P10" s="10"/>
      <c r="Q10" s="11"/>
      <c r="R10" s="12"/>
      <c r="S10" s="170"/>
    </row>
    <row r="11" spans="1:19" ht="15">
      <c r="A11" s="171" t="s">
        <v>6</v>
      </c>
      <c r="B11" s="184" t="s">
        <v>65</v>
      </c>
      <c r="C11" s="177" t="s">
        <v>14</v>
      </c>
      <c r="D11" s="162">
        <f>SUM(F11:H11,K11:M11)</f>
        <v>16</v>
      </c>
      <c r="E11" s="163">
        <f>SUM(J11,O11)</f>
        <v>5</v>
      </c>
      <c r="F11" s="164"/>
      <c r="G11" s="165"/>
      <c r="H11" s="165"/>
      <c r="I11" s="165"/>
      <c r="J11" s="166"/>
      <c r="K11" s="167">
        <v>8</v>
      </c>
      <c r="L11" s="165">
        <v>0</v>
      </c>
      <c r="M11" s="165">
        <v>8</v>
      </c>
      <c r="N11" s="165" t="s">
        <v>15</v>
      </c>
      <c r="O11" s="168">
        <v>5</v>
      </c>
      <c r="P11" s="136"/>
      <c r="Q11" s="137"/>
      <c r="R11" s="138"/>
      <c r="S11" s="169"/>
    </row>
    <row r="12" spans="1:19" ht="15">
      <c r="A12" s="172" t="s">
        <v>7</v>
      </c>
      <c r="B12" s="99" t="s">
        <v>81</v>
      </c>
      <c r="C12" s="85" t="s">
        <v>16</v>
      </c>
      <c r="D12" s="63">
        <f>SUM(F12:H12,K12:M12)</f>
        <v>16</v>
      </c>
      <c r="E12" s="64">
        <f>SUM(J12,O12)</f>
        <v>5</v>
      </c>
      <c r="F12" s="14">
        <v>8</v>
      </c>
      <c r="G12" s="15">
        <v>8</v>
      </c>
      <c r="H12" s="15">
        <v>0</v>
      </c>
      <c r="I12" s="15" t="s">
        <v>15</v>
      </c>
      <c r="J12" s="16">
        <v>5</v>
      </c>
      <c r="K12" s="29"/>
      <c r="L12" s="15"/>
      <c r="M12" s="15"/>
      <c r="N12" s="15"/>
      <c r="O12" s="128"/>
      <c r="P12" s="29"/>
      <c r="Q12" s="15"/>
      <c r="R12" s="30"/>
      <c r="S12" s="54"/>
    </row>
    <row r="13" spans="1:19" ht="15">
      <c r="A13" s="172" t="s">
        <v>17</v>
      </c>
      <c r="B13" s="185" t="s">
        <v>57</v>
      </c>
      <c r="C13" s="178" t="s">
        <v>82</v>
      </c>
      <c r="D13" s="50">
        <v>20</v>
      </c>
      <c r="E13" s="64">
        <f aca="true" t="shared" si="1" ref="E13:E21">SUM(J13,O13)</f>
        <v>6</v>
      </c>
      <c r="F13" s="57"/>
      <c r="G13" s="58"/>
      <c r="H13" s="58"/>
      <c r="I13" s="58"/>
      <c r="J13" s="56"/>
      <c r="K13" s="57">
        <v>12</v>
      </c>
      <c r="L13" s="58">
        <v>8</v>
      </c>
      <c r="M13" s="58">
        <v>0</v>
      </c>
      <c r="N13" s="58" t="s">
        <v>15</v>
      </c>
      <c r="O13" s="129">
        <v>6</v>
      </c>
      <c r="P13" s="139"/>
      <c r="Q13" s="58"/>
      <c r="R13" s="140"/>
      <c r="S13" s="54"/>
    </row>
    <row r="14" spans="1:19" ht="15">
      <c r="A14" s="172" t="s">
        <v>18</v>
      </c>
      <c r="B14" s="185" t="s">
        <v>58</v>
      </c>
      <c r="C14" s="178" t="s">
        <v>44</v>
      </c>
      <c r="D14" s="50">
        <v>8</v>
      </c>
      <c r="E14" s="64">
        <f t="shared" si="1"/>
        <v>2</v>
      </c>
      <c r="F14" s="29">
        <v>8</v>
      </c>
      <c r="G14" s="15">
        <v>0</v>
      </c>
      <c r="H14" s="15">
        <v>0</v>
      </c>
      <c r="I14" s="15" t="s">
        <v>15</v>
      </c>
      <c r="J14" s="30">
        <v>2</v>
      </c>
      <c r="K14" s="57"/>
      <c r="L14" s="58"/>
      <c r="M14" s="58"/>
      <c r="N14" s="58"/>
      <c r="O14" s="129"/>
      <c r="P14" s="139"/>
      <c r="Q14" s="58"/>
      <c r="R14" s="140"/>
      <c r="S14" s="54"/>
    </row>
    <row r="15" spans="1:19" ht="15">
      <c r="A15" s="172" t="s">
        <v>19</v>
      </c>
      <c r="B15" s="185" t="s">
        <v>59</v>
      </c>
      <c r="C15" s="178" t="s">
        <v>83</v>
      </c>
      <c r="D15" s="50">
        <v>20</v>
      </c>
      <c r="E15" s="64">
        <f t="shared" si="1"/>
        <v>4</v>
      </c>
      <c r="F15" s="14">
        <v>4</v>
      </c>
      <c r="G15" s="15">
        <v>4</v>
      </c>
      <c r="H15" s="15">
        <v>0</v>
      </c>
      <c r="I15" s="15" t="s">
        <v>20</v>
      </c>
      <c r="J15" s="30">
        <v>4</v>
      </c>
      <c r="K15" s="14"/>
      <c r="L15" s="15"/>
      <c r="M15" s="15"/>
      <c r="N15" s="15"/>
      <c r="O15" s="130"/>
      <c r="P15" s="29"/>
      <c r="Q15" s="15"/>
      <c r="R15" s="30"/>
      <c r="S15" s="54"/>
    </row>
    <row r="16" spans="1:19" ht="15">
      <c r="A16" s="172" t="s">
        <v>21</v>
      </c>
      <c r="B16" s="185" t="s">
        <v>60</v>
      </c>
      <c r="C16" s="178" t="s">
        <v>84</v>
      </c>
      <c r="D16" s="50">
        <v>12</v>
      </c>
      <c r="E16" s="64">
        <f t="shared" si="1"/>
        <v>4</v>
      </c>
      <c r="F16" s="14">
        <v>4</v>
      </c>
      <c r="G16" s="15">
        <v>0</v>
      </c>
      <c r="H16" s="15">
        <v>4</v>
      </c>
      <c r="I16" s="15" t="s">
        <v>15</v>
      </c>
      <c r="J16" s="30">
        <v>4</v>
      </c>
      <c r="K16" s="14"/>
      <c r="L16" s="15"/>
      <c r="M16" s="15"/>
      <c r="N16" s="15"/>
      <c r="O16" s="130"/>
      <c r="P16" s="29"/>
      <c r="Q16" s="15"/>
      <c r="R16" s="30"/>
      <c r="S16" s="54"/>
    </row>
    <row r="17" spans="1:19" ht="15">
      <c r="A17" s="172" t="s">
        <v>22</v>
      </c>
      <c r="B17" s="185" t="s">
        <v>66</v>
      </c>
      <c r="C17" s="178" t="s">
        <v>45</v>
      </c>
      <c r="D17" s="59">
        <v>12</v>
      </c>
      <c r="E17" s="64">
        <f t="shared" si="1"/>
        <v>4</v>
      </c>
      <c r="F17" s="69">
        <v>12</v>
      </c>
      <c r="G17" s="19">
        <v>0</v>
      </c>
      <c r="H17" s="19">
        <v>0</v>
      </c>
      <c r="I17" s="19" t="s">
        <v>15</v>
      </c>
      <c r="J17" s="20">
        <v>4</v>
      </c>
      <c r="K17" s="18"/>
      <c r="L17" s="19"/>
      <c r="M17" s="19"/>
      <c r="N17" s="19"/>
      <c r="O17" s="131"/>
      <c r="P17" s="29"/>
      <c r="Q17" s="15"/>
      <c r="R17" s="30"/>
      <c r="S17" s="54"/>
    </row>
    <row r="18" spans="1:19" ht="15">
      <c r="A18" s="172" t="s">
        <v>23</v>
      </c>
      <c r="B18" s="186" t="s">
        <v>61</v>
      </c>
      <c r="C18" s="179" t="s">
        <v>33</v>
      </c>
      <c r="D18" s="59">
        <v>16</v>
      </c>
      <c r="E18" s="64">
        <f t="shared" si="1"/>
        <v>4</v>
      </c>
      <c r="F18" s="18"/>
      <c r="G18" s="19"/>
      <c r="H18" s="19"/>
      <c r="I18" s="19"/>
      <c r="J18" s="20"/>
      <c r="K18" s="60">
        <v>4</v>
      </c>
      <c r="L18" s="19">
        <v>0</v>
      </c>
      <c r="M18" s="19">
        <v>4</v>
      </c>
      <c r="N18" s="19" t="s">
        <v>15</v>
      </c>
      <c r="O18" s="131">
        <v>4</v>
      </c>
      <c r="P18" s="29"/>
      <c r="Q18" s="15"/>
      <c r="R18" s="30"/>
      <c r="S18" s="54"/>
    </row>
    <row r="19" spans="1:19" ht="15">
      <c r="A19" s="172" t="s">
        <v>24</v>
      </c>
      <c r="B19" s="186" t="s">
        <v>62</v>
      </c>
      <c r="C19" s="179" t="s">
        <v>34</v>
      </c>
      <c r="D19" s="59">
        <v>8</v>
      </c>
      <c r="E19" s="64">
        <f t="shared" si="1"/>
        <v>3</v>
      </c>
      <c r="F19" s="18"/>
      <c r="G19" s="19"/>
      <c r="H19" s="19"/>
      <c r="I19" s="19"/>
      <c r="J19" s="20"/>
      <c r="K19" s="18">
        <v>8</v>
      </c>
      <c r="L19" s="19">
        <v>0</v>
      </c>
      <c r="M19" s="19">
        <v>0</v>
      </c>
      <c r="N19" s="19" t="s">
        <v>15</v>
      </c>
      <c r="O19" s="132">
        <v>3</v>
      </c>
      <c r="P19" s="29" t="s">
        <v>79</v>
      </c>
      <c r="Q19" s="15"/>
      <c r="R19" s="30"/>
      <c r="S19" s="54" t="s">
        <v>80</v>
      </c>
    </row>
    <row r="20" spans="1:19" ht="15">
      <c r="A20" s="172" t="s">
        <v>25</v>
      </c>
      <c r="B20" s="185" t="s">
        <v>63</v>
      </c>
      <c r="C20" s="178" t="s">
        <v>46</v>
      </c>
      <c r="D20" s="59">
        <v>36</v>
      </c>
      <c r="E20" s="64">
        <f t="shared" si="1"/>
        <v>5</v>
      </c>
      <c r="F20" s="18">
        <v>0</v>
      </c>
      <c r="G20" s="19">
        <v>12</v>
      </c>
      <c r="H20" s="19">
        <v>24</v>
      </c>
      <c r="I20" s="19" t="s">
        <v>15</v>
      </c>
      <c r="J20" s="20">
        <v>5</v>
      </c>
      <c r="K20" s="60"/>
      <c r="L20" s="19"/>
      <c r="M20" s="19"/>
      <c r="N20" s="19"/>
      <c r="O20" s="131"/>
      <c r="P20" s="29"/>
      <c r="Q20" s="15"/>
      <c r="R20" s="30"/>
      <c r="S20" s="54"/>
    </row>
    <row r="21" spans="1:19" ht="15.75" thickBot="1">
      <c r="A21" s="173" t="s">
        <v>47</v>
      </c>
      <c r="B21" s="187" t="s">
        <v>64</v>
      </c>
      <c r="C21" s="180" t="s">
        <v>35</v>
      </c>
      <c r="D21" s="61">
        <v>16</v>
      </c>
      <c r="E21" s="61">
        <f t="shared" si="1"/>
        <v>4</v>
      </c>
      <c r="F21" s="21"/>
      <c r="G21" s="22"/>
      <c r="H21" s="22"/>
      <c r="I21" s="22"/>
      <c r="J21" s="23"/>
      <c r="K21" s="62">
        <v>8</v>
      </c>
      <c r="L21" s="22">
        <v>0</v>
      </c>
      <c r="M21" s="22">
        <v>0</v>
      </c>
      <c r="N21" s="22" t="s">
        <v>15</v>
      </c>
      <c r="O21" s="133">
        <v>4</v>
      </c>
      <c r="P21" s="141"/>
      <c r="Q21" s="142"/>
      <c r="R21" s="143"/>
      <c r="S21" s="54"/>
    </row>
    <row r="22" spans="1:19" ht="15.75" thickBot="1">
      <c r="A22" s="5" t="s">
        <v>26</v>
      </c>
      <c r="B22" s="6"/>
      <c r="C22" s="7"/>
      <c r="D22" s="8">
        <f aca="true" t="shared" si="2" ref="D22:O22">SUM(D23:D23)</f>
        <v>28</v>
      </c>
      <c r="E22" s="9">
        <f t="shared" si="2"/>
        <v>3</v>
      </c>
      <c r="F22" s="10">
        <f t="shared" si="2"/>
        <v>0</v>
      </c>
      <c r="G22" s="11">
        <f t="shared" si="2"/>
        <v>8</v>
      </c>
      <c r="H22" s="11">
        <f t="shared" si="2"/>
        <v>20</v>
      </c>
      <c r="I22" s="11">
        <f t="shared" si="2"/>
        <v>0</v>
      </c>
      <c r="J22" s="12">
        <f t="shared" si="2"/>
        <v>3</v>
      </c>
      <c r="K22" s="13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34">
        <f t="shared" si="2"/>
        <v>0</v>
      </c>
      <c r="P22" s="10"/>
      <c r="Q22" s="11"/>
      <c r="R22" s="12"/>
      <c r="S22" s="170"/>
    </row>
    <row r="23" spans="1:19" ht="15.75" thickBot="1">
      <c r="A23" s="174" t="s">
        <v>48</v>
      </c>
      <c r="B23" s="188" t="s">
        <v>53</v>
      </c>
      <c r="C23" s="181" t="s">
        <v>27</v>
      </c>
      <c r="D23" s="65">
        <f>SUM(F23:H23,K23:M23)</f>
        <v>28</v>
      </c>
      <c r="E23" s="66">
        <f>SUM(J23,O23)</f>
        <v>3</v>
      </c>
      <c r="F23" s="24">
        <v>0</v>
      </c>
      <c r="G23" s="26">
        <v>8</v>
      </c>
      <c r="H23" s="26">
        <v>20</v>
      </c>
      <c r="I23" s="26" t="s">
        <v>15</v>
      </c>
      <c r="J23" s="27">
        <v>3</v>
      </c>
      <c r="K23" s="28"/>
      <c r="L23" s="26"/>
      <c r="M23" s="26"/>
      <c r="N23" s="26"/>
      <c r="O23" s="135"/>
      <c r="P23" s="29"/>
      <c r="Q23" s="15"/>
      <c r="R23" s="30"/>
      <c r="S23" s="54"/>
    </row>
    <row r="24" spans="1:19" ht="15.75" thickBot="1">
      <c r="A24" s="5" t="s">
        <v>28</v>
      </c>
      <c r="B24" s="6"/>
      <c r="C24" s="7"/>
      <c r="D24" s="8">
        <f aca="true" t="shared" si="3" ref="D24:O24">SUM(D25:D25)</f>
        <v>16</v>
      </c>
      <c r="E24" s="9">
        <f t="shared" si="3"/>
        <v>3</v>
      </c>
      <c r="F24" s="10">
        <f t="shared" si="3"/>
        <v>8</v>
      </c>
      <c r="G24" s="11">
        <f t="shared" si="3"/>
        <v>8</v>
      </c>
      <c r="H24" s="11">
        <f t="shared" si="3"/>
        <v>0</v>
      </c>
      <c r="I24" s="11">
        <f t="shared" si="3"/>
        <v>0</v>
      </c>
      <c r="J24" s="12">
        <f t="shared" si="3"/>
        <v>3</v>
      </c>
      <c r="K24" s="13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34">
        <f t="shared" si="3"/>
        <v>0</v>
      </c>
      <c r="P24" s="10"/>
      <c r="Q24" s="11"/>
      <c r="R24" s="12"/>
      <c r="S24" s="170"/>
    </row>
    <row r="25" spans="1:19" ht="15.75" thickBot="1">
      <c r="A25" s="175" t="s">
        <v>49</v>
      </c>
      <c r="B25" s="188" t="s">
        <v>54</v>
      </c>
      <c r="C25" s="181" t="s">
        <v>29</v>
      </c>
      <c r="D25" s="65">
        <f>SUM(F25:H25,K25:M25)</f>
        <v>16</v>
      </c>
      <c r="E25" s="66">
        <f>SUM(J25,O25)</f>
        <v>3</v>
      </c>
      <c r="F25" s="24">
        <v>8</v>
      </c>
      <c r="G25" s="26">
        <v>8</v>
      </c>
      <c r="H25" s="26">
        <v>0</v>
      </c>
      <c r="I25" s="26" t="s">
        <v>20</v>
      </c>
      <c r="J25" s="27">
        <v>3</v>
      </c>
      <c r="K25" s="28"/>
      <c r="L25" s="15"/>
      <c r="M25" s="15"/>
      <c r="N25" s="15"/>
      <c r="O25" s="128"/>
      <c r="P25" s="29"/>
      <c r="Q25" s="15"/>
      <c r="R25" s="30"/>
      <c r="S25" s="54"/>
    </row>
    <row r="26" spans="1:19" ht="15.75" thickBot="1">
      <c r="A26" s="5" t="s">
        <v>30</v>
      </c>
      <c r="B26" s="6"/>
      <c r="C26" s="7"/>
      <c r="D26" s="8">
        <f aca="true" t="shared" si="4" ref="D26:O26">SUM(D27:D28)</f>
        <v>5</v>
      </c>
      <c r="E26" s="9">
        <f t="shared" si="4"/>
        <v>8</v>
      </c>
      <c r="F26" s="10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2">
        <f t="shared" si="4"/>
        <v>0</v>
      </c>
      <c r="K26" s="13">
        <f t="shared" si="4"/>
        <v>0</v>
      </c>
      <c r="L26" s="11">
        <f t="shared" si="4"/>
        <v>5</v>
      </c>
      <c r="M26" s="11">
        <f t="shared" si="4"/>
        <v>0</v>
      </c>
      <c r="N26" s="11">
        <f t="shared" si="4"/>
        <v>0</v>
      </c>
      <c r="O26" s="134">
        <f t="shared" si="4"/>
        <v>8</v>
      </c>
      <c r="P26" s="10"/>
      <c r="Q26" s="11"/>
      <c r="R26" s="12"/>
      <c r="S26" s="170"/>
    </row>
    <row r="27" spans="1:19" ht="15">
      <c r="A27" s="172" t="s">
        <v>50</v>
      </c>
      <c r="B27" s="99" t="s">
        <v>55</v>
      </c>
      <c r="C27" s="182" t="s">
        <v>31</v>
      </c>
      <c r="D27" s="67">
        <f>SUM(F27:H27,K27:M27)</f>
        <v>5</v>
      </c>
      <c r="E27" s="68">
        <f>SUM(J27,O27)</f>
        <v>2</v>
      </c>
      <c r="F27" s="29"/>
      <c r="G27" s="15"/>
      <c r="H27" s="15"/>
      <c r="I27" s="15"/>
      <c r="J27" s="30"/>
      <c r="K27" s="17">
        <v>0</v>
      </c>
      <c r="L27" s="15">
        <v>5</v>
      </c>
      <c r="M27" s="15">
        <v>0</v>
      </c>
      <c r="N27" s="15" t="s">
        <v>15</v>
      </c>
      <c r="O27" s="128">
        <v>2</v>
      </c>
      <c r="P27" s="29"/>
      <c r="Q27" s="15"/>
      <c r="R27" s="30"/>
      <c r="S27" s="54"/>
    </row>
    <row r="28" spans="1:19" ht="15.75" thickBot="1">
      <c r="A28" s="176" t="s">
        <v>51</v>
      </c>
      <c r="B28" s="31" t="s">
        <v>56</v>
      </c>
      <c r="C28" s="183" t="s">
        <v>32</v>
      </c>
      <c r="D28" s="155">
        <f>SUM(F28:H28,K28:M28)</f>
        <v>0</v>
      </c>
      <c r="E28" s="156">
        <f>SUM(J28,O28)</f>
        <v>6</v>
      </c>
      <c r="F28" s="154"/>
      <c r="G28" s="157"/>
      <c r="H28" s="157"/>
      <c r="I28" s="157"/>
      <c r="J28" s="158"/>
      <c r="K28" s="159">
        <v>0</v>
      </c>
      <c r="L28" s="157">
        <v>0</v>
      </c>
      <c r="M28" s="157">
        <v>0</v>
      </c>
      <c r="N28" s="157" t="s">
        <v>15</v>
      </c>
      <c r="O28" s="160">
        <v>6</v>
      </c>
      <c r="P28" s="154"/>
      <c r="Q28" s="157"/>
      <c r="R28" s="158"/>
      <c r="S28" s="161"/>
    </row>
    <row r="29" spans="1:19" ht="15">
      <c r="A29" s="144" t="s">
        <v>36</v>
      </c>
      <c r="B29" s="145"/>
      <c r="C29" s="146"/>
      <c r="D29" s="147">
        <f>SUM(F29:H29,K29:M29)</f>
        <v>183</v>
      </c>
      <c r="E29" s="148"/>
      <c r="F29" s="149">
        <f>J10+J22+J24+J26</f>
        <v>30</v>
      </c>
      <c r="G29" s="150">
        <f>G10+G22+G24+G26</f>
        <v>40</v>
      </c>
      <c r="H29" s="151">
        <f>H10+H22+H24+H26</f>
        <v>48</v>
      </c>
      <c r="I29" s="150"/>
      <c r="J29" s="152"/>
      <c r="K29" s="153">
        <f>K10+K22+K24+K26</f>
        <v>40</v>
      </c>
      <c r="L29" s="151">
        <f>L10+L22+L24+L26</f>
        <v>13</v>
      </c>
      <c r="M29" s="151">
        <f>M10+M22+M24+M26</f>
        <v>12</v>
      </c>
      <c r="N29" s="150"/>
      <c r="O29" s="152"/>
      <c r="P29" s="35"/>
      <c r="Q29" s="35"/>
      <c r="R29" s="35"/>
      <c r="S29" s="55"/>
    </row>
    <row r="30" spans="1:19" ht="15">
      <c r="A30" s="75" t="s">
        <v>37</v>
      </c>
      <c r="B30" s="76"/>
      <c r="C30" s="77"/>
      <c r="D30" s="70"/>
      <c r="E30" s="71"/>
      <c r="F30" s="82"/>
      <c r="G30" s="81">
        <f>SUM(F29:H29)</f>
        <v>118</v>
      </c>
      <c r="H30" s="51"/>
      <c r="I30" s="32"/>
      <c r="J30" s="33"/>
      <c r="K30" s="74">
        <f>SUM(K29:M29)</f>
        <v>65</v>
      </c>
      <c r="L30" s="34"/>
      <c r="M30" s="34"/>
      <c r="N30" s="32"/>
      <c r="O30" s="33"/>
      <c r="P30" s="35"/>
      <c r="Q30" s="35"/>
      <c r="R30" s="35"/>
      <c r="S30" s="55"/>
    </row>
    <row r="31" spans="1:19" ht="15.75" thickBot="1">
      <c r="A31" s="78" t="s">
        <v>38</v>
      </c>
      <c r="B31" s="79"/>
      <c r="C31" s="80"/>
      <c r="D31" s="72"/>
      <c r="E31" s="73">
        <f>SUM(J31,O31)</f>
        <v>60</v>
      </c>
      <c r="F31" s="37"/>
      <c r="G31" s="36"/>
      <c r="H31" s="36"/>
      <c r="I31" s="36"/>
      <c r="J31" s="38">
        <f>J10+J22+J24+J26</f>
        <v>30</v>
      </c>
      <c r="K31" s="37"/>
      <c r="L31" s="36"/>
      <c r="M31" s="36"/>
      <c r="N31" s="36"/>
      <c r="O31" s="38">
        <f>O10+O22+O24+O26</f>
        <v>30</v>
      </c>
      <c r="P31" s="35"/>
      <c r="Q31" s="35"/>
      <c r="R31" s="35"/>
      <c r="S31" s="55"/>
    </row>
    <row r="32" spans="1:19" ht="15">
      <c r="A32" s="35"/>
      <c r="B32" s="39"/>
      <c r="C32" s="40" t="s">
        <v>39</v>
      </c>
      <c r="D32" s="25"/>
      <c r="E32" s="25"/>
      <c r="F32" s="41"/>
      <c r="G32" s="25"/>
      <c r="H32" s="25"/>
      <c r="I32" s="42">
        <f>COUNTIF(I11:I28,"v")</f>
        <v>2</v>
      </c>
      <c r="J32" s="43"/>
      <c r="K32" s="41"/>
      <c r="L32" s="25"/>
      <c r="M32" s="25"/>
      <c r="N32" s="44">
        <f>COUNTIF(N11:N28,"v")</f>
        <v>0</v>
      </c>
      <c r="O32" s="43"/>
      <c r="P32" s="35"/>
      <c r="Q32" s="35"/>
      <c r="R32" s="35"/>
      <c r="S32" s="55"/>
    </row>
    <row r="33" spans="1:19" ht="15.75" thickBot="1">
      <c r="A33" s="35"/>
      <c r="B33" s="39"/>
      <c r="C33" s="45" t="s">
        <v>40</v>
      </c>
      <c r="D33" s="46"/>
      <c r="E33" s="46"/>
      <c r="F33" s="47"/>
      <c r="G33" s="46"/>
      <c r="H33" s="46"/>
      <c r="I33" s="4">
        <f>COUNTIF(I11:I28,"é")</f>
        <v>6</v>
      </c>
      <c r="J33" s="48"/>
      <c r="K33" s="47"/>
      <c r="L33" s="46"/>
      <c r="M33" s="46"/>
      <c r="N33" s="4">
        <f>COUNTIF(N11:N28,"é")</f>
        <v>7</v>
      </c>
      <c r="O33" s="48"/>
      <c r="P33" s="35"/>
      <c r="Q33" s="35"/>
      <c r="R33" s="35"/>
      <c r="S33" s="55"/>
    </row>
    <row r="34" spans="1:19" ht="15">
      <c r="A34" s="1"/>
      <c r="B34" s="2"/>
      <c r="C34" s="2"/>
      <c r="D34" s="1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5"/>
    </row>
    <row r="35" spans="1:19" ht="15">
      <c r="A35" s="1"/>
      <c r="B35" s="3"/>
      <c r="C35" s="49" t="s">
        <v>41</v>
      </c>
      <c r="D35" s="1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5"/>
    </row>
    <row r="36" spans="1:19" ht="15">
      <c r="A36" s="1"/>
      <c r="B36" s="3"/>
      <c r="C36" s="3" t="s">
        <v>42</v>
      </c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5"/>
    </row>
    <row r="37" spans="1:19" ht="15">
      <c r="A37" s="1"/>
      <c r="B37" s="3"/>
      <c r="C37" s="49" t="s">
        <v>29</v>
      </c>
      <c r="D37" s="1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5"/>
    </row>
    <row r="38" spans="1:19" ht="15">
      <c r="A38" s="1"/>
      <c r="B38" s="3"/>
      <c r="C38" s="49" t="s">
        <v>27</v>
      </c>
      <c r="D38" s="1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5"/>
    </row>
    <row r="39" spans="1:19" ht="15">
      <c r="A39" s="1"/>
      <c r="B39" s="3"/>
      <c r="C39" s="49" t="s">
        <v>43</v>
      </c>
      <c r="D39" s="1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5"/>
    </row>
    <row r="40" spans="1:19" ht="15">
      <c r="A40" s="1"/>
      <c r="B40" s="3"/>
      <c r="C40" s="49" t="s">
        <v>14</v>
      </c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5"/>
    </row>
    <row r="41" spans="1:19" ht="15">
      <c r="A41" s="1"/>
      <c r="B41" s="3"/>
      <c r="C41" s="2" t="s">
        <v>52</v>
      </c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5"/>
    </row>
  </sheetData>
  <sheetProtection/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ignoredErrors>
    <ignoredError sqref="D12 D25" formulaRange="1"/>
    <ignoredError sqref="E22:E23 D26:E26 D24:E24" formula="1"/>
    <ignoredError sqref="D2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2017-08-02T08:37:44Z</cp:lastPrinted>
  <dcterms:created xsi:type="dcterms:W3CDTF">2008-05-03T23:04:50Z</dcterms:created>
  <dcterms:modified xsi:type="dcterms:W3CDTF">2018-04-19T08:05:00Z</dcterms:modified>
  <cp:category/>
  <cp:version/>
  <cp:contentType/>
  <cp:contentStatus/>
</cp:coreProperties>
</file>