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765" windowWidth="21990" windowHeight="11865" activeTab="0"/>
  </bookViews>
  <sheets>
    <sheet name="Munka3" sheetId="1" r:id="rId1"/>
  </sheets>
  <definedNames>
    <definedName name="_xlnm.Print_Area" localSheetId="0">'Munka3'!$A:$U</definedName>
  </definedNames>
  <calcPr fullCalcOnLoad="1"/>
</workbook>
</file>

<file path=xl/sharedStrings.xml><?xml version="1.0" encoding="utf-8"?>
<sst xmlns="http://schemas.openxmlformats.org/spreadsheetml/2006/main" count="130" uniqueCount="106">
  <si>
    <t>Félévek</t>
  </si>
  <si>
    <t>tantárgy</t>
  </si>
  <si>
    <t>kredit</t>
  </si>
  <si>
    <t xml:space="preserve">óra/hét </t>
  </si>
  <si>
    <t>I.</t>
  </si>
  <si>
    <t>II.</t>
  </si>
  <si>
    <t>III.</t>
  </si>
  <si>
    <t>ea.</t>
  </si>
  <si>
    <t xml:space="preserve">tan.gy. </t>
  </si>
  <si>
    <t xml:space="preserve">labor </t>
  </si>
  <si>
    <t>számonkérés</t>
  </si>
  <si>
    <t>é</t>
  </si>
  <si>
    <t>v</t>
  </si>
  <si>
    <t xml:space="preserve">Szabadon választható tárgyak </t>
  </si>
  <si>
    <t>kr</t>
  </si>
  <si>
    <t>Szabadon választható-II.</t>
  </si>
  <si>
    <t>Szakmai gyakorlat</t>
  </si>
  <si>
    <t>Szabadon választható-I.</t>
  </si>
  <si>
    <t>Öszz</t>
  </si>
  <si>
    <t>félév</t>
  </si>
  <si>
    <t>Gazdasági és humán ismeretek (15-20)</t>
  </si>
  <si>
    <t>Szakmai törzsanyag I. (általános védelmi, katonai ismeretek; 10-15)</t>
  </si>
  <si>
    <t>Szakmai törzsanyag II. (ipartecnológii ismeretek; 25-35)</t>
  </si>
  <si>
    <t>Robotika</t>
  </si>
  <si>
    <t>Diplomamunka</t>
  </si>
  <si>
    <t>Katonai műveletek és támogatásuk</t>
  </si>
  <si>
    <t>Természettudományi ismeretek (15-18)</t>
  </si>
  <si>
    <t>Földi és légi járműtechnika</t>
  </si>
  <si>
    <t>Speciális hajtások és erőátvitel</t>
  </si>
  <si>
    <t>Anyag- és gyártástechnológia</t>
  </si>
  <si>
    <t>Biztonság, védelem, harceljárások</t>
  </si>
  <si>
    <t>Anyagtudomány és mechanika</t>
  </si>
  <si>
    <t>Minőségbiztosítás a kutatás-fejlesztésben</t>
  </si>
  <si>
    <t>Műszaki fizika</t>
  </si>
  <si>
    <t>Innovációs ökoszisztéma és projekt menedzsment</t>
  </si>
  <si>
    <t>Erőforrás gazdálkodás és vezetéselmélet</t>
  </si>
  <si>
    <t>Fegyver és lőszer ismeret</t>
  </si>
  <si>
    <t>1. félév</t>
  </si>
  <si>
    <t>2. félév</t>
  </si>
  <si>
    <t>3. félév</t>
  </si>
  <si>
    <t>Termékfejlesztés és tervezéselmélet</t>
  </si>
  <si>
    <t>6 vizsga</t>
  </si>
  <si>
    <t>9 évközi jegy</t>
  </si>
  <si>
    <t>óraszám</t>
  </si>
  <si>
    <t>840 kontakt óra</t>
  </si>
  <si>
    <t>testnevelés</t>
  </si>
  <si>
    <t>gyakorlat (53%)</t>
  </si>
  <si>
    <t>előadás (47%)</t>
  </si>
  <si>
    <t>h</t>
  </si>
  <si>
    <t>Testnevelés-I</t>
  </si>
  <si>
    <t>Testnevelés-II</t>
  </si>
  <si>
    <t>Testnevelés-III</t>
  </si>
  <si>
    <t>Informatika (3D modellezés)</t>
  </si>
  <si>
    <t>Tantárgy angolul</t>
  </si>
  <si>
    <t>Tantárgyfelelős</t>
  </si>
  <si>
    <t>Laufer Edit</t>
  </si>
  <si>
    <t>Diószegi Mónika</t>
  </si>
  <si>
    <t>Paulik László</t>
  </si>
  <si>
    <t>Hajdú Ferenc</t>
  </si>
  <si>
    <t>Számadó Róza</t>
  </si>
  <si>
    <t>Szűcs Endre</t>
  </si>
  <si>
    <t>Besenyő János</t>
  </si>
  <si>
    <t>Nagy István</t>
  </si>
  <si>
    <t>Rajnai Zoltán</t>
  </si>
  <si>
    <t>Szabó Zoltán</t>
  </si>
  <si>
    <t>Horváth Richárd</t>
  </si>
  <si>
    <t>Informatics (3D modelling)</t>
  </si>
  <si>
    <t>technical physics</t>
  </si>
  <si>
    <t>Materials Science and Mechanics</t>
  </si>
  <si>
    <t>Quality assurance in research and development</t>
  </si>
  <si>
    <t>Innovation ecosystem and project management</t>
  </si>
  <si>
    <t>Resource management and management theory</t>
  </si>
  <si>
    <t>Security, protection, combat procedures</t>
  </si>
  <si>
    <t>Ground and aircraft technology</t>
  </si>
  <si>
    <t>Special drives and power transmission</t>
  </si>
  <si>
    <t>Military operations and their support</t>
  </si>
  <si>
    <t>Knowledge of weapons and ammunition</t>
  </si>
  <si>
    <t>Material and production technology</t>
  </si>
  <si>
    <t>Product development and design theory</t>
  </si>
  <si>
    <t>Robotics</t>
  </si>
  <si>
    <t>Physical education-I</t>
  </si>
  <si>
    <t>Physical education-II</t>
  </si>
  <si>
    <t>Physical education-III</t>
  </si>
  <si>
    <t>Diploma work</t>
  </si>
  <si>
    <t>Professional practice</t>
  </si>
  <si>
    <t>OTTESI1MNF</t>
  </si>
  <si>
    <t>OTTESI2MNF</t>
  </si>
  <si>
    <t>BBGYH13MNF</t>
  </si>
  <si>
    <t>BBDDM13MNF</t>
  </si>
  <si>
    <t>BTXKZ11MNF</t>
  </si>
  <si>
    <t>BMXIN1HMNF</t>
  </si>
  <si>
    <t>BKXBU11MNF</t>
  </si>
  <si>
    <t>BKXOM12MNF</t>
  </si>
  <si>
    <t>BTXBV12MNF</t>
  </si>
  <si>
    <t>BMXLJ11MNF</t>
  </si>
  <si>
    <t>BKXSH11MNF</t>
  </si>
  <si>
    <t>BBXFL11MNF</t>
  </si>
  <si>
    <t>BKXAG12MNF</t>
  </si>
  <si>
    <t>BKXTT13MNF</t>
  </si>
  <si>
    <t>BMXRO12MNF</t>
  </si>
  <si>
    <t>BTXNY12MNF</t>
  </si>
  <si>
    <t>BFXFV11MNF</t>
  </si>
  <si>
    <t>BBXKA12MNF</t>
  </si>
  <si>
    <t>(BDVSHX1MNF)</t>
  </si>
  <si>
    <t>(BDVSHX2MNF)</t>
  </si>
  <si>
    <r>
      <t>OTTESI3</t>
    </r>
    <r>
      <rPr>
        <b/>
        <sz val="11"/>
        <color indexed="8"/>
        <rFont val="Courier"/>
        <family val="3"/>
      </rPr>
      <t>B</t>
    </r>
    <r>
      <rPr>
        <sz val="11"/>
        <color indexed="8"/>
        <rFont val="Courier"/>
        <family val="3"/>
      </rPr>
      <t>NF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</si>
</sst>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sz val="11"/>
      <color indexed="8"/>
      <name val="Courier"/>
      <family val="3"/>
    </font>
    <font>
      <b/>
      <sz val="11"/>
      <color indexed="8"/>
      <name val="Courier"/>
      <family val="3"/>
    </font>
    <font>
      <sz val="11"/>
      <color indexed="10"/>
      <name val="Courier"/>
      <family val="3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thin"/>
      <top/>
      <bottom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" applyNumberFormat="0" applyBorder="0">
      <alignment horizontal="right"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1" fillId="6" borderId="2" applyNumberFormat="0" applyAlignment="0" applyProtection="0"/>
    <xf numFmtId="0" fontId="11" fillId="6" borderId="2" applyNumberFormat="0" applyAlignment="0" applyProtection="0"/>
    <xf numFmtId="0" fontId="11" fillId="6" borderId="2" applyNumberForma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3" applyNumberFormat="0" applyFill="0" applyAlignment="0" applyProtection="0"/>
    <xf numFmtId="0" fontId="6" fillId="0" borderId="5" applyNumberFormat="0" applyFill="0" applyAlignment="0" applyProtection="0"/>
    <xf numFmtId="0" fontId="23" fillId="0" borderId="6" applyNumberFormat="0" applyFill="0" applyAlignment="0" applyProtection="0"/>
    <xf numFmtId="0" fontId="6" fillId="0" borderId="5" applyNumberFormat="0" applyFill="0" applyAlignment="0" applyProtection="0"/>
    <xf numFmtId="0" fontId="7" fillId="0" borderId="7" applyNumberFormat="0" applyFill="0" applyAlignment="0" applyProtection="0"/>
    <xf numFmtId="0" fontId="24" fillId="0" borderId="8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2" borderId="9" applyNumberFormat="0" applyAlignment="0" applyProtection="0"/>
    <xf numFmtId="0" fontId="15" fillId="12" borderId="9" applyNumberFormat="0" applyAlignment="0" applyProtection="0"/>
    <xf numFmtId="0" fontId="15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0" applyNumberFormat="0" applyFill="0" applyAlignment="0" applyProtection="0"/>
    <xf numFmtId="0" fontId="0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0" fillId="10" borderId="12" applyNumberFormat="0" applyFont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16" borderId="13" applyNumberFormat="0" applyAlignment="0" applyProtection="0"/>
    <xf numFmtId="0" fontId="12" fillId="16" borderId="13" applyNumberFormat="0" applyAlignment="0" applyProtection="0"/>
    <xf numFmtId="0" fontId="12" fillId="16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31" borderId="0" xfId="0" applyFont="1" applyFill="1" applyAlignment="1">
      <alignment horizontal="center"/>
    </xf>
    <xf numFmtId="0" fontId="1" fillId="31" borderId="0" xfId="0" applyFont="1" applyFill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Alignment="1">
      <alignment/>
    </xf>
    <xf numFmtId="0" fontId="32" fillId="31" borderId="0" xfId="0" applyFont="1" applyFill="1" applyAlignment="1">
      <alignment/>
    </xf>
    <xf numFmtId="0" fontId="34" fillId="31" borderId="0" xfId="0" applyFont="1" applyFill="1" applyAlignment="1">
      <alignment/>
    </xf>
    <xf numFmtId="0" fontId="32" fillId="0" borderId="0" xfId="0" applyFont="1" applyFill="1" applyAlignment="1">
      <alignment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bnebt-szep-2019-neptun_(javitani)" xfId="20"/>
    <cellStyle name="20% - 2. jelölőszín" xfId="21"/>
    <cellStyle name="20% - 2. jelölőszín 2" xfId="22"/>
    <cellStyle name="20% - 2. jelölőszín_bbnebt-szep-2019-neptun_(javitani)" xfId="23"/>
    <cellStyle name="20% - 3. jelölőszín" xfId="24"/>
    <cellStyle name="20% - 3. jelölőszín 2" xfId="25"/>
    <cellStyle name="20% - 3. jelölőszín_bbnebt-szep-2019-neptun_(javitani)" xfId="26"/>
    <cellStyle name="20% - 4. jelölőszín" xfId="27"/>
    <cellStyle name="20% - 4. jelölőszín 2" xfId="28"/>
    <cellStyle name="20% - 4. jelölőszín_bbnebt-szep-2019-neptun_(javitani)" xfId="29"/>
    <cellStyle name="20% - 5. jelölőszín" xfId="30"/>
    <cellStyle name="20% - 5. jelölőszín 2" xfId="31"/>
    <cellStyle name="20% - 5. jelölőszín_bbnebt-szep-2019-neptun_(javitani)" xfId="32"/>
    <cellStyle name="20% - 6. jelölőszín" xfId="33"/>
    <cellStyle name="20% - 6. jelölőszín 2" xfId="34"/>
    <cellStyle name="20% - 6. jelölőszín_bbnebt-szep-2019-neptun_(javitani)" xfId="35"/>
    <cellStyle name="3. jelölőszín" xfId="36"/>
    <cellStyle name="4. jelölőszín" xfId="37"/>
    <cellStyle name="40% - 1. jelölőszín" xfId="38"/>
    <cellStyle name="40% - 1. jelölőszín 2" xfId="39"/>
    <cellStyle name="40% - 1. jelölőszín_bbnebt-szep-2019-neptun_(javitani)" xfId="40"/>
    <cellStyle name="40% - 2. jelölőszín" xfId="41"/>
    <cellStyle name="40% - 2. jelölőszín 2" xfId="42"/>
    <cellStyle name="40% - 2. jelölőszín_bbnebt-szep-2019-neptun_(javitani)" xfId="43"/>
    <cellStyle name="40% - 3. jelölőszín" xfId="44"/>
    <cellStyle name="40% - 3. jelölőszín 2" xfId="45"/>
    <cellStyle name="40% - 3. jelölőszín_bbnebt-szep-2019-neptun_(javitani)" xfId="46"/>
    <cellStyle name="40% - 4. jelölőszín" xfId="47"/>
    <cellStyle name="40% - 4. jelölőszín 2" xfId="48"/>
    <cellStyle name="40% - 4. jelölőszín_bbnebt-szep-2019-neptun_(javitani)" xfId="49"/>
    <cellStyle name="40% - 5. jelölőszín" xfId="50"/>
    <cellStyle name="40% - 5. jelölőszín 2" xfId="51"/>
    <cellStyle name="40% - 5. jelölőszín_bbnebt-szep-2019-neptun_(javitani)" xfId="52"/>
    <cellStyle name="40% - 6. jelölőszín" xfId="53"/>
    <cellStyle name="40% - 6. jelölőszín 2" xfId="54"/>
    <cellStyle name="40% - 6. jelölőszín_bbnebt-szep-2019-neptun_(javitani)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bnebt-szep-2019-neptun_(javitani)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t levelező" xfId="115"/>
    <cellStyle name="Jelölőszín (2)" xfId="116"/>
    <cellStyle name="Jelölőszín (2) 2" xfId="117"/>
    <cellStyle name="Jelölőszín (2) 3" xfId="118"/>
    <cellStyle name="Jelölőszín (2) 4" xfId="119"/>
    <cellStyle name="Jelölőszín (2)_Bt levelező" xfId="120"/>
    <cellStyle name="Jelölőszín (3)" xfId="121"/>
    <cellStyle name="Jelölőszín (3) 2" xfId="122"/>
    <cellStyle name="Jelölőszín (3) 3" xfId="123"/>
    <cellStyle name="Jelölőszín (3) 4" xfId="124"/>
    <cellStyle name="Jelölőszín (3)_Bt levelező" xfId="125"/>
    <cellStyle name="Jelölőszín (4)" xfId="126"/>
    <cellStyle name="Jelölőszín (4) 2" xfId="127"/>
    <cellStyle name="Jelölőszín (4) 3" xfId="128"/>
    <cellStyle name="Jelölőszín (4) 4" xfId="129"/>
    <cellStyle name="Jelölőszín (4)_Bt levelező" xfId="130"/>
    <cellStyle name="Jelölőszín (5)" xfId="131"/>
    <cellStyle name="Jelölőszín (5) 2" xfId="132"/>
    <cellStyle name="Jelölőszín (5) 3" xfId="133"/>
    <cellStyle name="Jelölőszín (5) 4" xfId="134"/>
    <cellStyle name="Jelölőszín (5)_Bt levelező" xfId="135"/>
    <cellStyle name="Jelölőszín (6)" xfId="136"/>
    <cellStyle name="Jelölőszín (6) 2" xfId="137"/>
    <cellStyle name="Jelölőszín (6) 3" xfId="138"/>
    <cellStyle name="Jelölőszín (6) 4" xfId="139"/>
    <cellStyle name="Jelölőszín (6)_Bt levelező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8515625" style="57" bestFit="1" customWidth="1"/>
    <col min="2" max="2" width="6.00390625" style="0" bestFit="1" customWidth="1"/>
    <col min="3" max="5" width="51.57421875" style="0" customWidth="1"/>
    <col min="6" max="6" width="6.28125" style="0" bestFit="1" customWidth="1"/>
    <col min="7" max="7" width="8.140625" style="0" bestFit="1" customWidth="1"/>
    <col min="8" max="8" width="4.57421875" style="0" customWidth="1"/>
    <col min="9" max="10" width="4.7109375" style="0" customWidth="1"/>
    <col min="11" max="13" width="6.7109375" style="0" customWidth="1"/>
    <col min="14" max="15" width="0" style="0" hidden="1" customWidth="1"/>
    <col min="16" max="16" width="12.57421875" style="0" bestFit="1" customWidth="1"/>
  </cols>
  <sheetData>
    <row r="1" ht="15">
      <c r="J1" s="1" t="s">
        <v>0</v>
      </c>
    </row>
    <row r="2" spans="1:16" s="1" customFormat="1" ht="15">
      <c r="A2" s="57"/>
      <c r="C2" s="2" t="s">
        <v>1</v>
      </c>
      <c r="D2" s="2"/>
      <c r="E2" s="2"/>
      <c r="F2" s="3" t="s">
        <v>2</v>
      </c>
      <c r="G2" s="3" t="s">
        <v>3</v>
      </c>
      <c r="H2" s="4" t="s">
        <v>4</v>
      </c>
      <c r="I2" s="4" t="s">
        <v>5</v>
      </c>
      <c r="J2" s="4" t="s">
        <v>6</v>
      </c>
      <c r="K2" s="3" t="s">
        <v>7</v>
      </c>
      <c r="L2" s="3" t="s">
        <v>8</v>
      </c>
      <c r="M2" s="3" t="s">
        <v>9</v>
      </c>
      <c r="N2" s="1" t="s">
        <v>18</v>
      </c>
      <c r="O2" s="1" t="s">
        <v>19</v>
      </c>
      <c r="P2" s="3" t="s">
        <v>10</v>
      </c>
    </row>
    <row r="3" spans="3:16" ht="15.75" thickBot="1">
      <c r="C3" s="29" t="s">
        <v>26</v>
      </c>
      <c r="D3" s="29" t="s">
        <v>53</v>
      </c>
      <c r="E3" s="29" t="s">
        <v>54</v>
      </c>
      <c r="F3" s="20">
        <f>SUM(F4:F7)</f>
        <v>12</v>
      </c>
      <c r="G3" s="3">
        <f>SUM(G4:G7)</f>
        <v>11</v>
      </c>
      <c r="H3" s="6" t="s">
        <v>14</v>
      </c>
      <c r="I3" s="6" t="s">
        <v>14</v>
      </c>
      <c r="J3" s="6" t="s">
        <v>14</v>
      </c>
      <c r="K3" s="5"/>
      <c r="L3" s="5"/>
      <c r="M3" s="5"/>
      <c r="P3" s="5"/>
    </row>
    <row r="4" spans="1:16" ht="15">
      <c r="A4" s="58" t="s">
        <v>90</v>
      </c>
      <c r="B4">
        <v>1</v>
      </c>
      <c r="C4" s="31" t="s">
        <v>52</v>
      </c>
      <c r="D4" s="55" t="s">
        <v>66</v>
      </c>
      <c r="E4" s="49" t="s">
        <v>55</v>
      </c>
      <c r="F4" s="7">
        <v>4</v>
      </c>
      <c r="G4" s="15">
        <v>3</v>
      </c>
      <c r="H4" s="11">
        <v>4</v>
      </c>
      <c r="I4" s="11"/>
      <c r="J4" s="11"/>
      <c r="K4" s="13">
        <v>1</v>
      </c>
      <c r="L4" s="7"/>
      <c r="M4" s="7">
        <v>2</v>
      </c>
      <c r="N4" s="47">
        <f aca="true" t="shared" si="0" ref="N4:N23">SUM(K4:M4)</f>
        <v>3</v>
      </c>
      <c r="O4" s="47">
        <f>N4*14</f>
        <v>42</v>
      </c>
      <c r="P4" s="7" t="s">
        <v>11</v>
      </c>
    </row>
    <row r="5" spans="1:16" ht="15">
      <c r="A5" s="58" t="s">
        <v>89</v>
      </c>
      <c r="B5">
        <v>2</v>
      </c>
      <c r="C5" s="28" t="s">
        <v>33</v>
      </c>
      <c r="D5" s="56" t="s">
        <v>67</v>
      </c>
      <c r="E5" s="50" t="s">
        <v>57</v>
      </c>
      <c r="F5" s="8">
        <v>4</v>
      </c>
      <c r="G5" s="16">
        <v>4</v>
      </c>
      <c r="H5" s="12">
        <v>4</v>
      </c>
      <c r="I5" s="12"/>
      <c r="J5" s="12"/>
      <c r="K5" s="14">
        <v>2</v>
      </c>
      <c r="L5" s="8">
        <v>1</v>
      </c>
      <c r="M5" s="8"/>
      <c r="N5">
        <f t="shared" si="0"/>
        <v>3</v>
      </c>
      <c r="O5">
        <f>N5*14</f>
        <v>42</v>
      </c>
      <c r="P5" s="8" t="s">
        <v>11</v>
      </c>
    </row>
    <row r="6" spans="1:16" ht="15">
      <c r="A6" s="58" t="s">
        <v>100</v>
      </c>
      <c r="B6">
        <v>3</v>
      </c>
      <c r="C6" s="28" t="s">
        <v>31</v>
      </c>
      <c r="D6" s="56" t="s">
        <v>68</v>
      </c>
      <c r="E6" s="50" t="s">
        <v>56</v>
      </c>
      <c r="F6" s="8">
        <v>4</v>
      </c>
      <c r="G6" s="16">
        <v>4</v>
      </c>
      <c r="H6" s="12"/>
      <c r="I6" s="12">
        <v>4</v>
      </c>
      <c r="J6" s="12"/>
      <c r="K6" s="14">
        <v>2</v>
      </c>
      <c r="L6" s="8">
        <v>2</v>
      </c>
      <c r="M6" s="8"/>
      <c r="N6">
        <f t="shared" si="0"/>
        <v>4</v>
      </c>
      <c r="O6">
        <f>N6*14</f>
        <v>56</v>
      </c>
      <c r="P6" s="8" t="s">
        <v>12</v>
      </c>
    </row>
    <row r="7" spans="3:16" ht="15.75" thickBot="1">
      <c r="C7" s="21"/>
      <c r="D7" s="51"/>
      <c r="E7" s="51"/>
      <c r="F7" s="9"/>
      <c r="G7" s="48"/>
      <c r="H7" s="25"/>
      <c r="I7" s="25"/>
      <c r="J7" s="25"/>
      <c r="K7" s="26"/>
      <c r="L7" s="9"/>
      <c r="M7" s="9"/>
      <c r="N7" s="33"/>
      <c r="O7" s="33"/>
      <c r="P7" s="9"/>
    </row>
    <row r="8" spans="8:15" ht="15">
      <c r="H8" s="6"/>
      <c r="I8" s="6"/>
      <c r="J8" s="6"/>
      <c r="N8">
        <f t="shared" si="0"/>
        <v>0</v>
      </c>
      <c r="O8">
        <f>N8*14</f>
        <v>0</v>
      </c>
    </row>
    <row r="9" spans="3:15" ht="15.75" thickBot="1">
      <c r="C9" s="29" t="s">
        <v>20</v>
      </c>
      <c r="D9" s="29"/>
      <c r="E9" s="29"/>
      <c r="F9" s="20">
        <f>SUM(F10:F13)</f>
        <v>12</v>
      </c>
      <c r="G9" s="3">
        <f>SUM(G10:G13)</f>
        <v>12</v>
      </c>
      <c r="H9" s="6"/>
      <c r="I9" s="6"/>
      <c r="J9" s="6"/>
      <c r="N9">
        <f t="shared" si="0"/>
        <v>0</v>
      </c>
      <c r="O9">
        <f>N9*14</f>
        <v>0</v>
      </c>
    </row>
    <row r="10" spans="1:16" ht="15">
      <c r="A10" s="58" t="s">
        <v>91</v>
      </c>
      <c r="B10">
        <v>4</v>
      </c>
      <c r="C10" s="31" t="s">
        <v>32</v>
      </c>
      <c r="D10" s="56" t="s">
        <v>69</v>
      </c>
      <c r="E10" s="49" t="s">
        <v>58</v>
      </c>
      <c r="F10" s="7">
        <v>4</v>
      </c>
      <c r="G10" s="15">
        <v>4</v>
      </c>
      <c r="H10" s="11">
        <v>4</v>
      </c>
      <c r="I10" s="11"/>
      <c r="J10" s="11"/>
      <c r="K10" s="13">
        <v>1</v>
      </c>
      <c r="L10" s="7">
        <v>2</v>
      </c>
      <c r="M10" s="7"/>
      <c r="N10" s="47"/>
      <c r="O10" s="47"/>
      <c r="P10" s="7" t="s">
        <v>11</v>
      </c>
    </row>
    <row r="11" spans="1:16" ht="15">
      <c r="A11" s="58" t="s">
        <v>92</v>
      </c>
      <c r="B11">
        <v>5</v>
      </c>
      <c r="C11" s="28" t="s">
        <v>34</v>
      </c>
      <c r="D11" s="56" t="s">
        <v>70</v>
      </c>
      <c r="E11" s="50" t="s">
        <v>58</v>
      </c>
      <c r="F11" s="8">
        <v>4</v>
      </c>
      <c r="G11" s="16">
        <v>4</v>
      </c>
      <c r="H11" s="12"/>
      <c r="I11" s="12">
        <v>4</v>
      </c>
      <c r="J11" s="12"/>
      <c r="K11" s="14">
        <v>2</v>
      </c>
      <c r="L11" s="8">
        <v>1</v>
      </c>
      <c r="M11" s="8"/>
      <c r="P11" s="8" t="s">
        <v>11</v>
      </c>
    </row>
    <row r="12" spans="1:16" ht="15">
      <c r="A12" s="58" t="s">
        <v>101</v>
      </c>
      <c r="B12">
        <v>6</v>
      </c>
      <c r="C12" s="28" t="s">
        <v>35</v>
      </c>
      <c r="D12" s="56" t="s">
        <v>71</v>
      </c>
      <c r="E12" s="50" t="s">
        <v>59</v>
      </c>
      <c r="F12" s="8">
        <v>4</v>
      </c>
      <c r="G12" s="16">
        <v>4</v>
      </c>
      <c r="H12" s="12">
        <v>4</v>
      </c>
      <c r="I12" s="12"/>
      <c r="J12" s="12"/>
      <c r="K12" s="14">
        <v>2</v>
      </c>
      <c r="L12" s="8">
        <v>1</v>
      </c>
      <c r="M12" s="8"/>
      <c r="P12" s="8" t="s">
        <v>11</v>
      </c>
    </row>
    <row r="13" spans="1:16" ht="15.75" thickBot="1">
      <c r="A13" s="60"/>
      <c r="C13" s="21"/>
      <c r="D13" s="51"/>
      <c r="E13" s="51"/>
      <c r="F13" s="9"/>
      <c r="G13" s="24"/>
      <c r="H13" s="25"/>
      <c r="I13" s="25"/>
      <c r="J13" s="25"/>
      <c r="K13" s="26"/>
      <c r="L13" s="9"/>
      <c r="M13" s="9"/>
      <c r="N13" s="33"/>
      <c r="O13" s="33"/>
      <c r="P13" s="9"/>
    </row>
    <row r="14" spans="8:15" ht="15">
      <c r="H14" s="6"/>
      <c r="I14" s="6"/>
      <c r="J14" s="6"/>
      <c r="N14">
        <f t="shared" si="0"/>
        <v>0</v>
      </c>
      <c r="O14">
        <f>N14*14</f>
        <v>0</v>
      </c>
    </row>
    <row r="15" spans="3:15" ht="30.75" thickBot="1">
      <c r="C15" s="30" t="s">
        <v>21</v>
      </c>
      <c r="D15" s="30"/>
      <c r="E15" s="30"/>
      <c r="F15" s="20">
        <f>SUM(F16:F21)</f>
        <v>26</v>
      </c>
      <c r="G15" s="3">
        <f>SUM(G16:G21)</f>
        <v>24</v>
      </c>
      <c r="H15" s="5"/>
      <c r="I15" s="5"/>
      <c r="J15" s="5"/>
      <c r="N15">
        <f t="shared" si="0"/>
        <v>0</v>
      </c>
      <c r="O15">
        <f>N15*14</f>
        <v>0</v>
      </c>
    </row>
    <row r="16" spans="1:16" ht="15">
      <c r="A16" s="58" t="s">
        <v>93</v>
      </c>
      <c r="B16">
        <v>7</v>
      </c>
      <c r="C16" s="31" t="s">
        <v>30</v>
      </c>
      <c r="D16" s="56" t="s">
        <v>72</v>
      </c>
      <c r="E16" s="49" t="s">
        <v>61</v>
      </c>
      <c r="F16" s="22">
        <v>4</v>
      </c>
      <c r="G16" s="15">
        <v>4</v>
      </c>
      <c r="H16" s="11"/>
      <c r="I16" s="11">
        <v>4</v>
      </c>
      <c r="J16" s="11"/>
      <c r="K16" s="13">
        <v>2</v>
      </c>
      <c r="L16" s="7">
        <v>2</v>
      </c>
      <c r="M16" s="7"/>
      <c r="N16" s="47"/>
      <c r="O16" s="47"/>
      <c r="P16" s="7" t="s">
        <v>11</v>
      </c>
    </row>
    <row r="17" spans="1:16" ht="15">
      <c r="A17" s="58" t="s">
        <v>94</v>
      </c>
      <c r="B17">
        <v>8</v>
      </c>
      <c r="C17" s="28" t="s">
        <v>27</v>
      </c>
      <c r="D17" s="56" t="s">
        <v>73</v>
      </c>
      <c r="E17" s="50" t="s">
        <v>64</v>
      </c>
      <c r="F17" s="10">
        <v>5</v>
      </c>
      <c r="G17" s="16">
        <v>6</v>
      </c>
      <c r="H17" s="12">
        <v>5</v>
      </c>
      <c r="I17" s="12"/>
      <c r="J17" s="12"/>
      <c r="K17" s="14">
        <v>2</v>
      </c>
      <c r="L17" s="8"/>
      <c r="M17" s="8">
        <v>2</v>
      </c>
      <c r="P17" s="8" t="s">
        <v>12</v>
      </c>
    </row>
    <row r="18" spans="1:16" ht="15">
      <c r="A18" s="58" t="s">
        <v>95</v>
      </c>
      <c r="B18">
        <v>9</v>
      </c>
      <c r="C18" s="28" t="s">
        <v>28</v>
      </c>
      <c r="D18" s="56" t="s">
        <v>74</v>
      </c>
      <c r="E18" s="50" t="s">
        <v>65</v>
      </c>
      <c r="F18" s="10">
        <v>4</v>
      </c>
      <c r="G18" s="16">
        <v>6</v>
      </c>
      <c r="H18" s="12">
        <v>4</v>
      </c>
      <c r="I18" s="12"/>
      <c r="J18" s="12"/>
      <c r="K18" s="14">
        <v>2</v>
      </c>
      <c r="L18" s="8"/>
      <c r="M18" s="8">
        <v>2</v>
      </c>
      <c r="P18" s="8" t="s">
        <v>12</v>
      </c>
    </row>
    <row r="19" spans="1:16" ht="15">
      <c r="A19" s="58" t="s">
        <v>102</v>
      </c>
      <c r="B19">
        <v>10</v>
      </c>
      <c r="C19" s="28" t="s">
        <v>25</v>
      </c>
      <c r="D19" s="56" t="s">
        <v>75</v>
      </c>
      <c r="E19" s="50" t="s">
        <v>63</v>
      </c>
      <c r="F19" s="10">
        <v>4</v>
      </c>
      <c r="G19" s="16">
        <v>4</v>
      </c>
      <c r="H19" s="12"/>
      <c r="I19" s="12">
        <v>4</v>
      </c>
      <c r="J19" s="12"/>
      <c r="K19" s="14">
        <v>2</v>
      </c>
      <c r="L19" s="8">
        <v>2</v>
      </c>
      <c r="M19" s="8"/>
      <c r="N19">
        <f t="shared" si="0"/>
        <v>4</v>
      </c>
      <c r="O19">
        <f>N19*14</f>
        <v>56</v>
      </c>
      <c r="P19" s="8" t="s">
        <v>11</v>
      </c>
    </row>
    <row r="20" spans="1:16" ht="15">
      <c r="A20" s="58" t="s">
        <v>96</v>
      </c>
      <c r="B20">
        <v>11</v>
      </c>
      <c r="C20" s="28" t="s">
        <v>36</v>
      </c>
      <c r="D20" s="56" t="s">
        <v>76</v>
      </c>
      <c r="E20" s="50" t="s">
        <v>60</v>
      </c>
      <c r="F20" s="10">
        <v>4</v>
      </c>
      <c r="G20" s="16">
        <v>4</v>
      </c>
      <c r="H20" s="12">
        <v>4</v>
      </c>
      <c r="I20" s="12"/>
      <c r="J20" s="12"/>
      <c r="K20" s="14">
        <v>2</v>
      </c>
      <c r="L20" s="8"/>
      <c r="M20" s="8">
        <v>2</v>
      </c>
      <c r="N20">
        <f t="shared" si="0"/>
        <v>4</v>
      </c>
      <c r="O20">
        <f>N20*14</f>
        <v>56</v>
      </c>
      <c r="P20" s="8" t="s">
        <v>12</v>
      </c>
    </row>
    <row r="21" spans="1:16" ht="15.75" thickBot="1">
      <c r="A21" s="59" t="s">
        <v>103</v>
      </c>
      <c r="C21" s="28" t="s">
        <v>17</v>
      </c>
      <c r="D21" s="55"/>
      <c r="E21" s="55"/>
      <c r="F21" s="27">
        <v>5</v>
      </c>
      <c r="G21" s="24"/>
      <c r="H21" s="25"/>
      <c r="I21" s="25">
        <v>5</v>
      </c>
      <c r="J21" s="25"/>
      <c r="K21" s="26">
        <v>1</v>
      </c>
      <c r="L21" s="9">
        <v>2</v>
      </c>
      <c r="M21" s="9"/>
      <c r="N21" s="33">
        <f t="shared" si="0"/>
        <v>3</v>
      </c>
      <c r="O21" s="33">
        <f>N21*14</f>
        <v>42</v>
      </c>
      <c r="P21" s="9" t="s">
        <v>11</v>
      </c>
    </row>
    <row r="22" spans="6:16" ht="15">
      <c r="F22" s="5"/>
      <c r="G22" s="5"/>
      <c r="H22" s="6"/>
      <c r="I22" s="6"/>
      <c r="J22" s="6"/>
      <c r="K22" s="5"/>
      <c r="L22" s="5"/>
      <c r="M22" s="5"/>
      <c r="N22">
        <f t="shared" si="0"/>
        <v>0</v>
      </c>
      <c r="O22">
        <f>N22*14</f>
        <v>0</v>
      </c>
      <c r="P22" s="5"/>
    </row>
    <row r="23" spans="3:16" ht="15.75" thickBot="1">
      <c r="C23" s="29" t="s">
        <v>22</v>
      </c>
      <c r="D23" s="29"/>
      <c r="E23" s="29"/>
      <c r="F23" s="20">
        <f>SUM(F24:F27)</f>
        <v>17</v>
      </c>
      <c r="G23" s="3">
        <f>SUM(G25:G28)</f>
        <v>7</v>
      </c>
      <c r="H23" s="6"/>
      <c r="I23" s="6"/>
      <c r="J23" s="6"/>
      <c r="K23" s="5"/>
      <c r="L23" s="5"/>
      <c r="M23" s="5"/>
      <c r="N23">
        <f t="shared" si="0"/>
        <v>0</v>
      </c>
      <c r="O23">
        <f>N23*14</f>
        <v>0</v>
      </c>
      <c r="P23" s="5"/>
    </row>
    <row r="24" spans="1:16" ht="15">
      <c r="A24" s="58" t="s">
        <v>97</v>
      </c>
      <c r="B24">
        <v>12</v>
      </c>
      <c r="C24" s="31" t="s">
        <v>29</v>
      </c>
      <c r="D24" s="56" t="s">
        <v>77</v>
      </c>
      <c r="E24" s="49" t="s">
        <v>65</v>
      </c>
      <c r="F24" s="22">
        <v>4</v>
      </c>
      <c r="G24" s="32">
        <v>4</v>
      </c>
      <c r="H24" s="11"/>
      <c r="I24" s="11">
        <v>4</v>
      </c>
      <c r="J24" s="11"/>
      <c r="K24" s="13">
        <v>2</v>
      </c>
      <c r="L24" s="7"/>
      <c r="M24" s="7">
        <v>2</v>
      </c>
      <c r="N24" s="39"/>
      <c r="O24" s="39"/>
      <c r="P24" s="7" t="s">
        <v>12</v>
      </c>
    </row>
    <row r="25" spans="1:16" ht="15">
      <c r="A25" s="58" t="s">
        <v>98</v>
      </c>
      <c r="B25">
        <v>13</v>
      </c>
      <c r="C25" s="28" t="s">
        <v>40</v>
      </c>
      <c r="D25" s="56" t="s">
        <v>78</v>
      </c>
      <c r="E25" s="52" t="s">
        <v>65</v>
      </c>
      <c r="F25" s="34">
        <v>4</v>
      </c>
      <c r="G25" s="35">
        <v>4</v>
      </c>
      <c r="H25" s="36"/>
      <c r="I25" s="36"/>
      <c r="J25" s="36">
        <v>4</v>
      </c>
      <c r="K25" s="37">
        <v>2</v>
      </c>
      <c r="L25" s="38">
        <v>2</v>
      </c>
      <c r="M25" s="38"/>
      <c r="P25" s="38" t="s">
        <v>11</v>
      </c>
    </row>
    <row r="26" spans="1:16" ht="15">
      <c r="A26" s="58" t="s">
        <v>99</v>
      </c>
      <c r="B26">
        <v>14</v>
      </c>
      <c r="C26" s="28" t="s">
        <v>23</v>
      </c>
      <c r="D26" s="55" t="s">
        <v>79</v>
      </c>
      <c r="E26" s="50" t="s">
        <v>62</v>
      </c>
      <c r="F26" s="10">
        <v>4</v>
      </c>
      <c r="G26" s="16">
        <v>3</v>
      </c>
      <c r="H26" s="12"/>
      <c r="I26" s="12">
        <v>4</v>
      </c>
      <c r="J26" s="12"/>
      <c r="K26" s="14">
        <v>2</v>
      </c>
      <c r="L26" s="8"/>
      <c r="M26" s="8">
        <v>2</v>
      </c>
      <c r="P26" s="8" t="s">
        <v>12</v>
      </c>
    </row>
    <row r="27" spans="1:16" ht="15">
      <c r="A27" s="59" t="s">
        <v>104</v>
      </c>
      <c r="B27">
        <v>15</v>
      </c>
      <c r="C27" s="28" t="s">
        <v>15</v>
      </c>
      <c r="D27" s="55"/>
      <c r="E27" s="55"/>
      <c r="F27" s="10">
        <v>5</v>
      </c>
      <c r="G27" s="16"/>
      <c r="H27" s="12"/>
      <c r="I27" s="12"/>
      <c r="J27" s="12">
        <v>5</v>
      </c>
      <c r="K27" s="14">
        <v>1</v>
      </c>
      <c r="L27" s="8">
        <v>2</v>
      </c>
      <c r="M27" s="8"/>
      <c r="P27" s="10" t="s">
        <v>11</v>
      </c>
    </row>
    <row r="28" spans="3:16" ht="15.75" thickBot="1">
      <c r="C28" s="40"/>
      <c r="D28" s="54"/>
      <c r="E28" s="54"/>
      <c r="F28" s="41"/>
      <c r="G28" s="42"/>
      <c r="H28" s="43"/>
      <c r="I28" s="43"/>
      <c r="J28" s="43"/>
      <c r="K28" s="44"/>
      <c r="L28" s="45"/>
      <c r="M28" s="45"/>
      <c r="N28" s="33"/>
      <c r="O28" s="33"/>
      <c r="P28" s="45"/>
    </row>
    <row r="29" spans="6:16" ht="15">
      <c r="F29" s="5"/>
      <c r="G29" s="5"/>
      <c r="H29" s="6"/>
      <c r="I29" s="6"/>
      <c r="J29" s="6"/>
      <c r="K29" s="5"/>
      <c r="L29" s="5"/>
      <c r="M29" s="5"/>
      <c r="N29">
        <f aca="true" t="shared" si="1" ref="N29:N35">SUM(K29:M29)</f>
        <v>0</v>
      </c>
      <c r="O29">
        <f>N29*14</f>
        <v>0</v>
      </c>
      <c r="P29" s="5"/>
    </row>
    <row r="30" spans="3:16" ht="15.75" thickBot="1">
      <c r="C30" s="29"/>
      <c r="D30" s="29"/>
      <c r="E30" s="29"/>
      <c r="F30" s="20">
        <f>SUM(F31:F35)</f>
        <v>23</v>
      </c>
      <c r="G30" s="3">
        <f>SUM(G31:G35)</f>
        <v>3</v>
      </c>
      <c r="H30" s="6"/>
      <c r="I30" s="6"/>
      <c r="J30" s="6"/>
      <c r="K30" s="5"/>
      <c r="L30" s="5"/>
      <c r="M30" s="5"/>
      <c r="N30">
        <f t="shared" si="1"/>
        <v>0</v>
      </c>
      <c r="O30">
        <f>N30*14</f>
        <v>0</v>
      </c>
      <c r="P30" s="5"/>
    </row>
    <row r="31" spans="1:16" ht="15">
      <c r="A31" s="58" t="s">
        <v>87</v>
      </c>
      <c r="B31">
        <v>16</v>
      </c>
      <c r="C31" s="31" t="s">
        <v>16</v>
      </c>
      <c r="D31" s="56" t="s">
        <v>84</v>
      </c>
      <c r="E31" s="49" t="s">
        <v>63</v>
      </c>
      <c r="F31" s="7">
        <v>10</v>
      </c>
      <c r="G31" s="15"/>
      <c r="H31" s="11"/>
      <c r="I31" s="18"/>
      <c r="J31" s="18">
        <v>10</v>
      </c>
      <c r="K31" s="22"/>
      <c r="L31" s="22"/>
      <c r="M31" s="22"/>
      <c r="N31" s="47"/>
      <c r="O31" s="47"/>
      <c r="P31" s="7"/>
    </row>
    <row r="32" spans="1:16" ht="15">
      <c r="A32" s="58" t="s">
        <v>88</v>
      </c>
      <c r="B32">
        <v>17</v>
      </c>
      <c r="C32" s="28" t="s">
        <v>24</v>
      </c>
      <c r="D32" s="56" t="s">
        <v>83</v>
      </c>
      <c r="E32" s="50" t="s">
        <v>63</v>
      </c>
      <c r="F32" s="8">
        <v>10</v>
      </c>
      <c r="G32" s="16"/>
      <c r="H32" s="12"/>
      <c r="I32" s="17"/>
      <c r="J32" s="17">
        <v>10</v>
      </c>
      <c r="K32" s="10"/>
      <c r="L32" s="10"/>
      <c r="M32" s="10"/>
      <c r="P32" s="8" t="s">
        <v>11</v>
      </c>
    </row>
    <row r="33" spans="1:16" ht="15">
      <c r="A33" s="58" t="s">
        <v>85</v>
      </c>
      <c r="B33">
        <v>18</v>
      </c>
      <c r="C33" s="46" t="s">
        <v>49</v>
      </c>
      <c r="D33" s="56" t="s">
        <v>80</v>
      </c>
      <c r="E33" s="52"/>
      <c r="F33" s="10">
        <v>1</v>
      </c>
      <c r="G33" s="16">
        <v>1</v>
      </c>
      <c r="H33" s="12">
        <v>1</v>
      </c>
      <c r="I33" s="17"/>
      <c r="J33" s="17"/>
      <c r="K33" s="10"/>
      <c r="L33" s="10">
        <v>1</v>
      </c>
      <c r="M33" s="10"/>
      <c r="P33" s="8" t="s">
        <v>48</v>
      </c>
    </row>
    <row r="34" spans="1:16" ht="15">
      <c r="A34" s="58" t="s">
        <v>86</v>
      </c>
      <c r="B34">
        <v>19</v>
      </c>
      <c r="C34" s="46" t="s">
        <v>50</v>
      </c>
      <c r="D34" s="56" t="s">
        <v>81</v>
      </c>
      <c r="E34" s="52"/>
      <c r="F34" s="8">
        <v>1</v>
      </c>
      <c r="G34" s="16">
        <v>1</v>
      </c>
      <c r="H34" s="12"/>
      <c r="I34" s="17">
        <v>1</v>
      </c>
      <c r="J34" s="17"/>
      <c r="K34" s="10"/>
      <c r="L34" s="10">
        <v>1</v>
      </c>
      <c r="M34" s="10"/>
      <c r="P34" s="8" t="s">
        <v>48</v>
      </c>
    </row>
    <row r="35" spans="1:16" ht="16.5" thickBot="1">
      <c r="A35" s="58" t="s">
        <v>105</v>
      </c>
      <c r="B35">
        <v>20</v>
      </c>
      <c r="C35" s="46" t="s">
        <v>51</v>
      </c>
      <c r="D35" s="56" t="s">
        <v>82</v>
      </c>
      <c r="E35" s="53"/>
      <c r="F35" s="9">
        <v>1</v>
      </c>
      <c r="G35" s="24">
        <v>1</v>
      </c>
      <c r="H35" s="25"/>
      <c r="I35" s="19"/>
      <c r="J35" s="19">
        <v>1</v>
      </c>
      <c r="K35" s="9"/>
      <c r="L35" s="9">
        <v>1</v>
      </c>
      <c r="M35" s="9"/>
      <c r="N35" s="33">
        <f t="shared" si="1"/>
        <v>1</v>
      </c>
      <c r="O35" s="33">
        <f>N35*14</f>
        <v>14</v>
      </c>
      <c r="P35" s="9" t="s">
        <v>48</v>
      </c>
    </row>
    <row r="36" spans="3:16" ht="15">
      <c r="C36" s="23"/>
      <c r="D36" s="23"/>
      <c r="E36" s="23"/>
      <c r="F36" s="5"/>
      <c r="G36" s="5"/>
      <c r="H36" s="6">
        <f aca="true" t="shared" si="2" ref="H36:M36">SUM(H4:H35)</f>
        <v>30</v>
      </c>
      <c r="I36" s="6">
        <f t="shared" si="2"/>
        <v>30</v>
      </c>
      <c r="J36" s="6">
        <f t="shared" si="2"/>
        <v>30</v>
      </c>
      <c r="K36" s="6">
        <f t="shared" si="2"/>
        <v>28</v>
      </c>
      <c r="L36" s="6">
        <f t="shared" si="2"/>
        <v>20</v>
      </c>
      <c r="M36" s="6">
        <f t="shared" si="2"/>
        <v>12</v>
      </c>
      <c r="P36" s="5"/>
    </row>
    <row r="37" spans="3:16" ht="15">
      <c r="C37" s="23"/>
      <c r="D37" s="23"/>
      <c r="E37" s="23"/>
      <c r="F37" s="5"/>
      <c r="G37" s="5"/>
      <c r="H37" s="6"/>
      <c r="I37" s="6"/>
      <c r="J37" s="6"/>
      <c r="P37" s="5"/>
    </row>
    <row r="38" ht="14.25" customHeight="1">
      <c r="F38">
        <f>F30+F23+F15+F9+F3</f>
        <v>90</v>
      </c>
    </row>
    <row r="39" spans="3:16" ht="15">
      <c r="C39" t="s">
        <v>37</v>
      </c>
      <c r="F39" s="5"/>
      <c r="K39">
        <f>K4+K5+K10+K12+K17+K18+K20</f>
        <v>12</v>
      </c>
      <c r="L39">
        <f>L4+L5+L10+L12+L17+L18+L20</f>
        <v>4</v>
      </c>
      <c r="M39">
        <f>M4+M5+M10+M12+M17+M18+M20</f>
        <v>8</v>
      </c>
      <c r="P39">
        <f>SUM(K39:M39)</f>
        <v>24</v>
      </c>
    </row>
    <row r="40" spans="3:16" ht="15">
      <c r="C40" t="s">
        <v>38</v>
      </c>
      <c r="F40" s="5"/>
      <c r="K40">
        <f>K6+K11+K16+K19+K21+K24+K26</f>
        <v>13</v>
      </c>
      <c r="L40">
        <f>L6+L11+L16+L19+L21+L24+L26</f>
        <v>9</v>
      </c>
      <c r="M40">
        <f>M6+M11+M16+M19+M21+M24+M26</f>
        <v>4</v>
      </c>
      <c r="P40">
        <f>SUM(K40:M40)</f>
        <v>26</v>
      </c>
    </row>
    <row r="41" spans="3:16" ht="15">
      <c r="C41" t="s">
        <v>39</v>
      </c>
      <c r="F41" s="5"/>
      <c r="K41">
        <f>K25+K27</f>
        <v>3</v>
      </c>
      <c r="L41">
        <f>L25+L27</f>
        <v>4</v>
      </c>
      <c r="M41">
        <f>M25+M27</f>
        <v>0</v>
      </c>
      <c r="P41">
        <f>SUM(K41:M41)</f>
        <v>7</v>
      </c>
    </row>
    <row r="42" spans="3:12" ht="15">
      <c r="C42" t="s">
        <v>45</v>
      </c>
      <c r="F42" s="5"/>
      <c r="L42">
        <v>42</v>
      </c>
    </row>
    <row r="43" spans="3:10" ht="15">
      <c r="C43" s="1" t="s">
        <v>13</v>
      </c>
      <c r="D43" s="1"/>
      <c r="E43" s="1"/>
      <c r="F43" s="3"/>
      <c r="H43" s="6"/>
      <c r="I43" s="6">
        <v>5</v>
      </c>
      <c r="J43" s="6">
        <v>5</v>
      </c>
    </row>
    <row r="45" spans="3:5" ht="15">
      <c r="C45" s="1" t="s">
        <v>44</v>
      </c>
      <c r="D45" s="1"/>
      <c r="E45" s="1"/>
    </row>
    <row r="46" spans="3:5" ht="15">
      <c r="C46" s="1" t="s">
        <v>41</v>
      </c>
      <c r="D46" s="1"/>
      <c r="E46" s="1"/>
    </row>
    <row r="47" spans="3:5" ht="15">
      <c r="C47" s="1" t="s">
        <v>42</v>
      </c>
      <c r="D47" s="1"/>
      <c r="E47" s="1"/>
    </row>
    <row r="48" ht="15">
      <c r="F48" t="s">
        <v>43</v>
      </c>
    </row>
    <row r="49" spans="3:6" ht="15">
      <c r="C49" s="1" t="s">
        <v>46</v>
      </c>
      <c r="D49" s="1"/>
      <c r="E49" s="1"/>
      <c r="F49">
        <f>29*14+42</f>
        <v>448</v>
      </c>
    </row>
    <row r="50" spans="3:6" ht="15">
      <c r="C50" s="1" t="s">
        <v>47</v>
      </c>
      <c r="D50" s="1"/>
      <c r="E50" s="1"/>
      <c r="F50">
        <f>28*14</f>
        <v>392</v>
      </c>
    </row>
  </sheetData>
  <sheetProtection/>
  <printOptions horizontalCentered="1"/>
  <pageMargins left="0.7480314960629921" right="0.7480314960629921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oktato</dc:creator>
  <cp:keywords/>
  <dc:description/>
  <cp:lastModifiedBy>Lantos Zoltán</cp:lastModifiedBy>
  <cp:lastPrinted>2023-08-06T21:39:26Z</cp:lastPrinted>
  <dcterms:created xsi:type="dcterms:W3CDTF">2019-04-02T16:04:47Z</dcterms:created>
  <dcterms:modified xsi:type="dcterms:W3CDTF">2023-08-06T21:39:26Z</dcterms:modified>
  <cp:category/>
  <cp:version/>
  <cp:contentType/>
  <cp:contentStatus/>
</cp:coreProperties>
</file>