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Szakirányú-Mentortanár-Levelező" sheetId="1" r:id="rId1"/>
  </sheets>
  <definedNames/>
  <calcPr fullCalcOnLoad="1"/>
</workbook>
</file>

<file path=xl/sharedStrings.xml><?xml version="1.0" encoding="utf-8"?>
<sst xmlns="http://schemas.openxmlformats.org/spreadsheetml/2006/main" count="217" uniqueCount="159">
  <si>
    <t>Sorsz.</t>
  </si>
  <si>
    <t>Kód</t>
  </si>
  <si>
    <t>Tantárgyak</t>
  </si>
  <si>
    <t>Össz-
óra</t>
  </si>
  <si>
    <t>Kredit</t>
  </si>
  <si>
    <t>ea</t>
  </si>
  <si>
    <t>tgy</t>
  </si>
  <si>
    <t>lab</t>
  </si>
  <si>
    <t>köv</t>
  </si>
  <si>
    <t>kr</t>
  </si>
  <si>
    <t>1.</t>
  </si>
  <si>
    <t>2.</t>
  </si>
  <si>
    <t>3.</t>
  </si>
  <si>
    <t>4.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</si>
  <si>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</si>
  <si>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</si>
  <si>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</si>
  <si>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</si>
  <si>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</si>
  <si>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</si>
  <si>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</si>
  <si>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</si>
  <si>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</si>
  <si>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</si>
  <si>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Félévenkénti óraszám - összesen:</t>
  </si>
  <si>
    <t>Összes kreditpont:</t>
  </si>
  <si>
    <t>Félévi óraszám (ea - tgy - lab), számonkérés ill. követelmény módja (v, sz, f), kreditpont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</si>
  <si>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</si>
  <si>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</si>
  <si>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</si>
  <si>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</si>
  <si>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</si>
  <si>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</si>
  <si>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</si>
  <si>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</si>
  <si>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</si>
  <si>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</si>
  <si>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</si>
  <si>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</si>
  <si>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</si>
  <si>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</si>
  <si>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Multikulturális nevelés</t>
  </si>
  <si>
    <t>IKT támogatott pedagógiai módszerek</t>
  </si>
  <si>
    <t>Gyakorlat</t>
  </si>
  <si>
    <t>5.</t>
  </si>
  <si>
    <t>10.</t>
  </si>
  <si>
    <t>17.</t>
  </si>
  <si>
    <t>24.</t>
  </si>
  <si>
    <t>33.</t>
  </si>
  <si>
    <t>34.</t>
  </si>
  <si>
    <t>v</t>
  </si>
  <si>
    <t>1.félév</t>
  </si>
  <si>
    <t>2. félév</t>
  </si>
  <si>
    <t>3. félév</t>
  </si>
  <si>
    <t>4. félév</t>
  </si>
  <si>
    <t>Záróvizsga tárgyak:</t>
  </si>
  <si>
    <t xml:space="preserve">     Szakdolgozat védés</t>
  </si>
  <si>
    <t xml:space="preserve">     Komplex szóbeli vizsga</t>
  </si>
  <si>
    <t>Tanulói kultúrák megismerése, tanulói kompetenciák fejlesztése</t>
  </si>
  <si>
    <t>Összes tantervi óra:</t>
  </si>
  <si>
    <t>Oktatási-nevelési intézmény hatékonysága</t>
  </si>
  <si>
    <t>Pedagógusképzés megújítása</t>
  </si>
  <si>
    <t>Tanári kompetenciafejlesztés</t>
  </si>
  <si>
    <t>Pszichológia-,pedagógia-, nevelésszociológia időszerű kérdései</t>
  </si>
  <si>
    <t>Konfliktuskezelés</t>
  </si>
  <si>
    <t>Pedagógiai kutatásmódszertan</t>
  </si>
  <si>
    <t xml:space="preserve">Fejlesztő értékelés </t>
  </si>
  <si>
    <t>Kommunikáció</t>
  </si>
  <si>
    <t xml:space="preserve">Speciális nevelési területek </t>
  </si>
  <si>
    <t>Osztályfőnöki munka</t>
  </si>
  <si>
    <t>Oktatási rendszerek fejlődése</t>
  </si>
  <si>
    <t>Információs kommunikációs technológiák</t>
  </si>
  <si>
    <t>Ifjúságszociológia</t>
  </si>
  <si>
    <t>Pedagógiai munkát segítő intézmények- és szakemberek</t>
  </si>
  <si>
    <t>Pedagógusok pedagógiai tudása</t>
  </si>
  <si>
    <t>Pedagógiai- pszichológiai ismeretek</t>
  </si>
  <si>
    <t>Integráció és szegregáció kérdései</t>
  </si>
  <si>
    <t xml:space="preserve">Hallgatói korosztállyal való foglalkozás </t>
  </si>
  <si>
    <t>Iskolaszervezettan</t>
  </si>
  <si>
    <t xml:space="preserve">Mentorálás módszerei I. </t>
  </si>
  <si>
    <t>Mentorálás módszerei II.</t>
  </si>
  <si>
    <t xml:space="preserve">Mentorálás módszerei III. </t>
  </si>
  <si>
    <t>Tehetséggondozás</t>
  </si>
  <si>
    <t>Szakterületi, szakmódszertani fejlődési irányok</t>
  </si>
  <si>
    <t>Közigazgatási ismeretek</t>
  </si>
  <si>
    <t xml:space="preserve">Vezetés és szervezetfejlesztés </t>
  </si>
  <si>
    <t>Iskolai mentálhigiéné</t>
  </si>
  <si>
    <t>Óbudai Egyetem</t>
  </si>
  <si>
    <t>35.</t>
  </si>
  <si>
    <t>Szakdolgozat I.</t>
  </si>
  <si>
    <t>Szakdolgozat II.</t>
  </si>
  <si>
    <t>Évközi jegy - összesen:</t>
  </si>
  <si>
    <t>Vizsgajegy - összesen:</t>
  </si>
  <si>
    <t>é</t>
  </si>
  <si>
    <t>Előkövetelmény</t>
  </si>
  <si>
    <t>6., 18.</t>
  </si>
  <si>
    <t>1. félévben: 1 tárgy</t>
  </si>
  <si>
    <t>2. félévben: 1 tárgy</t>
  </si>
  <si>
    <t>3. félévben: 1 tárgy</t>
  </si>
  <si>
    <t>4. félévben: 2 tárgy</t>
  </si>
  <si>
    <t xml:space="preserve">Kötelezően választandó tárgyak (összesen 5 tárgy 10 kredit értékben): </t>
  </si>
  <si>
    <t>Közoktatási intézmény és környezete</t>
  </si>
  <si>
    <t>Pedagógus az oktatási intézmény szervezetében</t>
  </si>
  <si>
    <t>TMPST11ELK</t>
  </si>
  <si>
    <t>TMPKV11ELK</t>
  </si>
  <si>
    <t>TMPIK11ELK</t>
  </si>
  <si>
    <t>TMPIH11ELK</t>
  </si>
  <si>
    <t>TMPPP11ELK</t>
  </si>
  <si>
    <t>TMPSK11ELK</t>
  </si>
  <si>
    <t>TMPSE11ELK</t>
  </si>
  <si>
    <t>TMPMM11ELK</t>
  </si>
  <si>
    <t>TMPOL11ELK</t>
  </si>
  <si>
    <t>TMPPZ11ELK</t>
  </si>
  <si>
    <t>TMPKF11ELK</t>
  </si>
  <si>
    <t>TMPKK11ELK</t>
  </si>
  <si>
    <t>TMPSZ11ELK</t>
  </si>
  <si>
    <t>TMPJE11ELK</t>
  </si>
  <si>
    <t>TMPOI11ELK</t>
  </si>
  <si>
    <t>TMPVV11ELK</t>
  </si>
  <si>
    <t>TMPFE11ELK</t>
  </si>
  <si>
    <t>TMPNT11ELK</t>
  </si>
  <si>
    <t>TMPMN11ELK</t>
  </si>
  <si>
    <t>TMPPM11ELK</t>
  </si>
  <si>
    <t>TMPPI11ELK</t>
  </si>
  <si>
    <t>TMPOF11ELK</t>
  </si>
  <si>
    <t>TMPTK11ELK</t>
  </si>
  <si>
    <t>TMPMK11ELK</t>
  </si>
  <si>
    <t>TMPME11ELK</t>
  </si>
  <si>
    <t>TMPII11ELK</t>
  </si>
  <si>
    <t>TMPGY11ELK</t>
  </si>
  <si>
    <t>TMPZD11ELK</t>
  </si>
  <si>
    <t>TMPZD21ELK</t>
  </si>
  <si>
    <t>TMPKPS1ELK</t>
  </si>
  <si>
    <t>TMPSM11ELK</t>
  </si>
  <si>
    <t>TMPKH11ELK</t>
  </si>
  <si>
    <t>TMPOG11ELK</t>
  </si>
  <si>
    <t>TMPKM11ELK</t>
  </si>
  <si>
    <t>TMPOR11ELK</t>
  </si>
  <si>
    <t>a</t>
  </si>
  <si>
    <t>Bánki Donát Gépész és Biztonságtechnikai Mérnöki Kar</t>
  </si>
  <si>
    <t>mintatanterv</t>
  </si>
  <si>
    <t>levelező munkarend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</si>
  <si>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</si>
  <si>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</si>
  <si>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</si>
  <si>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</si>
  <si>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</si>
  <si>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</si>
  <si>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teljesítendő: 50 óra, 10 kredit</t>
  </si>
  <si>
    <t>képzéskód, szakkód: BSLCTG, BSLCTG</t>
  </si>
  <si>
    <t>(BTOKGV1ELK)</t>
  </si>
  <si>
    <t>(BTOKGV2ELK)</t>
  </si>
  <si>
    <t>(BTOKGV3ELK)</t>
  </si>
  <si>
    <t>(BTOKGV4ELK)</t>
  </si>
  <si>
    <t>(BTOKGV5ELK)</t>
  </si>
  <si>
    <t>mintatanterv-kód: BSLCTGXXM0S16 (120 krd)</t>
  </si>
  <si>
    <t>tárgycsoportkód: BSLCTGXXM0S16KV</t>
  </si>
  <si>
    <t>gyakorlatvezető mentortanár pedagógus-szakvizsgára felkészítő</t>
  </si>
  <si>
    <t>10., 20 felv..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</si>
</sst>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.5"/>
      <name val="Times New Roman"/>
      <family val="1"/>
    </font>
    <font>
      <u val="single"/>
      <sz val="11"/>
      <name val="Arial"/>
      <family val="2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9"/>
      <name val="Arial"/>
      <family val="0"/>
    </font>
    <font>
      <sz val="10"/>
      <color indexed="12"/>
      <name val="Arial"/>
      <family val="0"/>
    </font>
    <font>
      <sz val="9.5"/>
      <name val="Arial Narrow"/>
      <family val="2"/>
    </font>
    <font>
      <b/>
      <sz val="12"/>
      <name val="Arial"/>
      <family val="0"/>
    </font>
    <font>
      <sz val="10"/>
      <color indexed="1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thick">
        <color indexed="10"/>
      </left>
      <right style="medium"/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 applyNumberFormat="0" applyBorder="0">
      <alignment horizontal="right"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" fillId="17" borderId="8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26" fillId="0" borderId="1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2" applyNumberFormat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13" fillId="23" borderId="38" xfId="57" applyFont="1" applyFill="1" applyBorder="1" applyAlignment="1">
      <alignment vertical="center"/>
      <protection/>
    </xf>
    <xf numFmtId="0" fontId="13" fillId="23" borderId="39" xfId="57" applyFont="1" applyFill="1" applyBorder="1" applyAlignment="1">
      <alignment horizontal="right" vertical="top"/>
      <protection/>
    </xf>
    <xf numFmtId="0" fontId="11" fillId="23" borderId="40" xfId="57" applyFont="1" applyFill="1" applyBorder="1" applyAlignment="1">
      <alignment horizont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3" fillId="23" borderId="44" xfId="57" applyFont="1" applyFill="1" applyBorder="1" applyAlignment="1">
      <alignment vertical="center"/>
      <protection/>
    </xf>
    <xf numFmtId="0" fontId="13" fillId="23" borderId="45" xfId="57" applyFont="1" applyFill="1" applyBorder="1" applyAlignment="1">
      <alignment horizontal="right" vertical="top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2" fillId="23" borderId="46" xfId="0" applyFont="1" applyFill="1" applyBorder="1" applyAlignment="1">
      <alignment horizontal="left" shrinkToFit="1"/>
    </xf>
    <xf numFmtId="0" fontId="31" fillId="23" borderId="47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15" applyFont="1" applyFill="1" applyBorder="1" applyAlignment="1">
      <alignment horizontal="left" vertical="center"/>
      <protection/>
    </xf>
    <xf numFmtId="0" fontId="11" fillId="0" borderId="50" xfId="0" applyFont="1" applyFill="1" applyBorder="1" applyAlignment="1">
      <alignment wrapText="1"/>
    </xf>
    <xf numFmtId="0" fontId="0" fillId="0" borderId="51" xfId="15" applyFont="1" applyFill="1" applyBorder="1" applyAlignment="1">
      <alignment horizontal="left" vertical="center"/>
      <protection/>
    </xf>
    <xf numFmtId="0" fontId="11" fillId="0" borderId="47" xfId="0" applyFont="1" applyFill="1" applyBorder="1" applyAlignment="1">
      <alignment wrapText="1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60" xfId="0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0" fontId="0" fillId="0" borderId="62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3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1" xfId="0" applyFont="1" applyFill="1" applyBorder="1" applyAlignment="1">
      <alignment horizontal="left" vertical="center"/>
    </xf>
    <xf numFmtId="0" fontId="13" fillId="23" borderId="40" xfId="57" applyFont="1" applyFill="1" applyBorder="1" applyAlignment="1">
      <alignment horizontal="right"/>
      <protection/>
    </xf>
    <xf numFmtId="0" fontId="13" fillId="23" borderId="64" xfId="57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6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wrapText="1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4" fontId="8" fillId="0" borderId="55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3" fillId="0" borderId="7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</cellXfs>
  <cellStyles count="51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17.140625" style="0" bestFit="1" customWidth="1"/>
    <col min="3" max="3" width="45.28125" style="0" customWidth="1"/>
    <col min="4" max="4" width="6.00390625" style="0" customWidth="1"/>
    <col min="5" max="5" width="7.00390625" style="0" bestFit="1" customWidth="1"/>
    <col min="6" max="8" width="6.8515625" style="0" bestFit="1" customWidth="1"/>
    <col min="9" max="9" width="4.8515625" style="0" bestFit="1" customWidth="1"/>
    <col min="10" max="13" width="6.8515625" style="0" bestFit="1" customWidth="1"/>
    <col min="14" max="14" width="4.8515625" style="0" bestFit="1" customWidth="1"/>
    <col min="15" max="18" width="6.8515625" style="0" bestFit="1" customWidth="1"/>
    <col min="19" max="19" width="4.8515625" style="0" bestFit="1" customWidth="1"/>
    <col min="20" max="23" width="6.8515625" style="0" bestFit="1" customWidth="1"/>
    <col min="24" max="24" width="4.7109375" style="0" bestFit="1" customWidth="1"/>
    <col min="25" max="25" width="6.00390625" style="0" bestFit="1" customWidth="1"/>
    <col min="26" max="26" width="14.8515625" style="0" bestFit="1" customWidth="1"/>
  </cols>
  <sheetData>
    <row r="1" spans="1:26" ht="15.75">
      <c r="A1" s="81" t="s">
        <v>87</v>
      </c>
      <c r="B1" s="136"/>
      <c r="C1" s="136"/>
      <c r="D1" s="136"/>
      <c r="E1" s="136"/>
      <c r="G1" s="82"/>
      <c r="H1" s="82"/>
      <c r="I1" s="82"/>
      <c r="J1" s="82"/>
      <c r="K1" s="82"/>
      <c r="L1" s="137" t="s">
        <v>140</v>
      </c>
      <c r="M1" s="82"/>
      <c r="N1" s="82"/>
      <c r="O1" s="82"/>
      <c r="P1" s="82"/>
      <c r="Q1" s="82"/>
      <c r="R1" s="82"/>
      <c r="S1" s="82"/>
      <c r="T1" s="82"/>
      <c r="U1" s="82"/>
      <c r="V1" s="138"/>
      <c r="W1" s="82"/>
      <c r="X1" s="82"/>
      <c r="Y1" s="82"/>
      <c r="Z1" s="82"/>
    </row>
    <row r="2" spans="1:26" ht="15.75">
      <c r="A2" s="81" t="s">
        <v>139</v>
      </c>
      <c r="B2" s="82"/>
      <c r="C2" s="82"/>
      <c r="D2" s="82"/>
      <c r="E2" s="136"/>
      <c r="G2" s="82"/>
      <c r="H2" s="82"/>
      <c r="I2" s="82"/>
      <c r="J2" s="82"/>
      <c r="K2" s="82"/>
      <c r="L2" s="137" t="s">
        <v>157</v>
      </c>
      <c r="M2" s="82"/>
      <c r="N2" s="82"/>
      <c r="O2" s="82"/>
      <c r="P2" s="82"/>
      <c r="Q2" s="82"/>
      <c r="R2" s="82"/>
      <c r="S2" s="82"/>
      <c r="T2" s="81"/>
      <c r="U2" s="81"/>
      <c r="V2" s="81"/>
      <c r="W2" s="81"/>
      <c r="X2" s="81"/>
      <c r="Y2" s="81"/>
      <c r="Z2" s="81"/>
    </row>
    <row r="3" spans="1:26" ht="13.5" thickBot="1">
      <c r="A3" s="140" t="s">
        <v>155</v>
      </c>
      <c r="B3" s="141"/>
      <c r="C3" s="141"/>
      <c r="D3" s="142"/>
      <c r="E3" s="142"/>
      <c r="F3" s="143"/>
      <c r="G3" s="139"/>
      <c r="H3" s="139"/>
      <c r="I3" s="82"/>
      <c r="J3" s="82"/>
      <c r="K3" s="82"/>
      <c r="L3" s="144" t="s">
        <v>149</v>
      </c>
      <c r="M3" s="82"/>
      <c r="N3" s="82"/>
      <c r="O3" s="82"/>
      <c r="P3" s="82"/>
      <c r="Q3" s="82"/>
      <c r="R3" s="82"/>
      <c r="S3" s="82"/>
      <c r="T3" s="81"/>
      <c r="U3" s="81"/>
      <c r="V3" s="81"/>
      <c r="W3" s="81" t="s">
        <v>141</v>
      </c>
      <c r="X3" s="81"/>
      <c r="Y3" s="81"/>
      <c r="Z3" s="81"/>
    </row>
    <row r="4" spans="1:26" ht="12.75" customHeight="1">
      <c r="A4" s="200" t="s">
        <v>0</v>
      </c>
      <c r="B4" s="203" t="s">
        <v>1</v>
      </c>
      <c r="C4" s="179" t="s">
        <v>2</v>
      </c>
      <c r="D4" s="182" t="s">
        <v>3</v>
      </c>
      <c r="E4" s="191" t="s">
        <v>4</v>
      </c>
      <c r="F4" s="194" t="s">
        <v>26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41"/>
    </row>
    <row r="5" spans="1:26" ht="12.75">
      <c r="A5" s="201"/>
      <c r="B5" s="204"/>
      <c r="C5" s="180"/>
      <c r="D5" s="183"/>
      <c r="E5" s="192"/>
      <c r="F5" s="197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9"/>
      <c r="Z5" s="40"/>
    </row>
    <row r="6" spans="1:26" ht="12.75">
      <c r="A6" s="201"/>
      <c r="B6" s="204"/>
      <c r="C6" s="180"/>
      <c r="D6" s="183"/>
      <c r="E6" s="192"/>
      <c r="F6" s="176" t="s">
        <v>51</v>
      </c>
      <c r="G6" s="177"/>
      <c r="H6" s="177"/>
      <c r="I6" s="177"/>
      <c r="J6" s="178"/>
      <c r="K6" s="176" t="s">
        <v>52</v>
      </c>
      <c r="L6" s="177"/>
      <c r="M6" s="177"/>
      <c r="N6" s="177"/>
      <c r="O6" s="178"/>
      <c r="P6" s="176" t="s">
        <v>53</v>
      </c>
      <c r="Q6" s="177"/>
      <c r="R6" s="177"/>
      <c r="S6" s="177"/>
      <c r="T6" s="178"/>
      <c r="U6" s="176" t="s">
        <v>54</v>
      </c>
      <c r="V6" s="177"/>
      <c r="W6" s="177"/>
      <c r="X6" s="177"/>
      <c r="Y6" s="169"/>
      <c r="Z6" s="42" t="s">
        <v>94</v>
      </c>
    </row>
    <row r="7" spans="1:26" ht="13.5" thickBot="1">
      <c r="A7" s="202"/>
      <c r="B7" s="205"/>
      <c r="C7" s="181"/>
      <c r="D7" s="184"/>
      <c r="E7" s="193"/>
      <c r="F7" s="150" t="s">
        <v>5</v>
      </c>
      <c r="G7" s="151" t="s">
        <v>6</v>
      </c>
      <c r="H7" s="151" t="s">
        <v>7</v>
      </c>
      <c r="I7" s="151" t="s">
        <v>8</v>
      </c>
      <c r="J7" s="152" t="s">
        <v>9</v>
      </c>
      <c r="K7" s="150" t="s">
        <v>5</v>
      </c>
      <c r="L7" s="151" t="s">
        <v>6</v>
      </c>
      <c r="M7" s="151" t="s">
        <v>7</v>
      </c>
      <c r="N7" s="151" t="s">
        <v>8</v>
      </c>
      <c r="O7" s="153" t="s">
        <v>9</v>
      </c>
      <c r="P7" s="150" t="s">
        <v>5</v>
      </c>
      <c r="Q7" s="151" t="s">
        <v>6</v>
      </c>
      <c r="R7" s="151" t="s">
        <v>7</v>
      </c>
      <c r="S7" s="151" t="s">
        <v>8</v>
      </c>
      <c r="T7" s="153" t="s">
        <v>9</v>
      </c>
      <c r="U7" s="154" t="s">
        <v>5</v>
      </c>
      <c r="V7" s="151" t="s">
        <v>6</v>
      </c>
      <c r="W7" s="151" t="s">
        <v>7</v>
      </c>
      <c r="X7" s="151" t="s">
        <v>8</v>
      </c>
      <c r="Y7" s="153" t="s">
        <v>9</v>
      </c>
      <c r="Z7" s="153"/>
    </row>
    <row r="8" spans="1:26" s="89" customFormat="1" ht="12.75">
      <c r="A8" s="7" t="s">
        <v>10</v>
      </c>
      <c r="B8" s="104" t="s">
        <v>103</v>
      </c>
      <c r="C8" s="13" t="s">
        <v>85</v>
      </c>
      <c r="D8" s="148">
        <f>SUM(F8:H8)+SUM(K8:M8)+SUM(P8:R8)+SUM(U8:W8)</f>
        <v>10</v>
      </c>
      <c r="E8" s="45">
        <f>J8+O8+T8+Y8</f>
        <v>6</v>
      </c>
      <c r="F8" s="44">
        <v>0</v>
      </c>
      <c r="G8" s="148">
        <v>10</v>
      </c>
      <c r="H8" s="148">
        <v>0</v>
      </c>
      <c r="I8" s="148" t="s">
        <v>93</v>
      </c>
      <c r="J8" s="45">
        <v>6</v>
      </c>
      <c r="K8" s="86"/>
      <c r="L8" s="87"/>
      <c r="M8" s="87"/>
      <c r="N8" s="87"/>
      <c r="O8" s="88"/>
      <c r="P8" s="86"/>
      <c r="Q8" s="87"/>
      <c r="R8" s="87"/>
      <c r="S8" s="87"/>
      <c r="T8" s="88"/>
      <c r="U8" s="149"/>
      <c r="V8" s="87"/>
      <c r="W8" s="87"/>
      <c r="X8" s="87"/>
      <c r="Y8" s="88"/>
      <c r="Z8" s="88"/>
    </row>
    <row r="9" spans="1:26" s="89" customFormat="1" ht="12.75">
      <c r="A9" s="90" t="s">
        <v>11</v>
      </c>
      <c r="B9" s="15" t="s">
        <v>104</v>
      </c>
      <c r="C9" s="11" t="s">
        <v>84</v>
      </c>
      <c r="D9" s="148">
        <f aca="true" t="shared" si="0" ref="D9:D29">SUM(F9:H9)+SUM(K9:M9)+SUM(P9:R9)+SUM(U9:W9)</f>
        <v>25</v>
      </c>
      <c r="E9" s="45">
        <f aca="true" t="shared" si="1" ref="E9:E29">J9+O9+T9+Y9</f>
        <v>7</v>
      </c>
      <c r="F9" s="130">
        <v>25</v>
      </c>
      <c r="G9" s="9">
        <v>0</v>
      </c>
      <c r="H9" s="9">
        <v>0</v>
      </c>
      <c r="I9" s="9" t="s">
        <v>50</v>
      </c>
      <c r="J9" s="10">
        <v>7</v>
      </c>
      <c r="K9" s="91"/>
      <c r="L9" s="92"/>
      <c r="M9" s="92"/>
      <c r="N9" s="92"/>
      <c r="O9" s="94"/>
      <c r="P9" s="91"/>
      <c r="Q9" s="92"/>
      <c r="R9" s="92"/>
      <c r="S9" s="92"/>
      <c r="T9" s="94"/>
      <c r="U9" s="113"/>
      <c r="V9" s="92"/>
      <c r="W9" s="92"/>
      <c r="X9" s="92"/>
      <c r="Y9" s="94"/>
      <c r="Z9" s="94"/>
    </row>
    <row r="10" spans="1:26" s="89" customFormat="1" ht="12.75">
      <c r="A10" s="90" t="s">
        <v>12</v>
      </c>
      <c r="B10" s="15" t="s">
        <v>105</v>
      </c>
      <c r="C10" s="11" t="s">
        <v>101</v>
      </c>
      <c r="D10" s="148">
        <f t="shared" si="0"/>
        <v>25</v>
      </c>
      <c r="E10" s="45">
        <f t="shared" si="1"/>
        <v>7</v>
      </c>
      <c r="F10" s="36"/>
      <c r="G10" s="9"/>
      <c r="H10" s="9"/>
      <c r="I10" s="9"/>
      <c r="J10" s="10"/>
      <c r="K10" s="95">
        <v>25</v>
      </c>
      <c r="L10" s="92">
        <v>0</v>
      </c>
      <c r="M10" s="92">
        <v>0</v>
      </c>
      <c r="N10" s="92" t="s">
        <v>50</v>
      </c>
      <c r="O10" s="94">
        <v>7</v>
      </c>
      <c r="P10" s="91"/>
      <c r="Q10" s="92"/>
      <c r="R10" s="92"/>
      <c r="S10" s="92"/>
      <c r="T10" s="94"/>
      <c r="U10" s="113"/>
      <c r="V10" s="92"/>
      <c r="W10" s="92"/>
      <c r="X10" s="92"/>
      <c r="Y10" s="94"/>
      <c r="Z10" s="94"/>
    </row>
    <row r="11" spans="1:26" s="89" customFormat="1" ht="12.75">
      <c r="A11" s="105" t="s">
        <v>13</v>
      </c>
      <c r="B11" s="106" t="s">
        <v>106</v>
      </c>
      <c r="C11" s="77" t="s">
        <v>60</v>
      </c>
      <c r="D11" s="148">
        <f t="shared" si="0"/>
        <v>15</v>
      </c>
      <c r="E11" s="45">
        <f t="shared" si="1"/>
        <v>7</v>
      </c>
      <c r="F11" s="125"/>
      <c r="G11" s="126"/>
      <c r="H11" s="126"/>
      <c r="I11" s="126"/>
      <c r="J11" s="127"/>
      <c r="K11" s="95"/>
      <c r="L11" s="96"/>
      <c r="M11" s="96"/>
      <c r="N11" s="96"/>
      <c r="O11" s="97"/>
      <c r="P11" s="95"/>
      <c r="Q11" s="96"/>
      <c r="R11" s="96"/>
      <c r="S11" s="96"/>
      <c r="T11" s="97"/>
      <c r="U11" s="130">
        <v>0</v>
      </c>
      <c r="V11" s="78">
        <v>15</v>
      </c>
      <c r="W11" s="78">
        <v>0</v>
      </c>
      <c r="X11" s="78" t="s">
        <v>93</v>
      </c>
      <c r="Y11" s="131">
        <v>7</v>
      </c>
      <c r="Z11" s="131"/>
    </row>
    <row r="12" spans="1:26" s="89" customFormat="1" ht="12.75">
      <c r="A12" s="105" t="s">
        <v>44</v>
      </c>
      <c r="B12" s="111" t="s">
        <v>132</v>
      </c>
      <c r="C12" s="80" t="s">
        <v>102</v>
      </c>
      <c r="D12" s="148">
        <f t="shared" si="0"/>
        <v>15</v>
      </c>
      <c r="E12" s="45">
        <f t="shared" si="1"/>
        <v>8</v>
      </c>
      <c r="F12" s="95"/>
      <c r="G12" s="96"/>
      <c r="H12" s="96"/>
      <c r="I12" s="96"/>
      <c r="J12" s="98"/>
      <c r="K12" s="95"/>
      <c r="L12" s="96"/>
      <c r="M12" s="96"/>
      <c r="N12" s="96"/>
      <c r="O12" s="98"/>
      <c r="P12" s="95">
        <v>15</v>
      </c>
      <c r="Q12" s="96">
        <v>0</v>
      </c>
      <c r="R12" s="96">
        <v>0</v>
      </c>
      <c r="S12" s="96" t="s">
        <v>50</v>
      </c>
      <c r="T12" s="97">
        <v>8</v>
      </c>
      <c r="U12" s="112"/>
      <c r="V12" s="96"/>
      <c r="W12" s="96"/>
      <c r="X12" s="96"/>
      <c r="Y12" s="97"/>
      <c r="Z12" s="97" t="s">
        <v>12</v>
      </c>
    </row>
    <row r="13" spans="1:26" s="89" customFormat="1" ht="12.75">
      <c r="A13" s="90" t="s">
        <v>14</v>
      </c>
      <c r="B13" s="15" t="s">
        <v>107</v>
      </c>
      <c r="C13" s="11" t="s">
        <v>75</v>
      </c>
      <c r="D13" s="148">
        <f t="shared" si="0"/>
        <v>25</v>
      </c>
      <c r="E13" s="45">
        <f t="shared" si="1"/>
        <v>7</v>
      </c>
      <c r="F13" s="95">
        <v>25</v>
      </c>
      <c r="G13" s="92">
        <v>0</v>
      </c>
      <c r="H13" s="92">
        <v>0</v>
      </c>
      <c r="I13" s="92" t="s">
        <v>50</v>
      </c>
      <c r="J13" s="94">
        <v>7</v>
      </c>
      <c r="L13" s="128"/>
      <c r="M13" s="128"/>
      <c r="N13" s="128"/>
      <c r="P13" s="91"/>
      <c r="Q13" s="92"/>
      <c r="R13" s="92"/>
      <c r="S13" s="92"/>
      <c r="T13" s="94"/>
      <c r="U13" s="113"/>
      <c r="V13" s="92"/>
      <c r="W13" s="92"/>
      <c r="X13" s="92"/>
      <c r="Y13" s="94"/>
      <c r="Z13" s="94"/>
    </row>
    <row r="14" spans="1:26" s="89" customFormat="1" ht="12.75">
      <c r="A14" s="105" t="s">
        <v>15</v>
      </c>
      <c r="B14" s="111" t="s">
        <v>133</v>
      </c>
      <c r="C14" s="80" t="s">
        <v>86</v>
      </c>
      <c r="D14" s="148">
        <f t="shared" si="0"/>
        <v>10</v>
      </c>
      <c r="E14" s="45">
        <f t="shared" si="1"/>
        <v>6</v>
      </c>
      <c r="F14" s="130"/>
      <c r="G14" s="78"/>
      <c r="H14" s="78"/>
      <c r="I14" s="78"/>
      <c r="J14" s="79"/>
      <c r="K14" s="130"/>
      <c r="L14" s="78"/>
      <c r="M14" s="78"/>
      <c r="N14" s="78"/>
      <c r="O14" s="79"/>
      <c r="P14" s="130"/>
      <c r="Q14" s="78"/>
      <c r="R14" s="78"/>
      <c r="S14" s="78"/>
      <c r="T14" s="131"/>
      <c r="U14" s="130">
        <v>0</v>
      </c>
      <c r="V14" s="78">
        <v>10</v>
      </c>
      <c r="W14" s="78">
        <v>0</v>
      </c>
      <c r="X14" s="78" t="s">
        <v>93</v>
      </c>
      <c r="Y14" s="131">
        <v>6</v>
      </c>
      <c r="Z14" s="131"/>
    </row>
    <row r="15" spans="1:26" s="89" customFormat="1" ht="12.75">
      <c r="A15" s="107" t="s">
        <v>16</v>
      </c>
      <c r="B15" s="129" t="s">
        <v>109</v>
      </c>
      <c r="C15" s="14" t="s">
        <v>76</v>
      </c>
      <c r="D15" s="148">
        <f t="shared" si="0"/>
        <v>15</v>
      </c>
      <c r="E15" s="45">
        <f t="shared" si="1"/>
        <v>7</v>
      </c>
      <c r="F15" s="121"/>
      <c r="G15" s="122"/>
      <c r="H15" s="122"/>
      <c r="I15" s="122"/>
      <c r="J15" s="123"/>
      <c r="K15" s="132">
        <v>15</v>
      </c>
      <c r="L15" s="122">
        <v>0</v>
      </c>
      <c r="M15" s="122">
        <v>0</v>
      </c>
      <c r="N15" s="122" t="s">
        <v>50</v>
      </c>
      <c r="O15" s="123">
        <v>7</v>
      </c>
      <c r="P15" s="121"/>
      <c r="Q15" s="122"/>
      <c r="R15" s="122"/>
      <c r="S15" s="122"/>
      <c r="T15" s="124"/>
      <c r="U15" s="121"/>
      <c r="V15" s="122"/>
      <c r="W15" s="122"/>
      <c r="X15" s="122"/>
      <c r="Y15" s="124"/>
      <c r="Z15" s="124"/>
    </row>
    <row r="16" spans="1:26" s="89" customFormat="1" ht="12.75">
      <c r="A16" s="7" t="s">
        <v>17</v>
      </c>
      <c r="B16" s="104" t="s">
        <v>110</v>
      </c>
      <c r="C16" s="13" t="s">
        <v>61</v>
      </c>
      <c r="D16" s="148">
        <f t="shared" si="0"/>
        <v>6</v>
      </c>
      <c r="E16" s="45">
        <f t="shared" si="1"/>
        <v>2</v>
      </c>
      <c r="F16" s="91"/>
      <c r="G16" s="92"/>
      <c r="H16" s="92"/>
      <c r="I16" s="92"/>
      <c r="J16" s="94"/>
      <c r="K16" s="91"/>
      <c r="L16" s="92"/>
      <c r="M16" s="92"/>
      <c r="N16" s="92"/>
      <c r="O16" s="94"/>
      <c r="P16" s="91">
        <v>6</v>
      </c>
      <c r="Q16" s="92">
        <v>0</v>
      </c>
      <c r="R16" s="92">
        <v>0</v>
      </c>
      <c r="S16" s="92" t="s">
        <v>50</v>
      </c>
      <c r="T16" s="94">
        <v>2</v>
      </c>
      <c r="U16" s="91"/>
      <c r="V16" s="92"/>
      <c r="W16" s="92"/>
      <c r="X16" s="92"/>
      <c r="Y16" s="94"/>
      <c r="Z16" s="94"/>
    </row>
    <row r="17" spans="1:26" s="89" customFormat="1" ht="12.75">
      <c r="A17" s="105" t="s">
        <v>45</v>
      </c>
      <c r="B17" s="106" t="s">
        <v>108</v>
      </c>
      <c r="C17" s="77" t="s">
        <v>62</v>
      </c>
      <c r="D17" s="148">
        <f t="shared" si="0"/>
        <v>8</v>
      </c>
      <c r="E17" s="45">
        <f t="shared" si="1"/>
        <v>2</v>
      </c>
      <c r="F17" s="95"/>
      <c r="G17" s="96"/>
      <c r="H17" s="96"/>
      <c r="I17" s="96"/>
      <c r="J17" s="97"/>
      <c r="K17" s="95"/>
      <c r="L17" s="96"/>
      <c r="M17" s="96"/>
      <c r="N17" s="96"/>
      <c r="O17" s="97"/>
      <c r="P17" s="95">
        <v>0</v>
      </c>
      <c r="Q17" s="96">
        <v>8</v>
      </c>
      <c r="R17" s="96">
        <v>0</v>
      </c>
      <c r="S17" s="96" t="s">
        <v>93</v>
      </c>
      <c r="T17" s="97">
        <v>2</v>
      </c>
      <c r="U17" s="112"/>
      <c r="V17" s="96"/>
      <c r="W17" s="96"/>
      <c r="X17" s="96"/>
      <c r="Y17" s="97"/>
      <c r="Z17" s="97" t="s">
        <v>95</v>
      </c>
    </row>
    <row r="18" spans="1:26" s="89" customFormat="1" ht="12.75">
      <c r="A18" s="90" t="s">
        <v>18</v>
      </c>
      <c r="B18" s="15" t="s">
        <v>111</v>
      </c>
      <c r="C18" s="11" t="s">
        <v>77</v>
      </c>
      <c r="D18" s="148">
        <f t="shared" si="0"/>
        <v>10</v>
      </c>
      <c r="E18" s="45">
        <f t="shared" si="1"/>
        <v>4</v>
      </c>
      <c r="F18" s="91"/>
      <c r="G18" s="92"/>
      <c r="H18" s="92"/>
      <c r="I18" s="92"/>
      <c r="J18" s="93"/>
      <c r="K18" s="95">
        <v>10</v>
      </c>
      <c r="L18" s="92">
        <v>0</v>
      </c>
      <c r="M18" s="92">
        <v>0</v>
      </c>
      <c r="N18" s="92" t="s">
        <v>50</v>
      </c>
      <c r="O18" s="93">
        <v>4</v>
      </c>
      <c r="P18" s="91"/>
      <c r="Q18" s="92"/>
      <c r="R18" s="92"/>
      <c r="S18" s="92"/>
      <c r="T18" s="94"/>
      <c r="U18" s="113"/>
      <c r="V18" s="92"/>
      <c r="W18" s="92"/>
      <c r="X18" s="92"/>
      <c r="Y18" s="94"/>
      <c r="Z18" s="94"/>
    </row>
    <row r="19" spans="1:26" s="89" customFormat="1" ht="12.75">
      <c r="A19" s="90" t="s">
        <v>19</v>
      </c>
      <c r="B19" s="15" t="s">
        <v>112</v>
      </c>
      <c r="C19" s="135" t="s">
        <v>63</v>
      </c>
      <c r="D19" s="148">
        <f t="shared" si="0"/>
        <v>10</v>
      </c>
      <c r="E19" s="45">
        <f t="shared" si="1"/>
        <v>4</v>
      </c>
      <c r="F19" s="91"/>
      <c r="G19" s="92"/>
      <c r="H19" s="92"/>
      <c r="I19" s="92"/>
      <c r="J19" s="93"/>
      <c r="K19" s="114">
        <v>10</v>
      </c>
      <c r="L19" s="115">
        <v>0</v>
      </c>
      <c r="M19" s="115">
        <v>0</v>
      </c>
      <c r="N19" s="115" t="s">
        <v>50</v>
      </c>
      <c r="O19" s="116">
        <v>4</v>
      </c>
      <c r="P19" s="91"/>
      <c r="Q19" s="92"/>
      <c r="R19" s="92"/>
      <c r="S19" s="92"/>
      <c r="T19" s="94"/>
      <c r="U19" s="113"/>
      <c r="V19" s="92"/>
      <c r="W19" s="92"/>
      <c r="X19" s="92"/>
      <c r="Y19" s="94"/>
      <c r="Z19" s="94"/>
    </row>
    <row r="20" spans="1:26" s="89" customFormat="1" ht="12.75">
      <c r="A20" s="90" t="s">
        <v>20</v>
      </c>
      <c r="B20" s="15" t="s">
        <v>113</v>
      </c>
      <c r="C20" s="11" t="s">
        <v>83</v>
      </c>
      <c r="D20" s="148">
        <f t="shared" si="0"/>
        <v>10</v>
      </c>
      <c r="E20" s="45">
        <f t="shared" si="1"/>
        <v>4</v>
      </c>
      <c r="F20" s="91"/>
      <c r="G20" s="92"/>
      <c r="H20" s="92"/>
      <c r="I20" s="92"/>
      <c r="J20" s="93"/>
      <c r="K20" s="91"/>
      <c r="L20" s="92"/>
      <c r="M20" s="92"/>
      <c r="N20" s="92"/>
      <c r="O20" s="93"/>
      <c r="P20" s="91">
        <v>0</v>
      </c>
      <c r="Q20" s="96">
        <v>10</v>
      </c>
      <c r="R20" s="92">
        <v>0</v>
      </c>
      <c r="S20" s="92" t="s">
        <v>93</v>
      </c>
      <c r="T20" s="94">
        <v>4</v>
      </c>
      <c r="U20" s="113"/>
      <c r="V20" s="92"/>
      <c r="W20" s="92"/>
      <c r="X20" s="92"/>
      <c r="Y20" s="94"/>
      <c r="Z20" s="94"/>
    </row>
    <row r="21" spans="1:26" s="89" customFormat="1" ht="12.75">
      <c r="A21" s="90" t="s">
        <v>21</v>
      </c>
      <c r="B21" s="15" t="s">
        <v>114</v>
      </c>
      <c r="C21" s="11" t="s">
        <v>64</v>
      </c>
      <c r="D21" s="148">
        <f t="shared" si="0"/>
        <v>6</v>
      </c>
      <c r="E21" s="45">
        <f t="shared" si="1"/>
        <v>2</v>
      </c>
      <c r="F21" s="91"/>
      <c r="G21" s="92"/>
      <c r="H21" s="92"/>
      <c r="I21" s="92"/>
      <c r="J21" s="93"/>
      <c r="K21" s="91"/>
      <c r="L21" s="92"/>
      <c r="M21" s="92"/>
      <c r="N21" s="92"/>
      <c r="O21" s="93"/>
      <c r="P21" s="91">
        <v>0</v>
      </c>
      <c r="Q21" s="92">
        <v>6</v>
      </c>
      <c r="R21" s="92">
        <v>0</v>
      </c>
      <c r="S21" s="92" t="s">
        <v>93</v>
      </c>
      <c r="T21" s="94">
        <v>2</v>
      </c>
      <c r="U21" s="91"/>
      <c r="V21" s="92"/>
      <c r="W21" s="92"/>
      <c r="X21" s="92"/>
      <c r="Y21" s="94"/>
      <c r="Z21" s="94"/>
    </row>
    <row r="22" spans="1:26" s="89" customFormat="1" ht="12.75">
      <c r="A22" s="105" t="s">
        <v>22</v>
      </c>
      <c r="B22" s="106" t="s">
        <v>115</v>
      </c>
      <c r="C22" s="77" t="s">
        <v>78</v>
      </c>
      <c r="D22" s="148">
        <f t="shared" si="0"/>
        <v>6</v>
      </c>
      <c r="E22" s="45">
        <f t="shared" si="1"/>
        <v>2</v>
      </c>
      <c r="F22" s="95"/>
      <c r="G22" s="96"/>
      <c r="H22" s="96"/>
      <c r="I22" s="96"/>
      <c r="J22" s="98"/>
      <c r="K22" s="95">
        <v>0</v>
      </c>
      <c r="L22" s="96">
        <v>6</v>
      </c>
      <c r="M22" s="96">
        <v>0</v>
      </c>
      <c r="N22" s="96" t="s">
        <v>93</v>
      </c>
      <c r="O22" s="98">
        <v>2</v>
      </c>
      <c r="P22" s="95"/>
      <c r="Q22" s="96"/>
      <c r="R22" s="96"/>
      <c r="S22" s="96"/>
      <c r="T22" s="98"/>
      <c r="U22" s="95"/>
      <c r="V22" s="96"/>
      <c r="W22" s="96"/>
      <c r="X22" s="96"/>
      <c r="Y22" s="97"/>
      <c r="Z22" s="97"/>
    </row>
    <row r="23" spans="1:26" s="89" customFormat="1" ht="12.75">
      <c r="A23" s="107" t="s">
        <v>23</v>
      </c>
      <c r="B23" s="108" t="s">
        <v>134</v>
      </c>
      <c r="C23" s="134" t="s">
        <v>58</v>
      </c>
      <c r="D23" s="148">
        <f t="shared" si="0"/>
        <v>10</v>
      </c>
      <c r="E23" s="45">
        <f t="shared" si="1"/>
        <v>4</v>
      </c>
      <c r="F23" s="117">
        <v>0</v>
      </c>
      <c r="G23" s="118">
        <v>10</v>
      </c>
      <c r="H23" s="115">
        <v>0</v>
      </c>
      <c r="I23" s="115" t="s">
        <v>93</v>
      </c>
      <c r="J23" s="116">
        <v>4</v>
      </c>
      <c r="K23" s="91"/>
      <c r="L23" s="92"/>
      <c r="M23" s="92"/>
      <c r="N23" s="92"/>
      <c r="O23" s="93"/>
      <c r="P23" s="91"/>
      <c r="Q23" s="92"/>
      <c r="R23" s="92"/>
      <c r="S23" s="92"/>
      <c r="T23" s="94"/>
      <c r="U23" s="113"/>
      <c r="V23" s="92"/>
      <c r="W23" s="92"/>
      <c r="X23" s="92"/>
      <c r="Y23" s="94"/>
      <c r="Z23" s="94"/>
    </row>
    <row r="24" spans="1:26" s="89" customFormat="1" ht="12.75">
      <c r="A24" s="109" t="s">
        <v>46</v>
      </c>
      <c r="B24" s="110" t="s">
        <v>116</v>
      </c>
      <c r="C24" s="80" t="s">
        <v>65</v>
      </c>
      <c r="D24" s="148">
        <f t="shared" si="0"/>
        <v>10</v>
      </c>
      <c r="E24" s="45">
        <f t="shared" si="1"/>
        <v>3</v>
      </c>
      <c r="F24" s="95"/>
      <c r="G24" s="112"/>
      <c r="H24" s="112"/>
      <c r="I24" s="112"/>
      <c r="J24" s="119"/>
      <c r="K24" s="95">
        <v>0</v>
      </c>
      <c r="L24" s="112">
        <v>10</v>
      </c>
      <c r="M24" s="112">
        <v>0</v>
      </c>
      <c r="N24" s="112" t="s">
        <v>93</v>
      </c>
      <c r="O24" s="119">
        <v>3</v>
      </c>
      <c r="P24" s="95"/>
      <c r="Q24" s="112"/>
      <c r="R24" s="112"/>
      <c r="S24" s="112"/>
      <c r="T24" s="120"/>
      <c r="U24" s="95"/>
      <c r="V24" s="112"/>
      <c r="W24" s="112"/>
      <c r="X24" s="112"/>
      <c r="Y24" s="120"/>
      <c r="Z24" s="120"/>
    </row>
    <row r="25" spans="1:26" s="89" customFormat="1" ht="12.75">
      <c r="A25" s="105" t="s">
        <v>27</v>
      </c>
      <c r="B25" s="106" t="s">
        <v>117</v>
      </c>
      <c r="C25" s="77" t="s">
        <v>79</v>
      </c>
      <c r="D25" s="148">
        <f t="shared" si="0"/>
        <v>10</v>
      </c>
      <c r="E25" s="45">
        <f t="shared" si="1"/>
        <v>3</v>
      </c>
      <c r="F25" s="95"/>
      <c r="G25" s="96"/>
      <c r="H25" s="96"/>
      <c r="I25" s="96"/>
      <c r="J25" s="97"/>
      <c r="K25" s="95">
        <v>0</v>
      </c>
      <c r="L25" s="96">
        <v>10</v>
      </c>
      <c r="M25" s="96">
        <v>0</v>
      </c>
      <c r="N25" s="96" t="s">
        <v>93</v>
      </c>
      <c r="O25" s="97">
        <v>3</v>
      </c>
      <c r="P25" s="95"/>
      <c r="Q25" s="96"/>
      <c r="R25" s="96"/>
      <c r="S25" s="96"/>
      <c r="T25" s="97"/>
      <c r="U25" s="95"/>
      <c r="V25" s="96"/>
      <c r="W25" s="96"/>
      <c r="X25" s="96"/>
      <c r="Y25" s="97"/>
      <c r="Z25" s="97"/>
    </row>
    <row r="26" spans="1:26" s="89" customFormat="1" ht="12.75">
      <c r="A26" s="105" t="s">
        <v>28</v>
      </c>
      <c r="B26" s="111" t="s">
        <v>135</v>
      </c>
      <c r="C26" s="77" t="s">
        <v>80</v>
      </c>
      <c r="D26" s="148">
        <f t="shared" si="0"/>
        <v>10</v>
      </c>
      <c r="E26" s="45">
        <f t="shared" si="1"/>
        <v>3</v>
      </c>
      <c r="F26" s="95"/>
      <c r="G26" s="96"/>
      <c r="H26" s="96"/>
      <c r="I26" s="96"/>
      <c r="J26" s="97"/>
      <c r="K26" s="95"/>
      <c r="L26" s="96"/>
      <c r="M26" s="96"/>
      <c r="N26" s="96"/>
      <c r="O26" s="97"/>
      <c r="P26" s="95">
        <v>0</v>
      </c>
      <c r="Q26" s="96">
        <v>10</v>
      </c>
      <c r="R26" s="96">
        <v>0</v>
      </c>
      <c r="S26" s="96" t="s">
        <v>93</v>
      </c>
      <c r="T26" s="97">
        <v>3</v>
      </c>
      <c r="U26" s="95"/>
      <c r="V26" s="96"/>
      <c r="W26" s="96"/>
      <c r="X26" s="96"/>
      <c r="Y26" s="97"/>
      <c r="Z26" s="97" t="s">
        <v>27</v>
      </c>
    </row>
    <row r="27" spans="1:26" s="89" customFormat="1" ht="12.75">
      <c r="A27" s="105" t="s">
        <v>29</v>
      </c>
      <c r="B27" s="106" t="s">
        <v>118</v>
      </c>
      <c r="C27" s="77" t="s">
        <v>81</v>
      </c>
      <c r="D27" s="148">
        <f t="shared" si="0"/>
        <v>10</v>
      </c>
      <c r="E27" s="45">
        <f t="shared" si="1"/>
        <v>3</v>
      </c>
      <c r="F27" s="95"/>
      <c r="G27" s="96"/>
      <c r="H27" s="96"/>
      <c r="I27" s="96"/>
      <c r="J27" s="97"/>
      <c r="K27" s="95"/>
      <c r="L27" s="96"/>
      <c r="M27" s="96"/>
      <c r="N27" s="96"/>
      <c r="O27" s="97"/>
      <c r="P27" s="95"/>
      <c r="Q27" s="96"/>
      <c r="R27" s="96"/>
      <c r="S27" s="96"/>
      <c r="T27" s="97"/>
      <c r="U27" s="95">
        <v>0</v>
      </c>
      <c r="V27" s="96">
        <v>10</v>
      </c>
      <c r="W27" s="96">
        <v>0</v>
      </c>
      <c r="X27" s="96" t="s">
        <v>93</v>
      </c>
      <c r="Y27" s="97">
        <v>3</v>
      </c>
      <c r="Z27" s="97" t="s">
        <v>28</v>
      </c>
    </row>
    <row r="28" spans="1:26" s="89" customFormat="1" ht="12.75">
      <c r="A28" s="90" t="s">
        <v>30</v>
      </c>
      <c r="B28" s="15" t="s">
        <v>119</v>
      </c>
      <c r="C28" s="11" t="s">
        <v>66</v>
      </c>
      <c r="D28" s="148">
        <f t="shared" si="0"/>
        <v>8</v>
      </c>
      <c r="E28" s="45">
        <f t="shared" si="1"/>
        <v>3</v>
      </c>
      <c r="F28" s="91"/>
      <c r="G28" s="92"/>
      <c r="H28" s="92"/>
      <c r="I28" s="92"/>
      <c r="J28" s="94"/>
      <c r="K28" s="91"/>
      <c r="L28" s="92"/>
      <c r="M28" s="92"/>
      <c r="N28" s="92"/>
      <c r="O28" s="94"/>
      <c r="P28" s="91">
        <v>0</v>
      </c>
      <c r="Q28" s="92">
        <v>8</v>
      </c>
      <c r="R28" s="92">
        <v>0</v>
      </c>
      <c r="S28" s="92" t="s">
        <v>93</v>
      </c>
      <c r="T28" s="94">
        <v>3</v>
      </c>
      <c r="U28" s="91"/>
      <c r="V28" s="92"/>
      <c r="W28" s="92"/>
      <c r="X28" s="92"/>
      <c r="Y28" s="94"/>
      <c r="Z28" s="94" t="s">
        <v>14</v>
      </c>
    </row>
    <row r="29" spans="1:26" s="89" customFormat="1" ht="13.5" thickBot="1">
      <c r="A29" s="107" t="s">
        <v>31</v>
      </c>
      <c r="B29" s="108" t="s">
        <v>136</v>
      </c>
      <c r="C29" s="14" t="s">
        <v>67</v>
      </c>
      <c r="D29" s="148">
        <f t="shared" si="0"/>
        <v>6</v>
      </c>
      <c r="E29" s="45">
        <f t="shared" si="1"/>
        <v>2</v>
      </c>
      <c r="F29" s="121">
        <v>0</v>
      </c>
      <c r="G29" s="122">
        <v>6</v>
      </c>
      <c r="H29" s="122">
        <v>0</v>
      </c>
      <c r="I29" s="122" t="s">
        <v>93</v>
      </c>
      <c r="J29" s="123">
        <v>2</v>
      </c>
      <c r="K29" s="121"/>
      <c r="L29" s="122"/>
      <c r="M29" s="122"/>
      <c r="N29" s="122"/>
      <c r="O29" s="123"/>
      <c r="P29" s="121"/>
      <c r="Q29" s="122"/>
      <c r="R29" s="122"/>
      <c r="S29" s="122"/>
      <c r="T29" s="124"/>
      <c r="U29" s="121"/>
      <c r="V29" s="122"/>
      <c r="W29" s="122"/>
      <c r="X29" s="122"/>
      <c r="Y29" s="124"/>
      <c r="Z29" s="124"/>
    </row>
    <row r="30" spans="1:26" ht="14.25" thickBot="1" thickTop="1">
      <c r="A30" s="168"/>
      <c r="B30" s="49"/>
      <c r="C30" s="50" t="s">
        <v>156</v>
      </c>
      <c r="D30" s="51"/>
      <c r="E30" s="146"/>
      <c r="F30" s="146"/>
      <c r="G30" s="146"/>
      <c r="H30" s="146"/>
      <c r="I30" s="146"/>
      <c r="J30" s="147" t="s">
        <v>148</v>
      </c>
      <c r="K30" s="52"/>
      <c r="L30" s="53"/>
      <c r="M30" s="53"/>
      <c r="N30" s="53"/>
      <c r="O30" s="54"/>
      <c r="P30" s="55"/>
      <c r="Q30" s="56"/>
      <c r="R30" s="56"/>
      <c r="S30" s="56"/>
      <c r="T30" s="57"/>
      <c r="U30" s="52"/>
      <c r="V30" s="53"/>
      <c r="W30" s="53"/>
      <c r="X30" s="53"/>
      <c r="Y30" s="54"/>
      <c r="Z30" s="54"/>
    </row>
    <row r="31" spans="1:26" ht="13.5" thickTop="1">
      <c r="A31" s="48"/>
      <c r="B31" s="58"/>
      <c r="C31" s="59" t="s">
        <v>142</v>
      </c>
      <c r="D31" s="148"/>
      <c r="E31" s="45"/>
      <c r="F31" s="60"/>
      <c r="G31" s="46"/>
      <c r="H31" s="46"/>
      <c r="I31" s="46"/>
      <c r="J31" s="47"/>
      <c r="K31" s="60"/>
      <c r="L31" s="46"/>
      <c r="M31" s="46"/>
      <c r="N31" s="46"/>
      <c r="O31" s="47"/>
      <c r="P31" s="61"/>
      <c r="Q31" s="62"/>
      <c r="R31" s="62"/>
      <c r="S31" s="62"/>
      <c r="T31" s="63"/>
      <c r="U31" s="60"/>
      <c r="V31" s="46"/>
      <c r="W31" s="46"/>
      <c r="X31" s="46"/>
      <c r="Y31" s="47"/>
      <c r="Z31" s="47"/>
    </row>
    <row r="32" spans="1:26" ht="12.75">
      <c r="A32" s="48"/>
      <c r="B32" s="64" t="s">
        <v>150</v>
      </c>
      <c r="C32" s="65" t="s">
        <v>143</v>
      </c>
      <c r="D32" s="148">
        <f aca="true" t="shared" si="2" ref="D32:D49">SUM(F32:H32)+SUM(K32:M32)+SUM(P32:R32)+SUM(U32:W32)</f>
        <v>10</v>
      </c>
      <c r="E32" s="45">
        <f aca="true" t="shared" si="3" ref="E32:E49">J32+O32+T32+Y32</f>
        <v>2</v>
      </c>
      <c r="F32" s="66">
        <v>10</v>
      </c>
      <c r="G32" s="67">
        <v>0</v>
      </c>
      <c r="H32" s="67">
        <v>0</v>
      </c>
      <c r="I32" s="67" t="s">
        <v>50</v>
      </c>
      <c r="J32" s="68">
        <v>2</v>
      </c>
      <c r="K32" s="60"/>
      <c r="L32" s="46"/>
      <c r="M32" s="46"/>
      <c r="N32" s="46"/>
      <c r="O32" s="47"/>
      <c r="P32" s="61"/>
      <c r="Q32" s="62"/>
      <c r="R32" s="62"/>
      <c r="S32" s="62"/>
      <c r="T32" s="63"/>
      <c r="U32" s="60"/>
      <c r="V32" s="46"/>
      <c r="W32" s="46"/>
      <c r="X32" s="46"/>
      <c r="Y32" s="47"/>
      <c r="Z32" s="47"/>
    </row>
    <row r="33" spans="1:26" ht="12.75">
      <c r="A33" s="48"/>
      <c r="B33" s="64" t="s">
        <v>151</v>
      </c>
      <c r="C33" s="65" t="s">
        <v>144</v>
      </c>
      <c r="D33" s="148">
        <f t="shared" si="2"/>
        <v>10</v>
      </c>
      <c r="E33" s="45">
        <f t="shared" si="3"/>
        <v>2</v>
      </c>
      <c r="F33" s="60"/>
      <c r="G33" s="46"/>
      <c r="H33" s="46"/>
      <c r="I33" s="46"/>
      <c r="J33" s="47"/>
      <c r="K33" s="60">
        <v>0</v>
      </c>
      <c r="L33" s="46">
        <v>10</v>
      </c>
      <c r="M33" s="46">
        <v>0</v>
      </c>
      <c r="N33" s="46" t="s">
        <v>93</v>
      </c>
      <c r="O33" s="47">
        <v>2</v>
      </c>
      <c r="P33" s="61"/>
      <c r="Q33" s="62"/>
      <c r="R33" s="62"/>
      <c r="S33" s="62"/>
      <c r="T33" s="63"/>
      <c r="U33" s="60"/>
      <c r="V33" s="46"/>
      <c r="W33" s="46"/>
      <c r="X33" s="46"/>
      <c r="Y33" s="47"/>
      <c r="Z33" s="47"/>
    </row>
    <row r="34" spans="1:26" ht="12.75">
      <c r="A34" s="48"/>
      <c r="B34" s="64" t="s">
        <v>152</v>
      </c>
      <c r="C34" s="65" t="s">
        <v>145</v>
      </c>
      <c r="D34" s="148">
        <f t="shared" si="2"/>
        <v>10</v>
      </c>
      <c r="E34" s="45">
        <f t="shared" si="3"/>
        <v>2</v>
      </c>
      <c r="F34" s="60"/>
      <c r="G34" s="46"/>
      <c r="H34" s="46"/>
      <c r="I34" s="46"/>
      <c r="J34" s="47"/>
      <c r="K34" s="60"/>
      <c r="L34" s="46"/>
      <c r="M34" s="46"/>
      <c r="N34" s="46"/>
      <c r="O34" s="47"/>
      <c r="P34" s="61">
        <v>0</v>
      </c>
      <c r="Q34" s="62">
        <v>0</v>
      </c>
      <c r="R34" s="62">
        <v>10</v>
      </c>
      <c r="S34" s="62" t="s">
        <v>93</v>
      </c>
      <c r="T34" s="63">
        <v>2</v>
      </c>
      <c r="U34" s="60"/>
      <c r="V34" s="46"/>
      <c r="W34" s="46"/>
      <c r="X34" s="46"/>
      <c r="Y34" s="47"/>
      <c r="Z34" s="47"/>
    </row>
    <row r="35" spans="1:26" ht="12.75">
      <c r="A35" s="48"/>
      <c r="B35" s="64" t="s">
        <v>153</v>
      </c>
      <c r="C35" s="65" t="s">
        <v>146</v>
      </c>
      <c r="D35" s="148">
        <f t="shared" si="2"/>
        <v>10</v>
      </c>
      <c r="E35" s="45">
        <f t="shared" si="3"/>
        <v>2</v>
      </c>
      <c r="F35" s="60"/>
      <c r="G35" s="46"/>
      <c r="H35" s="46"/>
      <c r="I35" s="46"/>
      <c r="J35" s="47"/>
      <c r="K35" s="60"/>
      <c r="L35" s="46"/>
      <c r="M35" s="46"/>
      <c r="N35" s="46"/>
      <c r="O35" s="47"/>
      <c r="P35" s="61"/>
      <c r="Q35" s="62"/>
      <c r="R35" s="62"/>
      <c r="S35" s="62"/>
      <c r="T35" s="63"/>
      <c r="U35" s="60">
        <v>0</v>
      </c>
      <c r="V35" s="46">
        <v>10</v>
      </c>
      <c r="W35" s="46">
        <v>0</v>
      </c>
      <c r="X35" s="46" t="s">
        <v>93</v>
      </c>
      <c r="Y35" s="47">
        <v>2</v>
      </c>
      <c r="Z35" s="47"/>
    </row>
    <row r="36" spans="1:26" ht="12.75">
      <c r="A36" s="48"/>
      <c r="B36" s="64" t="s">
        <v>154</v>
      </c>
      <c r="C36" s="65" t="s">
        <v>147</v>
      </c>
      <c r="D36" s="148">
        <f t="shared" si="2"/>
        <v>10</v>
      </c>
      <c r="E36" s="45">
        <f t="shared" si="3"/>
        <v>2</v>
      </c>
      <c r="F36" s="60"/>
      <c r="G36" s="46"/>
      <c r="H36" s="46"/>
      <c r="I36" s="46"/>
      <c r="J36" s="47"/>
      <c r="K36" s="60"/>
      <c r="L36" s="46"/>
      <c r="M36" s="46"/>
      <c r="N36" s="46"/>
      <c r="O36" s="47"/>
      <c r="P36" s="61"/>
      <c r="Q36" s="62"/>
      <c r="R36" s="62"/>
      <c r="S36" s="62"/>
      <c r="T36" s="63"/>
      <c r="U36" s="60">
        <v>0</v>
      </c>
      <c r="V36" s="46">
        <v>10</v>
      </c>
      <c r="W36" s="46">
        <v>0</v>
      </c>
      <c r="X36" s="46" t="s">
        <v>93</v>
      </c>
      <c r="Y36" s="47">
        <v>2</v>
      </c>
      <c r="Z36" s="47"/>
    </row>
    <row r="37" spans="1:26" s="89" customFormat="1" ht="12.75">
      <c r="A37" s="7" t="s">
        <v>32</v>
      </c>
      <c r="B37" s="69" t="s">
        <v>120</v>
      </c>
      <c r="C37" s="70" t="s">
        <v>68</v>
      </c>
      <c r="D37" s="148">
        <f t="shared" si="2"/>
        <v>10</v>
      </c>
      <c r="E37" s="45">
        <f t="shared" si="3"/>
        <v>2</v>
      </c>
      <c r="F37" s="83">
        <v>10</v>
      </c>
      <c r="G37" s="84">
        <v>0</v>
      </c>
      <c r="H37" s="84">
        <v>0</v>
      </c>
      <c r="I37" s="84" t="s">
        <v>50</v>
      </c>
      <c r="J37" s="85">
        <v>2</v>
      </c>
      <c r="K37" s="86"/>
      <c r="L37" s="87"/>
      <c r="M37" s="87"/>
      <c r="N37" s="87"/>
      <c r="O37" s="88"/>
      <c r="P37" s="86"/>
      <c r="Q37" s="87"/>
      <c r="R37" s="87"/>
      <c r="S37" s="87"/>
      <c r="T37" s="88"/>
      <c r="U37" s="86"/>
      <c r="V37" s="87"/>
      <c r="W37" s="87"/>
      <c r="X37" s="87"/>
      <c r="Y37" s="88"/>
      <c r="Z37" s="88"/>
    </row>
    <row r="38" spans="1:26" s="89" customFormat="1" ht="12.75">
      <c r="A38" s="90" t="s">
        <v>47</v>
      </c>
      <c r="B38" s="71" t="s">
        <v>121</v>
      </c>
      <c r="C38" s="72" t="s">
        <v>41</v>
      </c>
      <c r="D38" s="148">
        <f t="shared" si="2"/>
        <v>10</v>
      </c>
      <c r="E38" s="45">
        <f t="shared" si="3"/>
        <v>2</v>
      </c>
      <c r="F38" s="91"/>
      <c r="G38" s="92"/>
      <c r="H38" s="92"/>
      <c r="I38" s="92"/>
      <c r="J38" s="93"/>
      <c r="K38" s="91">
        <v>0</v>
      </c>
      <c r="L38" s="92">
        <v>10</v>
      </c>
      <c r="M38" s="92">
        <v>0</v>
      </c>
      <c r="N38" s="92" t="s">
        <v>93</v>
      </c>
      <c r="O38" s="94">
        <v>2</v>
      </c>
      <c r="P38" s="91"/>
      <c r="Q38" s="92"/>
      <c r="R38" s="92"/>
      <c r="S38" s="92"/>
      <c r="T38" s="94"/>
      <c r="U38" s="91"/>
      <c r="V38" s="92"/>
      <c r="W38" s="92"/>
      <c r="X38" s="92"/>
      <c r="Y38" s="94"/>
      <c r="Z38" s="94"/>
    </row>
    <row r="39" spans="1:26" s="89" customFormat="1" ht="12.75">
      <c r="A39" s="90" t="s">
        <v>33</v>
      </c>
      <c r="B39" s="71" t="s">
        <v>122</v>
      </c>
      <c r="C39" s="72" t="s">
        <v>42</v>
      </c>
      <c r="D39" s="148">
        <f t="shared" si="2"/>
        <v>10</v>
      </c>
      <c r="E39" s="45">
        <f t="shared" si="3"/>
        <v>2</v>
      </c>
      <c r="F39" s="91"/>
      <c r="G39" s="92"/>
      <c r="H39" s="92"/>
      <c r="I39" s="92"/>
      <c r="J39" s="93"/>
      <c r="K39" s="91"/>
      <c r="L39" s="92"/>
      <c r="M39" s="92"/>
      <c r="N39" s="92"/>
      <c r="O39" s="93"/>
      <c r="P39" s="95">
        <v>0</v>
      </c>
      <c r="Q39" s="96">
        <v>0</v>
      </c>
      <c r="R39" s="96">
        <v>10</v>
      </c>
      <c r="S39" s="96" t="s">
        <v>93</v>
      </c>
      <c r="T39" s="97">
        <v>2</v>
      </c>
      <c r="U39" s="91"/>
      <c r="V39" s="92"/>
      <c r="W39" s="92"/>
      <c r="X39" s="92"/>
      <c r="Y39" s="94"/>
      <c r="Z39" s="94"/>
    </row>
    <row r="40" spans="1:26" s="89" customFormat="1" ht="12.75">
      <c r="A40" s="90" t="s">
        <v>34</v>
      </c>
      <c r="B40" s="71" t="s">
        <v>123</v>
      </c>
      <c r="C40" s="72" t="s">
        <v>73</v>
      </c>
      <c r="D40" s="148">
        <f t="shared" si="2"/>
        <v>10</v>
      </c>
      <c r="E40" s="45">
        <f t="shared" si="3"/>
        <v>2</v>
      </c>
      <c r="F40" s="91"/>
      <c r="G40" s="92"/>
      <c r="H40" s="92"/>
      <c r="I40" s="92"/>
      <c r="J40" s="94"/>
      <c r="K40" s="95">
        <v>0</v>
      </c>
      <c r="L40" s="96">
        <v>10</v>
      </c>
      <c r="M40" s="96">
        <v>0</v>
      </c>
      <c r="N40" s="96" t="s">
        <v>93</v>
      </c>
      <c r="O40" s="98">
        <v>2</v>
      </c>
      <c r="P40" s="91"/>
      <c r="Q40" s="92"/>
      <c r="R40" s="92"/>
      <c r="S40" s="92"/>
      <c r="T40" s="94"/>
      <c r="U40" s="91"/>
      <c r="V40" s="92"/>
      <c r="W40" s="92"/>
      <c r="X40" s="92"/>
      <c r="Y40" s="94"/>
      <c r="Z40" s="94"/>
    </row>
    <row r="41" spans="1:26" s="89" customFormat="1" ht="12.75">
      <c r="A41" s="90" t="s">
        <v>35</v>
      </c>
      <c r="B41" s="71" t="s">
        <v>124</v>
      </c>
      <c r="C41" s="72" t="s">
        <v>69</v>
      </c>
      <c r="D41" s="148">
        <f t="shared" si="2"/>
        <v>10</v>
      </c>
      <c r="E41" s="45">
        <f t="shared" si="3"/>
        <v>2</v>
      </c>
      <c r="F41" s="91"/>
      <c r="G41" s="92"/>
      <c r="H41" s="92"/>
      <c r="I41" s="92"/>
      <c r="J41" s="93"/>
      <c r="K41" s="91"/>
      <c r="L41" s="92"/>
      <c r="M41" s="92"/>
      <c r="N41" s="92"/>
      <c r="O41" s="93"/>
      <c r="P41" s="91"/>
      <c r="Q41" s="92"/>
      <c r="R41" s="92"/>
      <c r="S41" s="92"/>
      <c r="T41" s="94"/>
      <c r="U41" s="91">
        <v>0</v>
      </c>
      <c r="V41" s="92">
        <v>10</v>
      </c>
      <c r="W41" s="92">
        <v>0</v>
      </c>
      <c r="X41" s="92" t="s">
        <v>93</v>
      </c>
      <c r="Y41" s="94">
        <v>2</v>
      </c>
      <c r="Z41" s="94"/>
    </row>
    <row r="42" spans="1:26" s="89" customFormat="1" ht="12.75">
      <c r="A42" s="90" t="s">
        <v>36</v>
      </c>
      <c r="B42" s="145" t="s">
        <v>137</v>
      </c>
      <c r="C42" s="72" t="s">
        <v>70</v>
      </c>
      <c r="D42" s="148">
        <f t="shared" si="2"/>
        <v>10</v>
      </c>
      <c r="E42" s="45">
        <f t="shared" si="3"/>
        <v>2</v>
      </c>
      <c r="F42" s="95">
        <v>10</v>
      </c>
      <c r="G42" s="96">
        <v>0</v>
      </c>
      <c r="H42" s="96">
        <v>0</v>
      </c>
      <c r="I42" s="96" t="s">
        <v>50</v>
      </c>
      <c r="J42" s="97">
        <v>2</v>
      </c>
      <c r="K42" s="91"/>
      <c r="L42" s="92"/>
      <c r="M42" s="92"/>
      <c r="N42" s="92"/>
      <c r="O42" s="93"/>
      <c r="P42" s="91"/>
      <c r="Q42" s="92"/>
      <c r="R42" s="92"/>
      <c r="S42" s="92"/>
      <c r="T42" s="94"/>
      <c r="U42" s="91"/>
      <c r="V42" s="92"/>
      <c r="W42" s="92"/>
      <c r="X42" s="92"/>
      <c r="Y42" s="94"/>
      <c r="Z42" s="94"/>
    </row>
    <row r="43" spans="1:26" s="89" customFormat="1" ht="12.75">
      <c r="A43" s="90" t="s">
        <v>37</v>
      </c>
      <c r="B43" s="73" t="s">
        <v>125</v>
      </c>
      <c r="C43" s="72" t="s">
        <v>82</v>
      </c>
      <c r="D43" s="148">
        <f t="shared" si="2"/>
        <v>10</v>
      </c>
      <c r="E43" s="45">
        <f t="shared" si="3"/>
        <v>2</v>
      </c>
      <c r="F43" s="91"/>
      <c r="G43" s="92"/>
      <c r="H43" s="92"/>
      <c r="I43" s="92"/>
      <c r="J43" s="93"/>
      <c r="K43" s="91"/>
      <c r="L43" s="92"/>
      <c r="M43" s="92"/>
      <c r="N43" s="92"/>
      <c r="O43" s="94"/>
      <c r="P43" s="91"/>
      <c r="Q43" s="92"/>
      <c r="R43" s="92"/>
      <c r="S43" s="92"/>
      <c r="T43" s="94"/>
      <c r="U43" s="95">
        <v>0</v>
      </c>
      <c r="V43" s="96">
        <v>10</v>
      </c>
      <c r="W43" s="96">
        <v>0</v>
      </c>
      <c r="X43" s="96" t="s">
        <v>93</v>
      </c>
      <c r="Y43" s="97">
        <v>2</v>
      </c>
      <c r="Z43" s="97"/>
    </row>
    <row r="44" spans="1:26" s="89" customFormat="1" ht="12.75">
      <c r="A44" s="90" t="s">
        <v>38</v>
      </c>
      <c r="B44" s="73" t="s">
        <v>126</v>
      </c>
      <c r="C44" s="72" t="s">
        <v>71</v>
      </c>
      <c r="D44" s="148">
        <f t="shared" si="2"/>
        <v>10</v>
      </c>
      <c r="E44" s="45">
        <f t="shared" si="3"/>
        <v>2</v>
      </c>
      <c r="F44" s="91"/>
      <c r="G44" s="92"/>
      <c r="H44" s="92"/>
      <c r="I44" s="92"/>
      <c r="J44" s="93"/>
      <c r="K44" s="91"/>
      <c r="L44" s="92"/>
      <c r="M44" s="92"/>
      <c r="N44" s="92"/>
      <c r="O44" s="93"/>
      <c r="P44" s="91"/>
      <c r="Q44" s="92"/>
      <c r="R44" s="92"/>
      <c r="S44" s="92"/>
      <c r="T44" s="94"/>
      <c r="U44" s="91">
        <v>0</v>
      </c>
      <c r="V44" s="92">
        <v>0</v>
      </c>
      <c r="W44" s="92">
        <v>10</v>
      </c>
      <c r="X44" s="92" t="s">
        <v>93</v>
      </c>
      <c r="Y44" s="94">
        <v>2</v>
      </c>
      <c r="Z44" s="94"/>
    </row>
    <row r="45" spans="1:26" s="89" customFormat="1" ht="12.75">
      <c r="A45" s="90" t="s">
        <v>39</v>
      </c>
      <c r="B45" s="74" t="s">
        <v>127</v>
      </c>
      <c r="C45" s="72" t="s">
        <v>74</v>
      </c>
      <c r="D45" s="148">
        <f t="shared" si="2"/>
        <v>10</v>
      </c>
      <c r="E45" s="45">
        <f t="shared" si="3"/>
        <v>2</v>
      </c>
      <c r="F45" s="91"/>
      <c r="G45" s="92"/>
      <c r="H45" s="92"/>
      <c r="I45" s="92"/>
      <c r="J45" s="94"/>
      <c r="K45" s="91"/>
      <c r="L45" s="92"/>
      <c r="M45" s="92"/>
      <c r="N45" s="92"/>
      <c r="O45" s="93"/>
      <c r="P45" s="91">
        <v>0</v>
      </c>
      <c r="Q45" s="92">
        <v>10</v>
      </c>
      <c r="R45" s="92">
        <v>0</v>
      </c>
      <c r="S45" s="92" t="s">
        <v>93</v>
      </c>
      <c r="T45" s="94">
        <v>2</v>
      </c>
      <c r="U45" s="91"/>
      <c r="V45" s="92"/>
      <c r="W45" s="92"/>
      <c r="X45" s="92"/>
      <c r="Y45" s="94"/>
      <c r="Z45" s="94"/>
    </row>
    <row r="46" spans="1:26" s="103" customFormat="1" ht="13.5" thickBot="1">
      <c r="A46" s="99" t="s">
        <v>40</v>
      </c>
      <c r="B46" s="75" t="s">
        <v>128</v>
      </c>
      <c r="C46" s="76" t="s">
        <v>72</v>
      </c>
      <c r="D46" s="155">
        <f t="shared" si="2"/>
        <v>10</v>
      </c>
      <c r="E46" s="156">
        <f t="shared" si="3"/>
        <v>2</v>
      </c>
      <c r="F46" s="100">
        <v>10</v>
      </c>
      <c r="G46" s="101">
        <v>0</v>
      </c>
      <c r="H46" s="101">
        <v>0</v>
      </c>
      <c r="I46" s="101" t="s">
        <v>50</v>
      </c>
      <c r="J46" s="102">
        <v>2</v>
      </c>
      <c r="K46" s="100"/>
      <c r="L46" s="101"/>
      <c r="M46" s="101"/>
      <c r="N46" s="101"/>
      <c r="O46" s="102"/>
      <c r="P46" s="100"/>
      <c r="Q46" s="101"/>
      <c r="R46" s="101"/>
      <c r="S46" s="101"/>
      <c r="T46" s="102"/>
      <c r="U46" s="100"/>
      <c r="V46" s="101"/>
      <c r="W46" s="101"/>
      <c r="X46" s="101"/>
      <c r="Y46" s="102"/>
      <c r="Z46" s="102"/>
    </row>
    <row r="47" spans="1:26" s="89" customFormat="1" ht="12.75">
      <c r="A47" s="105" t="s">
        <v>48</v>
      </c>
      <c r="B47" s="106" t="s">
        <v>129</v>
      </c>
      <c r="C47" s="77" t="s">
        <v>43</v>
      </c>
      <c r="D47" s="148">
        <f t="shared" si="2"/>
        <v>12</v>
      </c>
      <c r="E47" s="45">
        <f t="shared" si="3"/>
        <v>4</v>
      </c>
      <c r="F47" s="95"/>
      <c r="G47" s="96"/>
      <c r="H47" s="96"/>
      <c r="I47" s="96"/>
      <c r="J47" s="98"/>
      <c r="K47" s="95"/>
      <c r="L47" s="96"/>
      <c r="M47" s="96"/>
      <c r="N47" s="96"/>
      <c r="O47" s="98"/>
      <c r="P47" s="95"/>
      <c r="Q47" s="96"/>
      <c r="R47" s="96"/>
      <c r="S47" s="96"/>
      <c r="T47" s="98"/>
      <c r="U47" s="95">
        <v>0</v>
      </c>
      <c r="V47" s="96">
        <v>0</v>
      </c>
      <c r="W47" s="96">
        <v>12</v>
      </c>
      <c r="X47" s="96" t="s">
        <v>93</v>
      </c>
      <c r="Y47" s="97">
        <v>4</v>
      </c>
      <c r="Z47" s="97" t="s">
        <v>158</v>
      </c>
    </row>
    <row r="48" spans="1:26" s="89" customFormat="1" ht="12.75">
      <c r="A48" s="107" t="s">
        <v>49</v>
      </c>
      <c r="B48" s="108" t="s">
        <v>130</v>
      </c>
      <c r="C48" s="14" t="s">
        <v>89</v>
      </c>
      <c r="D48" s="148">
        <f t="shared" si="2"/>
        <v>0</v>
      </c>
      <c r="E48" s="45">
        <f t="shared" si="3"/>
        <v>5</v>
      </c>
      <c r="F48" s="117"/>
      <c r="G48" s="118"/>
      <c r="H48" s="115"/>
      <c r="I48" s="115"/>
      <c r="J48" s="116"/>
      <c r="K48" s="91"/>
      <c r="L48" s="92"/>
      <c r="M48" s="92"/>
      <c r="N48" s="92"/>
      <c r="O48" s="93"/>
      <c r="P48" s="91"/>
      <c r="Q48" s="92"/>
      <c r="R48" s="92"/>
      <c r="S48" s="92"/>
      <c r="T48" s="94"/>
      <c r="U48" s="113">
        <v>0</v>
      </c>
      <c r="V48" s="92">
        <v>0</v>
      </c>
      <c r="W48" s="92">
        <v>0</v>
      </c>
      <c r="X48" s="92" t="s">
        <v>138</v>
      </c>
      <c r="Y48" s="94">
        <v>5</v>
      </c>
      <c r="Z48" s="94" t="s">
        <v>46</v>
      </c>
    </row>
    <row r="49" spans="1:26" s="89" customFormat="1" ht="13.5" thickBot="1">
      <c r="A49" s="159" t="s">
        <v>88</v>
      </c>
      <c r="B49" s="160" t="s">
        <v>131</v>
      </c>
      <c r="C49" s="161" t="s">
        <v>90</v>
      </c>
      <c r="D49" s="162">
        <f t="shared" si="2"/>
        <v>0</v>
      </c>
      <c r="E49" s="163">
        <f t="shared" si="3"/>
        <v>5</v>
      </c>
      <c r="F49" s="164"/>
      <c r="G49" s="165"/>
      <c r="H49" s="165"/>
      <c r="I49" s="165"/>
      <c r="J49" s="166"/>
      <c r="K49" s="164"/>
      <c r="L49" s="165"/>
      <c r="M49" s="165"/>
      <c r="N49" s="165"/>
      <c r="O49" s="166"/>
      <c r="P49" s="164">
        <v>0</v>
      </c>
      <c r="Q49" s="165">
        <v>0</v>
      </c>
      <c r="R49" s="165">
        <v>0</v>
      </c>
      <c r="S49" s="165" t="s">
        <v>138</v>
      </c>
      <c r="T49" s="167">
        <v>5</v>
      </c>
      <c r="U49" s="164"/>
      <c r="V49" s="165"/>
      <c r="W49" s="165"/>
      <c r="X49" s="165"/>
      <c r="Y49" s="167"/>
      <c r="Z49" s="167" t="s">
        <v>49</v>
      </c>
    </row>
    <row r="50" spans="1:26" ht="15">
      <c r="A50" s="173" t="s">
        <v>59</v>
      </c>
      <c r="B50" s="174"/>
      <c r="C50" s="175"/>
      <c r="D50" s="148"/>
      <c r="E50" s="45"/>
      <c r="F50" s="83">
        <f>SUM(F8:F49)-SUM(F37:F46)</f>
        <v>60</v>
      </c>
      <c r="G50" s="84">
        <f>SUM(G8:G49)-SUM(G37:G46)</f>
        <v>26</v>
      </c>
      <c r="H50" s="84">
        <f>SUM(H8:H49)-SUM(H37:H46)</f>
        <v>0</v>
      </c>
      <c r="I50" s="84">
        <f>SUM(I8:I49)</f>
        <v>0</v>
      </c>
      <c r="J50" s="157">
        <f>SUM(J8:J49)-SUM(J37:J46)</f>
        <v>28</v>
      </c>
      <c r="K50" s="86">
        <f>SUM(K8:K49)-SUM(K37:K46)</f>
        <v>60</v>
      </c>
      <c r="L50" s="87">
        <f>SUM(L8:L49)-SUM(L37:L46)</f>
        <v>36</v>
      </c>
      <c r="M50" s="87">
        <f>SUM(M8:M49)-SUM(M37:M46)</f>
        <v>0</v>
      </c>
      <c r="N50" s="87"/>
      <c r="O50" s="133">
        <f>SUM(O8:O49)-SUM(O37:O46)</f>
        <v>32</v>
      </c>
      <c r="P50" s="86">
        <f>SUM(P8:P49)-SUM(P37:P46)</f>
        <v>21</v>
      </c>
      <c r="Q50" s="87">
        <f>SUM(Q8:Q49)-SUM(Q37:Q46)</f>
        <v>42</v>
      </c>
      <c r="R50" s="87">
        <f>SUM(R8:R49)-SUM(R37:R46)</f>
        <v>10</v>
      </c>
      <c r="S50" s="87"/>
      <c r="T50" s="88">
        <f>SUM(T8:T49)-SUM(T37:T46)</f>
        <v>31</v>
      </c>
      <c r="U50" s="86">
        <f>SUM(U8:U49)-SUM(U37:U46)</f>
        <v>0</v>
      </c>
      <c r="V50" s="87">
        <f>SUM(V8:V49)-SUM(V37:V46)</f>
        <v>55</v>
      </c>
      <c r="W50" s="87">
        <f>SUM(W8:W49)-SUM(W37:W46)</f>
        <v>12</v>
      </c>
      <c r="X50" s="87"/>
      <c r="Y50" s="88">
        <f>SUM(Y8:Y49)-SUM(Y37:Y46)</f>
        <v>29</v>
      </c>
      <c r="Z50" s="88"/>
    </row>
    <row r="51" spans="1:26" ht="15">
      <c r="A51" s="188" t="s">
        <v>24</v>
      </c>
      <c r="B51" s="189"/>
      <c r="C51" s="190"/>
      <c r="D51" s="37">
        <f>SUM(D8:D49)-SUM(D37:D46)</f>
        <v>322</v>
      </c>
      <c r="E51" s="158"/>
      <c r="F51" s="170">
        <f>SUM(F50:H50)</f>
        <v>86</v>
      </c>
      <c r="G51" s="171"/>
      <c r="H51" s="172"/>
      <c r="I51" s="16"/>
      <c r="J51" s="17"/>
      <c r="K51" s="170">
        <f>SUM(K50:M50)</f>
        <v>96</v>
      </c>
      <c r="L51" s="171"/>
      <c r="M51" s="172"/>
      <c r="N51" s="16"/>
      <c r="O51" s="17"/>
      <c r="P51" s="170">
        <f>SUM(P50:R50)</f>
        <v>73</v>
      </c>
      <c r="Q51" s="171"/>
      <c r="R51" s="172"/>
      <c r="S51" s="16"/>
      <c r="T51" s="17"/>
      <c r="U51" s="170">
        <f>SUM(U50:W50)</f>
        <v>67</v>
      </c>
      <c r="V51" s="171"/>
      <c r="W51" s="172"/>
      <c r="X51" s="16"/>
      <c r="Y51" s="17"/>
      <c r="Z51" s="17"/>
    </row>
    <row r="52" spans="1:26" ht="15.75" thickBot="1">
      <c r="A52" s="185" t="s">
        <v>25</v>
      </c>
      <c r="B52" s="186"/>
      <c r="C52" s="187"/>
      <c r="D52" s="18"/>
      <c r="E52" s="19">
        <f>J52+O52+T52+Y52</f>
        <v>120</v>
      </c>
      <c r="F52" s="20"/>
      <c r="G52" s="21"/>
      <c r="H52" s="21"/>
      <c r="I52" s="21"/>
      <c r="J52" s="19">
        <f>SUM(J8:J49)-SUM(J37:J46)</f>
        <v>28</v>
      </c>
      <c r="K52" s="20"/>
      <c r="L52" s="21"/>
      <c r="M52" s="21"/>
      <c r="N52" s="21"/>
      <c r="O52" s="19">
        <f>SUM(O8:O49)-SUM(O37:O46)</f>
        <v>32</v>
      </c>
      <c r="P52" s="20"/>
      <c r="Q52" s="21"/>
      <c r="R52" s="21"/>
      <c r="S52" s="21"/>
      <c r="T52" s="19">
        <f>SUM(T8:T49)-SUM(T37:T46)</f>
        <v>31</v>
      </c>
      <c r="U52" s="20"/>
      <c r="V52" s="21"/>
      <c r="W52" s="21"/>
      <c r="X52" s="21"/>
      <c r="Y52" s="19">
        <f>SUM(Y8:Y49)-SUM(Y37:Y46)</f>
        <v>29</v>
      </c>
      <c r="Z52" s="22"/>
    </row>
    <row r="53" spans="1:26" ht="14.25">
      <c r="A53" s="23"/>
      <c r="B53" s="24"/>
      <c r="C53" s="38" t="s">
        <v>92</v>
      </c>
      <c r="D53" s="25"/>
      <c r="E53" s="25"/>
      <c r="F53" s="26"/>
      <c r="G53" s="27"/>
      <c r="H53" s="27"/>
      <c r="I53" s="28">
        <f>COUNTIF(I8:I49,"v")-COUNTIF(I37:I46,"v")</f>
        <v>3</v>
      </c>
      <c r="J53" s="27"/>
      <c r="K53" s="26"/>
      <c r="L53" s="27"/>
      <c r="M53" s="27"/>
      <c r="N53" s="28">
        <f>COUNTIF(N8:N49,"v")-COUNTIF(N37:N46,"v")</f>
        <v>4</v>
      </c>
      <c r="O53" s="29"/>
      <c r="P53" s="26"/>
      <c r="Q53" s="27"/>
      <c r="R53" s="27"/>
      <c r="S53" s="28">
        <f>COUNTIF(S8:S49,"v")-COUNTIF(S37:S46,"v")</f>
        <v>2</v>
      </c>
      <c r="T53" s="29"/>
      <c r="U53" s="27"/>
      <c r="V53" s="27"/>
      <c r="W53" s="27"/>
      <c r="X53" s="28">
        <f>COUNTIF(X8:X49,"v")-COUNTIF(X37:X46,"v")</f>
        <v>0</v>
      </c>
      <c r="Y53" s="29"/>
      <c r="Z53" s="29"/>
    </row>
    <row r="54" spans="1:26" ht="15" thickBot="1">
      <c r="A54" s="30"/>
      <c r="B54" s="31"/>
      <c r="C54" s="39" t="s">
        <v>91</v>
      </c>
      <c r="D54" s="32"/>
      <c r="E54" s="32"/>
      <c r="F54" s="33"/>
      <c r="G54" s="34"/>
      <c r="H54" s="34"/>
      <c r="I54" s="21">
        <f>COUNTIF(I8:I49,"é")-COUNTIF(I37:I46,"é")</f>
        <v>3</v>
      </c>
      <c r="J54" s="34"/>
      <c r="K54" s="33"/>
      <c r="L54" s="34"/>
      <c r="M54" s="34"/>
      <c r="N54" s="21">
        <f>COUNTIF(N8:N49,"é")-COUNTIF(N37:N46,"é")</f>
        <v>4</v>
      </c>
      <c r="O54" s="35"/>
      <c r="P54" s="33"/>
      <c r="Q54" s="34"/>
      <c r="R54" s="34"/>
      <c r="S54" s="21">
        <f>COUNTIF(S8:S49,"é")-COUNTIF(S37:S46,"é")</f>
        <v>6</v>
      </c>
      <c r="T54" s="35"/>
      <c r="U54" s="34"/>
      <c r="V54" s="34"/>
      <c r="W54" s="34"/>
      <c r="X54" s="21">
        <f>COUNTIF(X8:X49,"é")-COUNTIF(X37:X46,"é")</f>
        <v>6</v>
      </c>
      <c r="Y54" s="35"/>
      <c r="Z54" s="35"/>
    </row>
    <row r="55" spans="1:26" ht="12.75">
      <c r="A55" s="1"/>
      <c r="B55" s="4"/>
      <c r="C55" s="1"/>
      <c r="D55" s="2"/>
      <c r="E55" s="6"/>
      <c r="F55" s="2"/>
      <c r="G55" s="2"/>
      <c r="H55" s="2"/>
      <c r="I55" s="2"/>
      <c r="J55" s="2"/>
      <c r="K55" s="2"/>
      <c r="L55" s="6"/>
      <c r="M55" s="2"/>
      <c r="N55" s="1"/>
      <c r="O55" s="5"/>
      <c r="P55" s="5"/>
      <c r="Q55" s="5"/>
      <c r="R55" s="5"/>
      <c r="S55" s="1"/>
      <c r="T55" s="1"/>
      <c r="U55" s="1"/>
      <c r="V55" s="2"/>
      <c r="W55" s="2"/>
      <c r="X55" s="3"/>
      <c r="Y55" s="2"/>
      <c r="Z55" s="2"/>
    </row>
    <row r="56" spans="1:26" ht="14.25">
      <c r="A56" s="1"/>
      <c r="B56" s="4"/>
      <c r="C56" s="8" t="s">
        <v>55</v>
      </c>
      <c r="D56" s="43" t="s">
        <v>100</v>
      </c>
      <c r="E56" s="6"/>
      <c r="F56" s="2"/>
      <c r="G56" s="2"/>
      <c r="H56" s="2"/>
      <c r="I56" s="2"/>
      <c r="J56" s="2"/>
      <c r="K56" s="2"/>
      <c r="L56" s="6"/>
      <c r="M56" s="2"/>
      <c r="N56" s="1"/>
      <c r="O56" s="1"/>
      <c r="P56" s="1"/>
      <c r="Q56" s="1"/>
      <c r="R56" s="1"/>
      <c r="S56" s="2"/>
      <c r="T56" s="2"/>
      <c r="U56" s="2"/>
      <c r="V56" s="2"/>
      <c r="W56" s="2"/>
      <c r="X56" s="3"/>
      <c r="Y56" s="2"/>
      <c r="Z56" s="2"/>
    </row>
    <row r="57" spans="1:26" ht="12.75">
      <c r="A57" s="1"/>
      <c r="B57" s="4"/>
      <c r="C57" s="1" t="s">
        <v>56</v>
      </c>
      <c r="D57" s="43" t="s">
        <v>96</v>
      </c>
      <c r="E57" s="6"/>
      <c r="F57" s="2"/>
      <c r="G57" s="2"/>
      <c r="H57" s="2"/>
      <c r="I57" s="2"/>
      <c r="J57" s="2"/>
      <c r="K57" s="2"/>
      <c r="L57" s="6"/>
      <c r="M57" s="2"/>
      <c r="N57" s="1"/>
      <c r="O57" s="1"/>
      <c r="P57" s="1"/>
      <c r="Q57" s="1"/>
      <c r="R57" s="1"/>
      <c r="S57" s="2"/>
      <c r="T57" s="2"/>
      <c r="U57" s="2"/>
      <c r="V57" s="2"/>
      <c r="W57" s="2"/>
      <c r="X57" s="3"/>
      <c r="Y57" s="2"/>
      <c r="Z57" s="2"/>
    </row>
    <row r="58" spans="1:26" ht="12.75" customHeight="1">
      <c r="A58" s="1"/>
      <c r="B58" s="4"/>
      <c r="C58" s="1" t="s">
        <v>57</v>
      </c>
      <c r="D58" s="43" t="s">
        <v>97</v>
      </c>
      <c r="E58" s="6"/>
      <c r="F58" s="2"/>
      <c r="G58" s="2"/>
      <c r="H58" s="2"/>
      <c r="I58" s="2"/>
      <c r="J58" s="2"/>
      <c r="K58" s="2"/>
      <c r="L58" s="6"/>
      <c r="M58" s="2"/>
      <c r="N58" s="1"/>
      <c r="O58" s="1"/>
      <c r="P58" s="1"/>
      <c r="Q58" s="1"/>
      <c r="R58" s="1"/>
      <c r="S58" s="2"/>
      <c r="T58" s="2"/>
      <c r="U58" s="2"/>
      <c r="V58" s="2"/>
      <c r="W58" s="2"/>
      <c r="X58" s="1"/>
      <c r="Y58" s="1"/>
      <c r="Z58" s="1"/>
    </row>
    <row r="59" spans="1:26" ht="12.75">
      <c r="A59" s="1"/>
      <c r="B59" s="4"/>
      <c r="C59" s="1"/>
      <c r="D59" s="43" t="s">
        <v>98</v>
      </c>
      <c r="E59" s="6"/>
      <c r="F59" s="2"/>
      <c r="G59" s="2"/>
      <c r="H59" s="2"/>
      <c r="I59" s="2"/>
      <c r="J59" s="2"/>
      <c r="K59" s="2"/>
      <c r="L59" s="6"/>
      <c r="M59" s="2"/>
      <c r="N59" s="1"/>
      <c r="O59" s="1"/>
      <c r="P59" s="1"/>
      <c r="Q59" s="1"/>
      <c r="R59" s="1"/>
      <c r="S59" s="2"/>
      <c r="T59" s="2"/>
      <c r="U59" s="2"/>
      <c r="V59" s="2"/>
      <c r="W59" s="2"/>
      <c r="X59" s="1"/>
      <c r="Y59" s="1"/>
      <c r="Z59" s="1"/>
    </row>
    <row r="60" spans="1:26" ht="12.75">
      <c r="A60" s="12"/>
      <c r="B60" s="1"/>
      <c r="C60" s="1"/>
      <c r="D60" s="43" t="s">
        <v>99</v>
      </c>
      <c r="E60" s="6"/>
      <c r="F60" s="2"/>
      <c r="G60" s="2"/>
      <c r="H60" s="2"/>
      <c r="I60" s="2"/>
      <c r="J60" s="2"/>
      <c r="K60" s="2"/>
      <c r="L60" s="6"/>
      <c r="M60" s="2"/>
      <c r="N60" s="1"/>
      <c r="O60" s="1"/>
      <c r="P60" s="1"/>
      <c r="Q60" s="1"/>
      <c r="R60" s="1"/>
      <c r="S60" s="1"/>
      <c r="T60" s="1"/>
      <c r="U60" s="1"/>
      <c r="V60" s="2"/>
      <c r="W60" s="2"/>
      <c r="X60" s="3"/>
      <c r="Y60" s="2"/>
      <c r="Z60" s="2"/>
    </row>
  </sheetData>
  <sheetProtection/>
  <mergeCells count="17">
    <mergeCell ref="A52:C52"/>
    <mergeCell ref="K51:M51"/>
    <mergeCell ref="P6:T6"/>
    <mergeCell ref="U6:Y6"/>
    <mergeCell ref="A51:C51"/>
    <mergeCell ref="F51:H51"/>
    <mergeCell ref="E4:E7"/>
    <mergeCell ref="F4:Y5"/>
    <mergeCell ref="A4:A7"/>
    <mergeCell ref="B4:B7"/>
    <mergeCell ref="P51:R51"/>
    <mergeCell ref="U51:W51"/>
    <mergeCell ref="A50:C50"/>
    <mergeCell ref="F6:J6"/>
    <mergeCell ref="K6:O6"/>
    <mergeCell ref="C4:C7"/>
    <mergeCell ref="D4:D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3" r:id="rId1"/>
  <ignoredErrors>
    <ignoredError sqref="P51 U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TMPK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Szórád László</dc:creator>
  <cp:keywords/>
  <dc:description/>
  <cp:lastModifiedBy>Lantos Zoltán</cp:lastModifiedBy>
  <cp:lastPrinted>2016-07-26T20:40:12Z</cp:lastPrinted>
  <dcterms:created xsi:type="dcterms:W3CDTF">2009-03-17T13:40:48Z</dcterms:created>
  <dcterms:modified xsi:type="dcterms:W3CDTF">2019-01-21T10:30:54Z</dcterms:modified>
  <cp:category/>
  <cp:version/>
  <cp:contentType/>
  <cp:contentStatus/>
</cp:coreProperties>
</file>