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<sst xmlns="http://schemas.openxmlformats.org/spreadsheetml/2006/main" count="83" uniqueCount="59">
  <si>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</si>
  <si>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</si>
  <si>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</si>
  <si>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</si>
  <si>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</si>
  <si>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</si>
  <si>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</si>
  <si>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</si>
  <si>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</si>
  <si>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</si>
  <si>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</si>
  <si>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</si>
  <si>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</si>
  <si>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</si>
  <si>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levelező tagozat</t>
  </si>
  <si>
    <t>óra/félév</t>
  </si>
  <si>
    <t>féléves (14 hét) óraszámokkal (ea. tgy. l). ; követelményekkel (k.); kreditekkel (kr.)</t>
  </si>
  <si>
    <t>Évközi jegy (é)</t>
  </si>
  <si>
    <t>é</t>
  </si>
  <si>
    <t>Óbudai Egyetem</t>
  </si>
  <si>
    <t>Kommunikáció</t>
  </si>
  <si>
    <t>Aláírás (a)</t>
  </si>
  <si>
    <t>gy</t>
  </si>
  <si>
    <t>Összesen:</t>
  </si>
  <si>
    <t>agilis műszaki projektmenedzsment szakmérnök szakirányú továbbképzési szak</t>
  </si>
  <si>
    <t>1.</t>
  </si>
  <si>
    <t>2.</t>
  </si>
  <si>
    <t>3.</t>
  </si>
  <si>
    <t>Agilis menedzsment</t>
  </si>
  <si>
    <t>Agilis módszertan</t>
  </si>
  <si>
    <t>Lean startup</t>
  </si>
  <si>
    <t>A záróvizsga tárgyai:</t>
  </si>
  <si>
    <t>Agilis alapok</t>
  </si>
  <si>
    <t>Csapatok működése</t>
  </si>
  <si>
    <t>Scrum nemzetközi vizsgafelkészítés</t>
  </si>
  <si>
    <t>Agilis projektmenedzsment</t>
  </si>
  <si>
    <t>Konfliktuskezelés</t>
  </si>
  <si>
    <t>Záródolgozat</t>
  </si>
  <si>
    <t>BFXAAG1SLE</t>
  </si>
  <si>
    <t>BFXVMG1SLE</t>
  </si>
  <si>
    <t>BFXCMG1SLE</t>
  </si>
  <si>
    <t>BFXM1G1SLE</t>
  </si>
  <si>
    <t>BFXM2G1SLE</t>
  </si>
  <si>
    <t>BFXAMG1SLE</t>
  </si>
  <si>
    <t>BFXATG2SLE</t>
  </si>
  <si>
    <t>BFXLSG2SLE</t>
  </si>
  <si>
    <t>BFXSNG2SLE</t>
  </si>
  <si>
    <t>BFXKOG2SLE</t>
  </si>
  <si>
    <t>BFXAPG2SLE</t>
  </si>
  <si>
    <t>BFXKKG2SLE</t>
  </si>
  <si>
    <t>BFDZDG3SLE</t>
  </si>
  <si>
    <t>BFPPRG3SLE</t>
  </si>
  <si>
    <t>képzéskód, szakkód: BSLEGM, BSLEGM</t>
  </si>
  <si>
    <t>mintatanterv-kód: BSLEGMXXM0F22 (Σ90 krd)</t>
  </si>
  <si>
    <t>Változásmenedzsment</t>
  </si>
  <si>
    <t>Agilis módszertan I.</t>
  </si>
  <si>
    <t>Agilis módszertan II.</t>
  </si>
  <si>
    <t>Agilis transzformáció</t>
  </si>
  <si>
    <t>Agilis projekt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</si>
</sst>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.5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3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12" fillId="5" borderId="0" applyNumberFormat="0" applyBorder="0" applyAlignment="0" applyProtection="0"/>
    <xf numFmtId="0" fontId="14" fillId="9" borderId="1" applyNumberFormat="0" applyAlignment="0" applyProtection="0"/>
    <xf numFmtId="0" fontId="16" fillId="17" borderId="1" applyNumberFormat="0" applyAlignment="0" applyProtection="0"/>
    <xf numFmtId="0" fontId="18" fillId="12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8" fillId="12" borderId="2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9" borderId="1" applyNumberFormat="0" applyAlignment="0" applyProtection="0"/>
    <xf numFmtId="0" fontId="0" fillId="11" borderId="9" applyNumberFormat="0" applyFont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7" borderId="10" applyNumberFormat="0" applyAlignment="0" applyProtection="0"/>
    <xf numFmtId="0" fontId="1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23" fillId="0" borderId="0">
      <alignment/>
      <protection/>
    </xf>
    <xf numFmtId="0" fontId="0" fillId="11" borderId="9" applyNumberFormat="0" applyFont="0" applyAlignment="0" applyProtection="0"/>
    <xf numFmtId="0" fontId="15" fillId="17" borderId="10" applyNumberFormat="0" applyAlignment="0" applyProtection="0"/>
    <xf numFmtId="0" fontId="2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30.28125" style="50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5.7109375" style="0" bestFit="1" customWidth="1"/>
    <col min="26" max="28" width="5.7109375" style="0" customWidth="1"/>
  </cols>
  <sheetData>
    <row r="1" spans="1:23" ht="15.75">
      <c r="A1" s="50" t="s">
        <v>19</v>
      </c>
      <c r="B1" s="1"/>
      <c r="E1" s="15"/>
      <c r="F1" s="15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ht="12.75">
      <c r="A2" s="50" t="s">
        <v>13</v>
      </c>
    </row>
    <row r="3" spans="1:23" ht="15.75">
      <c r="A3" s="6"/>
      <c r="B3" s="21"/>
      <c r="C3" s="51"/>
      <c r="E3" s="21"/>
      <c r="F3" s="21"/>
      <c r="G3" s="21" t="s">
        <v>24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73" t="s">
        <v>14</v>
      </c>
      <c r="V3" s="73"/>
      <c r="W3" s="73"/>
    </row>
    <row r="4" ht="12.75">
      <c r="G4" s="22" t="s">
        <v>52</v>
      </c>
    </row>
    <row r="6" spans="1:3" ht="13.5" thickBot="1">
      <c r="A6" s="23" t="s">
        <v>53</v>
      </c>
      <c r="B6" s="24"/>
      <c r="C6" s="52"/>
    </row>
    <row r="7" spans="1:23" ht="13.5" thickBot="1">
      <c r="A7" s="18" t="s">
        <v>16</v>
      </c>
      <c r="B7" s="19"/>
      <c r="C7" s="5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7"/>
      <c r="V7" s="7"/>
      <c r="W7" s="13"/>
    </row>
    <row r="8" spans="1:23" ht="13.5" thickBot="1">
      <c r="A8" s="87" t="s">
        <v>1</v>
      </c>
      <c r="B8" s="76" t="s">
        <v>2</v>
      </c>
      <c r="C8" s="76" t="s">
        <v>3</v>
      </c>
      <c r="D8" s="82" t="s">
        <v>15</v>
      </c>
      <c r="E8" s="74" t="s">
        <v>11</v>
      </c>
      <c r="F8" s="16"/>
      <c r="G8" s="17"/>
      <c r="H8" s="17"/>
      <c r="I8" s="17"/>
      <c r="J8" s="17"/>
      <c r="K8" s="17"/>
      <c r="L8" s="17"/>
      <c r="M8" s="66" t="s">
        <v>4</v>
      </c>
      <c r="N8" s="17"/>
      <c r="O8" s="17"/>
      <c r="P8" s="17"/>
      <c r="Q8" s="17"/>
      <c r="R8" s="17"/>
      <c r="S8" s="17"/>
      <c r="T8" s="17"/>
      <c r="U8" s="76" t="s">
        <v>5</v>
      </c>
      <c r="V8" s="77"/>
      <c r="W8" s="78"/>
    </row>
    <row r="9" spans="1:23" ht="13.5" thickBot="1">
      <c r="A9" s="88"/>
      <c r="B9" s="79"/>
      <c r="C9" s="79"/>
      <c r="D9" s="83"/>
      <c r="E9" s="75"/>
      <c r="F9" s="84" t="s">
        <v>25</v>
      </c>
      <c r="G9" s="85"/>
      <c r="H9" s="85"/>
      <c r="I9" s="85"/>
      <c r="J9" s="86"/>
      <c r="K9" s="84" t="s">
        <v>26</v>
      </c>
      <c r="L9" s="85"/>
      <c r="M9" s="85"/>
      <c r="N9" s="85"/>
      <c r="O9" s="86"/>
      <c r="P9" s="84" t="s">
        <v>27</v>
      </c>
      <c r="Q9" s="85"/>
      <c r="R9" s="85"/>
      <c r="S9" s="85"/>
      <c r="T9" s="86"/>
      <c r="U9" s="79"/>
      <c r="V9" s="80"/>
      <c r="W9" s="81"/>
    </row>
    <row r="10" spans="1:23" ht="13.5" thickBot="1">
      <c r="A10" s="68"/>
      <c r="B10" s="69"/>
      <c r="C10" s="66"/>
      <c r="D10" s="70"/>
      <c r="E10" s="10"/>
      <c r="F10" s="8" t="s">
        <v>6</v>
      </c>
      <c r="G10" s="8" t="s">
        <v>22</v>
      </c>
      <c r="H10" s="8" t="s">
        <v>7</v>
      </c>
      <c r="I10" s="8" t="s">
        <v>8</v>
      </c>
      <c r="J10" s="11" t="s">
        <v>9</v>
      </c>
      <c r="K10" s="9" t="s">
        <v>6</v>
      </c>
      <c r="L10" s="8" t="s">
        <v>22</v>
      </c>
      <c r="M10" s="8" t="s">
        <v>7</v>
      </c>
      <c r="N10" s="8" t="s">
        <v>8</v>
      </c>
      <c r="O10" s="12" t="s">
        <v>9</v>
      </c>
      <c r="P10" s="8" t="s">
        <v>6</v>
      </c>
      <c r="Q10" s="8" t="s">
        <v>22</v>
      </c>
      <c r="R10" s="8" t="s">
        <v>7</v>
      </c>
      <c r="S10" s="8" t="s">
        <v>8</v>
      </c>
      <c r="T10" s="11" t="s">
        <v>9</v>
      </c>
      <c r="U10" s="79"/>
      <c r="V10" s="80"/>
      <c r="W10" s="81"/>
    </row>
    <row r="11" spans="1:23" s="20" customFormat="1" ht="12.75" customHeight="1">
      <c r="A11" s="58">
        <v>1</v>
      </c>
      <c r="B11" s="71" t="s">
        <v>38</v>
      </c>
      <c r="C11" s="59" t="s">
        <v>32</v>
      </c>
      <c r="D11" s="67">
        <f>SUM(F11:H11)+SUM(K11:M11)+SUM(P11:R11)</f>
        <v>12</v>
      </c>
      <c r="E11" s="29">
        <f>J11+O11+T11</f>
        <v>5</v>
      </c>
      <c r="F11" s="43">
        <v>8</v>
      </c>
      <c r="G11" s="26">
        <v>0</v>
      </c>
      <c r="H11" s="26">
        <v>4</v>
      </c>
      <c r="I11" s="26" t="s">
        <v>12</v>
      </c>
      <c r="J11" s="44">
        <v>5</v>
      </c>
      <c r="K11" s="43"/>
      <c r="L11" s="26"/>
      <c r="M11" s="26"/>
      <c r="N11" s="26"/>
      <c r="O11" s="44"/>
      <c r="P11" s="43"/>
      <c r="Q11" s="26"/>
      <c r="R11" s="26"/>
      <c r="S11" s="26"/>
      <c r="T11" s="44"/>
      <c r="U11" s="25"/>
      <c r="V11" s="26"/>
      <c r="W11" s="27"/>
    </row>
    <row r="12" spans="1:23" s="20" customFormat="1" ht="12.75" customHeight="1">
      <c r="A12" s="28">
        <v>2</v>
      </c>
      <c r="B12" s="72" t="s">
        <v>39</v>
      </c>
      <c r="C12" s="60" t="s">
        <v>54</v>
      </c>
      <c r="D12" s="29">
        <f aca="true" t="shared" si="0" ref="D12:D24">SUM(F12:H12)+SUM(K12:M12)+SUM(P12:R12)</f>
        <v>8</v>
      </c>
      <c r="E12" s="29">
        <f aca="true" t="shared" si="1" ref="E12:E24">J12+O12+T12</f>
        <v>5</v>
      </c>
      <c r="F12" s="45">
        <v>8</v>
      </c>
      <c r="G12" s="31">
        <v>0</v>
      </c>
      <c r="H12" s="31">
        <v>0</v>
      </c>
      <c r="I12" s="31" t="s">
        <v>12</v>
      </c>
      <c r="J12" s="46">
        <v>5</v>
      </c>
      <c r="K12" s="45"/>
      <c r="L12" s="31"/>
      <c r="M12" s="31"/>
      <c r="N12" s="31"/>
      <c r="O12" s="46"/>
      <c r="P12" s="45"/>
      <c r="Q12" s="31"/>
      <c r="R12" s="31"/>
      <c r="S12" s="31"/>
      <c r="T12" s="46"/>
      <c r="U12" s="30"/>
      <c r="V12" s="31"/>
      <c r="W12" s="32"/>
    </row>
    <row r="13" spans="1:23" s="20" customFormat="1" ht="12.75" customHeight="1">
      <c r="A13" s="28">
        <v>3</v>
      </c>
      <c r="B13" s="72" t="s">
        <v>40</v>
      </c>
      <c r="C13" s="60" t="s">
        <v>33</v>
      </c>
      <c r="D13" s="29">
        <f t="shared" si="0"/>
        <v>8</v>
      </c>
      <c r="E13" s="29">
        <f t="shared" si="1"/>
        <v>5</v>
      </c>
      <c r="F13" s="45">
        <v>4</v>
      </c>
      <c r="G13" s="31">
        <v>0</v>
      </c>
      <c r="H13" s="31">
        <v>4</v>
      </c>
      <c r="I13" s="31" t="s">
        <v>18</v>
      </c>
      <c r="J13" s="46">
        <v>5</v>
      </c>
      <c r="K13" s="45"/>
      <c r="L13" s="31"/>
      <c r="M13" s="31"/>
      <c r="N13" s="31"/>
      <c r="O13" s="46"/>
      <c r="P13" s="45"/>
      <c r="Q13" s="31"/>
      <c r="R13" s="31"/>
      <c r="S13" s="31"/>
      <c r="T13" s="46"/>
      <c r="U13" s="30"/>
      <c r="V13" s="31"/>
      <c r="W13" s="32"/>
    </row>
    <row r="14" spans="1:23" s="20" customFormat="1" ht="12.75" customHeight="1">
      <c r="A14" s="28">
        <v>4</v>
      </c>
      <c r="B14" s="72" t="s">
        <v>41</v>
      </c>
      <c r="C14" s="60" t="s">
        <v>55</v>
      </c>
      <c r="D14" s="29">
        <f t="shared" si="0"/>
        <v>20</v>
      </c>
      <c r="E14" s="29">
        <f t="shared" si="1"/>
        <v>5</v>
      </c>
      <c r="F14" s="45">
        <v>20</v>
      </c>
      <c r="G14" s="31">
        <v>0</v>
      </c>
      <c r="H14" s="31">
        <v>0</v>
      </c>
      <c r="I14" s="31" t="s">
        <v>12</v>
      </c>
      <c r="J14" s="46">
        <v>5</v>
      </c>
      <c r="K14" s="45"/>
      <c r="L14" s="31"/>
      <c r="M14" s="31"/>
      <c r="N14" s="31"/>
      <c r="O14" s="46"/>
      <c r="P14" s="45"/>
      <c r="Q14" s="31"/>
      <c r="R14" s="31"/>
      <c r="S14" s="31"/>
      <c r="T14" s="46"/>
      <c r="U14" s="30"/>
      <c r="V14" s="31"/>
      <c r="W14" s="32"/>
    </row>
    <row r="15" spans="1:23" s="20" customFormat="1" ht="12.75" customHeight="1">
      <c r="A15" s="28">
        <v>5</v>
      </c>
      <c r="B15" s="72" t="s">
        <v>42</v>
      </c>
      <c r="C15" s="60" t="s">
        <v>56</v>
      </c>
      <c r="D15" s="29">
        <f t="shared" si="0"/>
        <v>20</v>
      </c>
      <c r="E15" s="29">
        <f t="shared" si="1"/>
        <v>5</v>
      </c>
      <c r="F15" s="45">
        <v>4</v>
      </c>
      <c r="G15" s="31">
        <v>0</v>
      </c>
      <c r="H15" s="31">
        <v>16</v>
      </c>
      <c r="I15" s="31" t="s">
        <v>12</v>
      </c>
      <c r="J15" s="46">
        <v>5</v>
      </c>
      <c r="K15" s="45"/>
      <c r="L15" s="31"/>
      <c r="M15" s="31"/>
      <c r="N15" s="31"/>
      <c r="O15" s="46"/>
      <c r="P15" s="45"/>
      <c r="Q15" s="31"/>
      <c r="R15" s="31"/>
      <c r="S15" s="31"/>
      <c r="T15" s="46"/>
      <c r="U15" s="30"/>
      <c r="V15" s="31"/>
      <c r="W15" s="32"/>
    </row>
    <row r="16" spans="1:23" s="20" customFormat="1" ht="12.75" customHeight="1">
      <c r="A16" s="28">
        <v>6</v>
      </c>
      <c r="B16" s="72" t="s">
        <v>43</v>
      </c>
      <c r="C16" s="60" t="s">
        <v>28</v>
      </c>
      <c r="D16" s="29">
        <f t="shared" si="0"/>
        <v>8</v>
      </c>
      <c r="E16" s="29">
        <f t="shared" si="1"/>
        <v>5</v>
      </c>
      <c r="F16" s="45">
        <v>8</v>
      </c>
      <c r="G16" s="31">
        <v>0</v>
      </c>
      <c r="H16" s="31">
        <v>0</v>
      </c>
      <c r="I16" s="31" t="s">
        <v>12</v>
      </c>
      <c r="J16" s="46">
        <v>5</v>
      </c>
      <c r="K16" s="45"/>
      <c r="L16" s="31"/>
      <c r="M16" s="31"/>
      <c r="N16" s="31"/>
      <c r="O16" s="46"/>
      <c r="P16" s="45"/>
      <c r="Q16" s="31"/>
      <c r="R16" s="31"/>
      <c r="S16" s="31"/>
      <c r="T16" s="46"/>
      <c r="U16" s="30"/>
      <c r="V16" s="31"/>
      <c r="W16" s="32"/>
    </row>
    <row r="17" spans="1:23" s="20" customFormat="1" ht="12.75" customHeight="1">
      <c r="A17" s="28">
        <v>7</v>
      </c>
      <c r="B17" s="72" t="s">
        <v>44</v>
      </c>
      <c r="C17" s="60" t="s">
        <v>57</v>
      </c>
      <c r="D17" s="29">
        <f t="shared" si="0"/>
        <v>8</v>
      </c>
      <c r="E17" s="29">
        <f t="shared" si="1"/>
        <v>5</v>
      </c>
      <c r="F17" s="45"/>
      <c r="G17" s="31"/>
      <c r="H17" s="31"/>
      <c r="I17" s="31"/>
      <c r="J17" s="46"/>
      <c r="K17" s="45">
        <v>4</v>
      </c>
      <c r="L17" s="31">
        <v>0</v>
      </c>
      <c r="M17" s="31">
        <v>4</v>
      </c>
      <c r="N17" s="31" t="s">
        <v>18</v>
      </c>
      <c r="O17" s="46">
        <v>5</v>
      </c>
      <c r="P17" s="45"/>
      <c r="Q17" s="31"/>
      <c r="R17" s="31"/>
      <c r="S17" s="31"/>
      <c r="T17" s="46"/>
      <c r="U17" s="30"/>
      <c r="V17" s="31"/>
      <c r="W17" s="32"/>
    </row>
    <row r="18" spans="1:23" s="20" customFormat="1" ht="12.75" customHeight="1">
      <c r="A18" s="28">
        <v>8</v>
      </c>
      <c r="B18" s="72" t="s">
        <v>45</v>
      </c>
      <c r="C18" s="60" t="s">
        <v>30</v>
      </c>
      <c r="D18" s="29">
        <f t="shared" si="0"/>
        <v>12</v>
      </c>
      <c r="E18" s="29">
        <f t="shared" si="1"/>
        <v>5</v>
      </c>
      <c r="F18" s="45"/>
      <c r="G18" s="31"/>
      <c r="H18" s="31"/>
      <c r="I18" s="31"/>
      <c r="J18" s="46"/>
      <c r="K18" s="45">
        <v>8</v>
      </c>
      <c r="L18" s="31">
        <v>0</v>
      </c>
      <c r="M18" s="31">
        <v>4</v>
      </c>
      <c r="N18" s="31" t="s">
        <v>12</v>
      </c>
      <c r="O18" s="46">
        <v>5</v>
      </c>
      <c r="P18" s="45"/>
      <c r="Q18" s="31"/>
      <c r="R18" s="31"/>
      <c r="S18" s="31"/>
      <c r="T18" s="46"/>
      <c r="U18" s="30"/>
      <c r="V18" s="31"/>
      <c r="W18" s="32"/>
    </row>
    <row r="19" spans="1:23" s="20" customFormat="1" ht="12.75" customHeight="1">
      <c r="A19" s="28">
        <v>9</v>
      </c>
      <c r="B19" s="72" t="s">
        <v>46</v>
      </c>
      <c r="C19" s="60" t="s">
        <v>34</v>
      </c>
      <c r="D19" s="29">
        <f t="shared" si="0"/>
        <v>16</v>
      </c>
      <c r="E19" s="29">
        <f t="shared" si="1"/>
        <v>5</v>
      </c>
      <c r="F19" s="45"/>
      <c r="G19" s="31"/>
      <c r="H19" s="31"/>
      <c r="I19" s="31"/>
      <c r="J19" s="46"/>
      <c r="K19" s="45">
        <v>16</v>
      </c>
      <c r="L19" s="31">
        <v>0</v>
      </c>
      <c r="M19" s="31">
        <v>0</v>
      </c>
      <c r="N19" s="31" t="s">
        <v>18</v>
      </c>
      <c r="O19" s="46">
        <v>5</v>
      </c>
      <c r="P19" s="45"/>
      <c r="Q19" s="31"/>
      <c r="R19" s="31"/>
      <c r="S19" s="31"/>
      <c r="T19" s="46"/>
      <c r="U19" s="30"/>
      <c r="V19" s="31"/>
      <c r="W19" s="32"/>
    </row>
    <row r="20" spans="1:23" s="20" customFormat="1" ht="12.75" customHeight="1">
      <c r="A20" s="28">
        <v>10</v>
      </c>
      <c r="B20" s="72" t="s">
        <v>48</v>
      </c>
      <c r="C20" s="60" t="s">
        <v>35</v>
      </c>
      <c r="D20" s="29">
        <f t="shared" si="0"/>
        <v>16</v>
      </c>
      <c r="E20" s="29">
        <f t="shared" si="1"/>
        <v>5</v>
      </c>
      <c r="F20" s="45"/>
      <c r="G20" s="31"/>
      <c r="H20" s="31"/>
      <c r="I20" s="31"/>
      <c r="J20" s="46"/>
      <c r="K20" s="45">
        <v>8</v>
      </c>
      <c r="L20" s="31">
        <v>0</v>
      </c>
      <c r="M20" s="31">
        <v>8</v>
      </c>
      <c r="N20" s="31" t="s">
        <v>12</v>
      </c>
      <c r="O20" s="46">
        <v>5</v>
      </c>
      <c r="P20" s="45"/>
      <c r="Q20" s="31"/>
      <c r="R20" s="31"/>
      <c r="S20" s="31"/>
      <c r="T20" s="46"/>
      <c r="U20" s="30"/>
      <c r="V20" s="31"/>
      <c r="W20" s="32"/>
    </row>
    <row r="21" spans="1:23" s="20" customFormat="1" ht="12.75" customHeight="1">
      <c r="A21" s="28">
        <v>11</v>
      </c>
      <c r="B21" s="72" t="s">
        <v>47</v>
      </c>
      <c r="C21" s="60" t="s">
        <v>20</v>
      </c>
      <c r="D21" s="29">
        <f t="shared" si="0"/>
        <v>8</v>
      </c>
      <c r="E21" s="29">
        <f t="shared" si="1"/>
        <v>5</v>
      </c>
      <c r="F21" s="45"/>
      <c r="G21" s="31"/>
      <c r="H21" s="31"/>
      <c r="I21" s="31"/>
      <c r="J21" s="46"/>
      <c r="K21" s="45">
        <v>2</v>
      </c>
      <c r="L21" s="31">
        <v>0</v>
      </c>
      <c r="M21" s="31">
        <v>6</v>
      </c>
      <c r="N21" s="31" t="s">
        <v>12</v>
      </c>
      <c r="O21" s="46">
        <v>5</v>
      </c>
      <c r="P21" s="45"/>
      <c r="Q21" s="31"/>
      <c r="R21" s="31"/>
      <c r="S21" s="31"/>
      <c r="T21" s="46"/>
      <c r="U21" s="30"/>
      <c r="V21" s="31"/>
      <c r="W21" s="32"/>
    </row>
    <row r="22" spans="1:23" s="20" customFormat="1" ht="12.75" customHeight="1">
      <c r="A22" s="28">
        <v>12</v>
      </c>
      <c r="B22" s="72" t="s">
        <v>49</v>
      </c>
      <c r="C22" s="60" t="s">
        <v>36</v>
      </c>
      <c r="D22" s="29">
        <f t="shared" si="0"/>
        <v>8</v>
      </c>
      <c r="E22" s="29">
        <f t="shared" si="1"/>
        <v>5</v>
      </c>
      <c r="F22" s="45"/>
      <c r="G22" s="31"/>
      <c r="H22" s="31"/>
      <c r="I22" s="31"/>
      <c r="J22" s="46"/>
      <c r="K22" s="45">
        <v>2</v>
      </c>
      <c r="L22" s="31">
        <v>0</v>
      </c>
      <c r="M22" s="31">
        <v>6</v>
      </c>
      <c r="N22" s="31" t="s">
        <v>12</v>
      </c>
      <c r="O22" s="46">
        <v>5</v>
      </c>
      <c r="P22" s="45"/>
      <c r="Q22" s="31"/>
      <c r="R22" s="31"/>
      <c r="S22" s="31"/>
      <c r="T22" s="46"/>
      <c r="U22" s="30"/>
      <c r="V22" s="31"/>
      <c r="W22" s="32"/>
    </row>
    <row r="23" spans="1:23" s="20" customFormat="1" ht="12.75" customHeight="1">
      <c r="A23" s="28">
        <v>13</v>
      </c>
      <c r="B23" s="72" t="s">
        <v>51</v>
      </c>
      <c r="C23" s="60" t="s">
        <v>58</v>
      </c>
      <c r="D23" s="29">
        <f t="shared" si="0"/>
        <v>60</v>
      </c>
      <c r="E23" s="29">
        <f t="shared" si="1"/>
        <v>20</v>
      </c>
      <c r="F23" s="45"/>
      <c r="G23" s="31"/>
      <c r="H23" s="31"/>
      <c r="I23" s="31"/>
      <c r="J23" s="46"/>
      <c r="K23" s="45"/>
      <c r="L23" s="31"/>
      <c r="M23" s="31"/>
      <c r="N23" s="31"/>
      <c r="O23" s="46"/>
      <c r="P23" s="45">
        <v>0</v>
      </c>
      <c r="Q23" s="31">
        <v>60</v>
      </c>
      <c r="R23" s="31">
        <v>0</v>
      </c>
      <c r="S23" s="31" t="s">
        <v>18</v>
      </c>
      <c r="T23" s="46">
        <v>20</v>
      </c>
      <c r="U23" s="30"/>
      <c r="V23" s="31"/>
      <c r="W23" s="32"/>
    </row>
    <row r="24" spans="1:23" s="20" customFormat="1" ht="12.75" customHeight="1" thickBot="1">
      <c r="A24" s="28">
        <v>14</v>
      </c>
      <c r="B24" s="72" t="s">
        <v>50</v>
      </c>
      <c r="C24" s="60" t="s">
        <v>37</v>
      </c>
      <c r="D24" s="29">
        <f t="shared" si="0"/>
        <v>40</v>
      </c>
      <c r="E24" s="29">
        <f t="shared" si="1"/>
        <v>10</v>
      </c>
      <c r="F24" s="45"/>
      <c r="G24" s="31"/>
      <c r="H24" s="31"/>
      <c r="I24" s="31"/>
      <c r="J24" s="46"/>
      <c r="K24" s="45"/>
      <c r="L24" s="31"/>
      <c r="M24" s="31"/>
      <c r="N24" s="31"/>
      <c r="O24" s="46"/>
      <c r="P24" s="45">
        <v>0</v>
      </c>
      <c r="Q24" s="31">
        <v>40</v>
      </c>
      <c r="R24" s="31">
        <v>0</v>
      </c>
      <c r="S24" s="31" t="s">
        <v>18</v>
      </c>
      <c r="T24" s="46">
        <v>10</v>
      </c>
      <c r="U24" s="30"/>
      <c r="V24" s="31"/>
      <c r="W24" s="32"/>
    </row>
    <row r="25" spans="1:23" s="20" customFormat="1" ht="12.75" customHeight="1" thickBot="1">
      <c r="A25" s="61" t="s">
        <v>23</v>
      </c>
      <c r="B25" s="62"/>
      <c r="C25" s="63"/>
      <c r="D25" s="64">
        <f>SUM(D11:D24)</f>
        <v>244</v>
      </c>
      <c r="E25" s="64">
        <f aca="true" t="shared" si="2" ref="E25:T25">SUM(E11:E24)</f>
        <v>90</v>
      </c>
      <c r="F25" s="64">
        <f t="shared" si="2"/>
        <v>52</v>
      </c>
      <c r="G25" s="64">
        <f t="shared" si="2"/>
        <v>0</v>
      </c>
      <c r="H25" s="64">
        <f t="shared" si="2"/>
        <v>24</v>
      </c>
      <c r="I25" s="64"/>
      <c r="J25" s="64">
        <f t="shared" si="2"/>
        <v>30</v>
      </c>
      <c r="K25" s="64">
        <f t="shared" si="2"/>
        <v>40</v>
      </c>
      <c r="L25" s="64">
        <f t="shared" si="2"/>
        <v>0</v>
      </c>
      <c r="M25" s="64">
        <f t="shared" si="2"/>
        <v>28</v>
      </c>
      <c r="N25" s="64"/>
      <c r="O25" s="64">
        <f t="shared" si="2"/>
        <v>30</v>
      </c>
      <c r="P25" s="64">
        <f t="shared" si="2"/>
        <v>0</v>
      </c>
      <c r="Q25" s="64">
        <f t="shared" si="2"/>
        <v>100</v>
      </c>
      <c r="R25" s="64">
        <f t="shared" si="2"/>
        <v>0</v>
      </c>
      <c r="S25" s="64"/>
      <c r="T25" s="64">
        <f t="shared" si="2"/>
        <v>30</v>
      </c>
      <c r="U25" s="65"/>
      <c r="V25" s="65"/>
      <c r="W25" s="65"/>
    </row>
    <row r="26" spans="1:23" s="20" customFormat="1" ht="12.75" customHeight="1">
      <c r="A26" s="33"/>
      <c r="B26" s="33"/>
      <c r="C26" s="35" t="s">
        <v>10</v>
      </c>
      <c r="D26" s="36"/>
      <c r="E26" s="37"/>
      <c r="F26" s="54"/>
      <c r="G26" s="38"/>
      <c r="H26" s="38"/>
      <c r="I26" s="38">
        <f>COUNTIF(I11:I24,"v")</f>
        <v>5</v>
      </c>
      <c r="J26" s="46"/>
      <c r="K26" s="45"/>
      <c r="L26" s="38"/>
      <c r="M26" s="38"/>
      <c r="N26" s="38">
        <f>COUNTIF(N11:N24,"v")</f>
        <v>4</v>
      </c>
      <c r="O26" s="46"/>
      <c r="P26" s="45"/>
      <c r="Q26" s="38"/>
      <c r="R26" s="38"/>
      <c r="S26" s="38">
        <f>COUNTIF(S11:S24,"v")</f>
        <v>0</v>
      </c>
      <c r="T26" s="37"/>
      <c r="U26" s="34"/>
      <c r="V26" s="34"/>
      <c r="W26" s="34"/>
    </row>
    <row r="27" spans="1:23" s="20" customFormat="1" ht="12.75" customHeight="1">
      <c r="A27" s="33"/>
      <c r="B27" s="33"/>
      <c r="C27" s="35" t="s">
        <v>17</v>
      </c>
      <c r="D27" s="36"/>
      <c r="E27" s="37"/>
      <c r="F27" s="54"/>
      <c r="G27" s="38"/>
      <c r="H27" s="38"/>
      <c r="I27" s="38">
        <f>COUNTIF(I11:I24,"é")</f>
        <v>1</v>
      </c>
      <c r="J27" s="46"/>
      <c r="K27" s="45"/>
      <c r="L27" s="38"/>
      <c r="M27" s="38"/>
      <c r="N27" s="38">
        <f>COUNTIF(N11:N24,"é")</f>
        <v>2</v>
      </c>
      <c r="O27" s="46"/>
      <c r="P27" s="45"/>
      <c r="Q27" s="38"/>
      <c r="R27" s="38"/>
      <c r="S27" s="38">
        <f>COUNTIF(S11:S24,"é")</f>
        <v>2</v>
      </c>
      <c r="T27" s="37"/>
      <c r="U27" s="34"/>
      <c r="V27" s="34"/>
      <c r="W27" s="34"/>
    </row>
    <row r="28" spans="1:23" s="20" customFormat="1" ht="12.75" customHeight="1" thickBot="1">
      <c r="A28" s="33"/>
      <c r="B28" s="33"/>
      <c r="C28" s="39" t="s">
        <v>21</v>
      </c>
      <c r="D28" s="40"/>
      <c r="E28" s="41"/>
      <c r="F28" s="55"/>
      <c r="G28" s="42"/>
      <c r="H28" s="42"/>
      <c r="I28" s="42">
        <f>COUNTIF(I11:I24,"a")</f>
        <v>0</v>
      </c>
      <c r="J28" s="48"/>
      <c r="K28" s="47"/>
      <c r="L28" s="42"/>
      <c r="M28" s="42"/>
      <c r="N28" s="42">
        <f>COUNTIF(N11:N24,"a")</f>
        <v>0</v>
      </c>
      <c r="O28" s="48"/>
      <c r="P28" s="47"/>
      <c r="Q28" s="42"/>
      <c r="R28" s="42"/>
      <c r="S28" s="42">
        <f>COUNTIF(S11:S24,"a")</f>
        <v>0</v>
      </c>
      <c r="T28" s="41"/>
      <c r="U28" s="34"/>
      <c r="V28" s="34"/>
      <c r="W28" s="34"/>
    </row>
    <row r="29" spans="2:23" ht="12.75">
      <c r="B29" s="3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4" customFormat="1" ht="12.75" customHeight="1">
      <c r="A30" s="49" t="s">
        <v>31</v>
      </c>
      <c r="C30" s="57" t="s">
        <v>29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3" ht="12.75">
      <c r="A31" s="49"/>
      <c r="C31" s="56" t="s">
        <v>28</v>
      </c>
    </row>
    <row r="32" ht="12.75">
      <c r="C32" s="56" t="s">
        <v>30</v>
      </c>
    </row>
  </sheetData>
  <sheetProtection/>
  <mergeCells count="11">
    <mergeCell ref="U10:W10"/>
    <mergeCell ref="A8:A9"/>
    <mergeCell ref="B8:B9"/>
    <mergeCell ref="C8:C9"/>
    <mergeCell ref="F9:J9"/>
    <mergeCell ref="K9:O9"/>
    <mergeCell ref="U3:W3"/>
    <mergeCell ref="E8:E9"/>
    <mergeCell ref="U8:W9"/>
    <mergeCell ref="D8:D9"/>
    <mergeCell ref="P9:T9"/>
  </mergeCells>
  <printOptions/>
  <pageMargins left="0.984251968503937" right="0.984251968503937" top="0.984251968503937" bottom="0.1968503937007874" header="0.5118110236220472" footer="0.2755905511811024"/>
  <pageSetup fitToHeight="0" fitToWidth="1" horizontalDpi="600" verticalDpi="600" orientation="landscape" paperSize="9" scale="88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2021-12-19T23:05:31Z</cp:lastPrinted>
  <dcterms:created xsi:type="dcterms:W3CDTF">2006-03-29T07:49:40Z</dcterms:created>
  <dcterms:modified xsi:type="dcterms:W3CDTF">2022-01-19T16:24:39Z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