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57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<sst xmlns="http://schemas.openxmlformats.org/spreadsheetml/2006/main" count="140" uniqueCount="103">
  <si>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</si>
  <si>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</si>
  <si>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</si>
  <si>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</si>
  <si>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</si>
  <si>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</si>
  <si>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</si>
  <si>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</si>
  <si>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</si>
  <si>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</si>
  <si>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</si>
  <si>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</si>
  <si>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</si>
  <si>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</si>
  <si>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</si>
  <si>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</si>
  <si>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</si>
  <si>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</si>
  <si>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</si>
  <si>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</si>
  <si>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</si>
  <si>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</si>
  <si>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</si>
  <si>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</si>
  <si>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</si>
  <si>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</si>
  <si>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</si>
  <si>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</si>
  <si>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</si>
  <si>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Záróvizsga tárgyak:</t>
  </si>
  <si>
    <t>Bánki Donát Gépész és Biztonságtechnikai Mérnöki Kar</t>
  </si>
  <si>
    <t>19.</t>
  </si>
  <si>
    <t>20.</t>
  </si>
  <si>
    <t>21.</t>
  </si>
  <si>
    <t>22.</t>
  </si>
  <si>
    <t>óra/félév</t>
  </si>
  <si>
    <t>féléves (14 hét) óraszámokkal (ea. tgy. l). ; követelményekkel (k.); kreditekkel (kr.)</t>
  </si>
  <si>
    <t>5.</t>
  </si>
  <si>
    <t>Összesen</t>
  </si>
  <si>
    <t>Óbudai Egyetem</t>
  </si>
  <si>
    <t>Információ:</t>
  </si>
  <si>
    <t>levelező munkarend</t>
  </si>
  <si>
    <t>a</t>
  </si>
  <si>
    <t>Gépészeti és Biztonságtudományi Intézet</t>
  </si>
  <si>
    <t>é</t>
  </si>
  <si>
    <t>Évközi jegy (é)</t>
  </si>
  <si>
    <t>Mintatanterv</t>
  </si>
  <si>
    <t>1. (ősz)</t>
  </si>
  <si>
    <t>2. (tavasz)</t>
  </si>
  <si>
    <t>3. (ősz)</t>
  </si>
  <si>
    <t>4. (tavasz)</t>
  </si>
  <si>
    <t>Érvényes: 2017. szeptembertől</t>
  </si>
  <si>
    <t>ITIL alapismeretek</t>
  </si>
  <si>
    <t>IT hálózatbiztonság</t>
  </si>
  <si>
    <t>IBIR auditálása</t>
  </si>
  <si>
    <t>Záró-dolgozati projekt</t>
  </si>
  <si>
    <t>666-5401, rajnai.zoltan@bgk.uni-obuda.hu</t>
  </si>
  <si>
    <t>Információbiztonság alapjai</t>
  </si>
  <si>
    <t>Adatvédelmi és információbiztonsági jogszabályok</t>
  </si>
  <si>
    <t>Vállalati informatikai rendszerek</t>
  </si>
  <si>
    <t>IT hálózati alapismeretek</t>
  </si>
  <si>
    <t>Üzletmenet folytonosság, katasztrófahelyzetek kezelése</t>
  </si>
  <si>
    <t>Vállalati irányítási rendszerek ismeretek</t>
  </si>
  <si>
    <t>Információbiztonsági / IBIR releváns szabványok</t>
  </si>
  <si>
    <t>Információbiztonsági kockázatmenedzsment</t>
  </si>
  <si>
    <t>Fizikai védelem / vagyonvédelmi rendszerek és módszerek</t>
  </si>
  <si>
    <t>Humán biztonság és iratok és hagyományos adathordozók biztonsága</t>
  </si>
  <si>
    <t>Szoftverfejlesztési életciklus és módszerek</t>
  </si>
  <si>
    <t>IT rendszerek üzemeltetésének fizikai biztonsági követelményei</t>
  </si>
  <si>
    <t>IT rendszerek üzemeltetésének logikai biztonsági követelményei</t>
  </si>
  <si>
    <t>Információs rendszerek biztonsági követelményei</t>
  </si>
  <si>
    <t>Felhasználói információbiztonsági szabályok</t>
  </si>
  <si>
    <t>Szoftverfejlesztés IB követelményei, aspektusai</t>
  </si>
  <si>
    <t>Sebezhetőségi és törés-vizsgálatok</t>
  </si>
  <si>
    <t>IBIR auditálása.</t>
  </si>
  <si>
    <t>Az  információbiztonság   kiépítése,   szabályozása</t>
  </si>
  <si>
    <t>IT rendszerek   üzemeltetésének    logikai   biztonsági   követelményei</t>
  </si>
  <si>
    <t>BBXIAI1SLE</t>
  </si>
  <si>
    <t>BBXJSI1SLE</t>
  </si>
  <si>
    <t>BBXVII1SLE</t>
  </si>
  <si>
    <t>BBXHAI1SLE</t>
  </si>
  <si>
    <t>BBXITI1SLE</t>
  </si>
  <si>
    <t>BBXVRI2SLE</t>
  </si>
  <si>
    <t>BBXIBI2SLE</t>
  </si>
  <si>
    <t>BBXKMI2SLE</t>
  </si>
  <si>
    <t>BBXFVI2SLE</t>
  </si>
  <si>
    <t>BBXEMI2SLE</t>
  </si>
  <si>
    <t>BBXUFI3SLE</t>
  </si>
  <si>
    <t>BBXULI3SLE</t>
  </si>
  <si>
    <t>BBXHBI3SLE</t>
  </si>
  <si>
    <t>BBXBKI3SLE</t>
  </si>
  <si>
    <t>BBXAUI4SLE</t>
  </si>
  <si>
    <t>BBXFEI4SLE</t>
  </si>
  <si>
    <t>BBXSFI4SLE</t>
  </si>
  <si>
    <t>BBXSTI4SLE</t>
  </si>
  <si>
    <t>BBDZDI4SLE</t>
  </si>
  <si>
    <t>BBXHUI2SLE</t>
  </si>
  <si>
    <t>BBXUKI1SLE</t>
  </si>
  <si>
    <t>mintatanterv-kód: BSLEIMXXM0S17 (Σ120 krd)</t>
  </si>
  <si>
    <t>képzéskód, szakkód: BSLEIM, BSLEIM</t>
  </si>
  <si>
    <t>Az információbiztonság szabályozása</t>
  </si>
  <si>
    <t>BBXBSI3SLE</t>
  </si>
  <si>
    <t>Információbiztonsági szakmérnök szakirányú továbbképzési szak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</si>
</sst>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27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0" borderId="7" applyNumberFormat="0" applyFont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1" fillId="5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vertical="center" wrapText="1"/>
    </xf>
    <xf numFmtId="0" fontId="4" fillId="24" borderId="3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24" borderId="43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 wrapText="1"/>
    </xf>
    <xf numFmtId="0" fontId="4" fillId="24" borderId="4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right"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4" fillId="0" borderId="2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1" xfId="53"/>
    <cellStyle name="Jelölőszín 2" xfId="54"/>
    <cellStyle name="Jelölőszín 3" xfId="55"/>
    <cellStyle name="Jelölőszín 4" xfId="56"/>
    <cellStyle name="Jelölőszín 5" xfId="57"/>
    <cellStyle name="Jelölőszín 6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103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"/>
      <c r="AA1" s="3"/>
      <c r="AB1" s="3"/>
    </row>
    <row r="2" spans="1:28" ht="12.75" customHeight="1">
      <c r="A2" s="103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28" t="s">
        <v>46</v>
      </c>
      <c r="L2" s="30"/>
      <c r="M2" s="30"/>
      <c r="N2" s="30"/>
      <c r="O2" s="30"/>
      <c r="P2" s="30"/>
      <c r="Q2" s="30"/>
      <c r="R2" s="30"/>
      <c r="S2" s="30"/>
      <c r="T2" s="30"/>
      <c r="U2" s="31" t="s">
        <v>51</v>
      </c>
      <c r="V2" s="2"/>
      <c r="W2" s="2"/>
      <c r="X2" s="2"/>
      <c r="Y2" s="2"/>
      <c r="Z2" s="3"/>
      <c r="AA2" s="3"/>
      <c r="AB2" s="3"/>
    </row>
    <row r="3" spans="2:28" ht="12.75" customHeight="1">
      <c r="B3" s="28"/>
      <c r="C3" s="28"/>
      <c r="D3" s="28"/>
      <c r="E3" s="28"/>
      <c r="F3" s="28"/>
      <c r="G3" s="28"/>
      <c r="H3" s="28"/>
      <c r="I3" s="28"/>
      <c r="K3" s="32" t="s">
        <v>102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ht="12.75" customHeight="1">
      <c r="A4" s="28"/>
      <c r="B4" s="29"/>
      <c r="C4" s="29"/>
      <c r="D4" s="29"/>
      <c r="E4" s="29"/>
      <c r="F4" s="29"/>
      <c r="G4" s="29"/>
      <c r="H4" s="29"/>
      <c r="I4" s="29"/>
      <c r="K4" s="104" t="s">
        <v>99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115" t="s">
        <v>41</v>
      </c>
      <c r="AA4" s="115"/>
      <c r="AB4" s="115"/>
    </row>
    <row r="5" spans="1:28" ht="12.75" customHeight="1" thickBot="1">
      <c r="A5" s="26" t="s">
        <v>98</v>
      </c>
      <c r="B5" s="33"/>
      <c r="C5" s="34"/>
      <c r="D5" s="27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6"/>
      <c r="S5" s="37"/>
      <c r="T5" s="1"/>
      <c r="U5" s="1"/>
      <c r="V5" s="1"/>
      <c r="W5" s="1"/>
      <c r="X5" s="1"/>
      <c r="Y5" s="1"/>
      <c r="Z5" s="4"/>
      <c r="AA5" s="4"/>
      <c r="AB5" s="4"/>
    </row>
    <row r="6" spans="1:28" ht="12.75" customHeight="1" thickBot="1">
      <c r="A6" s="118" t="s">
        <v>36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5"/>
      <c r="AA6" s="5"/>
      <c r="AB6" s="6"/>
    </row>
    <row r="7" spans="1:28" ht="12.75" customHeight="1" thickBot="1">
      <c r="A7" s="116"/>
      <c r="B7" s="109" t="s">
        <v>0</v>
      </c>
      <c r="C7" s="109" t="s">
        <v>1</v>
      </c>
      <c r="D7" s="119" t="s">
        <v>35</v>
      </c>
      <c r="E7" s="121" t="s">
        <v>26</v>
      </c>
      <c r="F7" s="105" t="s">
        <v>2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9" t="s">
        <v>3</v>
      </c>
      <c r="AA7" s="110"/>
      <c r="AB7" s="111"/>
    </row>
    <row r="8" spans="1:28" ht="12.75" customHeight="1" thickBot="1">
      <c r="A8" s="117"/>
      <c r="B8" s="112"/>
      <c r="C8" s="112"/>
      <c r="D8" s="120"/>
      <c r="E8" s="122"/>
      <c r="F8" s="105" t="s">
        <v>47</v>
      </c>
      <c r="G8" s="107"/>
      <c r="H8" s="107"/>
      <c r="I8" s="107"/>
      <c r="J8" s="108"/>
      <c r="K8" s="105" t="s">
        <v>48</v>
      </c>
      <c r="L8" s="107"/>
      <c r="M8" s="107"/>
      <c r="N8" s="107"/>
      <c r="O8" s="108"/>
      <c r="P8" s="105" t="s">
        <v>49</v>
      </c>
      <c r="Q8" s="107"/>
      <c r="R8" s="107"/>
      <c r="S8" s="107"/>
      <c r="T8" s="108"/>
      <c r="U8" s="105" t="s">
        <v>50</v>
      </c>
      <c r="V8" s="107"/>
      <c r="W8" s="107"/>
      <c r="X8" s="107"/>
      <c r="Y8" s="108"/>
      <c r="Z8" s="112"/>
      <c r="AA8" s="113"/>
      <c r="AB8" s="114"/>
    </row>
    <row r="9" spans="1:28" ht="13.5" thickBot="1">
      <c r="A9" s="8"/>
      <c r="B9" s="9"/>
      <c r="C9" s="10"/>
      <c r="D9" s="11"/>
      <c r="E9" s="12"/>
      <c r="F9" s="10" t="s">
        <v>10</v>
      </c>
      <c r="G9" s="10" t="s">
        <v>11</v>
      </c>
      <c r="H9" s="10" t="s">
        <v>12</v>
      </c>
      <c r="I9" s="10" t="s">
        <v>13</v>
      </c>
      <c r="J9" s="13" t="s">
        <v>14</v>
      </c>
      <c r="K9" s="11" t="s">
        <v>10</v>
      </c>
      <c r="L9" s="10" t="s">
        <v>11</v>
      </c>
      <c r="M9" s="10" t="s">
        <v>12</v>
      </c>
      <c r="N9" s="10" t="s">
        <v>13</v>
      </c>
      <c r="O9" s="14" t="s">
        <v>14</v>
      </c>
      <c r="P9" s="10" t="s">
        <v>10</v>
      </c>
      <c r="Q9" s="10" t="s">
        <v>11</v>
      </c>
      <c r="R9" s="10" t="s">
        <v>12</v>
      </c>
      <c r="S9" s="10" t="s">
        <v>13</v>
      </c>
      <c r="T9" s="13" t="s">
        <v>14</v>
      </c>
      <c r="U9" s="11" t="s">
        <v>10</v>
      </c>
      <c r="V9" s="10" t="s">
        <v>11</v>
      </c>
      <c r="W9" s="10" t="s">
        <v>12</v>
      </c>
      <c r="X9" s="10" t="s">
        <v>13</v>
      </c>
      <c r="Y9" s="14" t="s">
        <v>14</v>
      </c>
      <c r="Z9" s="112"/>
      <c r="AA9" s="113"/>
      <c r="AB9" s="114"/>
    </row>
    <row r="10" spans="1:28" ht="12.75">
      <c r="A10" s="82" t="s">
        <v>4</v>
      </c>
      <c r="B10" s="71" t="s">
        <v>77</v>
      </c>
      <c r="C10" s="72" t="s">
        <v>57</v>
      </c>
      <c r="D10" s="73">
        <f>SUM(F10:H10)+SUM(K10:M10)+SUM(P10:R10)+SUM(U10:W10)</f>
        <v>28</v>
      </c>
      <c r="E10" s="73">
        <f>J10+O10+T10+Y10</f>
        <v>8</v>
      </c>
      <c r="F10" s="81">
        <v>28</v>
      </c>
      <c r="G10" s="75">
        <v>0</v>
      </c>
      <c r="H10" s="75">
        <v>0</v>
      </c>
      <c r="I10" s="75" t="s">
        <v>27</v>
      </c>
      <c r="J10" s="76">
        <v>8</v>
      </c>
      <c r="K10" s="77"/>
      <c r="L10" s="75"/>
      <c r="M10" s="75"/>
      <c r="N10" s="75"/>
      <c r="O10" s="78"/>
      <c r="P10" s="77"/>
      <c r="Q10" s="75"/>
      <c r="R10" s="75"/>
      <c r="S10" s="75"/>
      <c r="T10" s="78"/>
      <c r="U10" s="74"/>
      <c r="V10" s="75"/>
      <c r="W10" s="75"/>
      <c r="X10" s="75"/>
      <c r="Y10" s="78"/>
      <c r="Z10" s="74"/>
      <c r="AA10" s="75"/>
      <c r="AB10" s="78"/>
    </row>
    <row r="11" spans="1:28" ht="25.5">
      <c r="A11" s="83" t="s">
        <v>5</v>
      </c>
      <c r="B11" s="47" t="s">
        <v>78</v>
      </c>
      <c r="C11" s="51" t="s">
        <v>58</v>
      </c>
      <c r="D11" s="48">
        <f aca="true" t="shared" si="0" ref="D11:D30">SUM(F11:H11)+SUM(K11:M11)+SUM(P11:R11)+SUM(U11:W11)</f>
        <v>28</v>
      </c>
      <c r="E11" s="48">
        <f aca="true" t="shared" si="1" ref="E11:E30">J11+O11+T11+Y11</f>
        <v>8</v>
      </c>
      <c r="F11" s="52">
        <v>28</v>
      </c>
      <c r="G11" s="49">
        <v>0</v>
      </c>
      <c r="H11" s="49">
        <v>0</v>
      </c>
      <c r="I11" s="49" t="s">
        <v>27</v>
      </c>
      <c r="J11" s="55">
        <v>8</v>
      </c>
      <c r="K11" s="58"/>
      <c r="L11" s="49"/>
      <c r="M11" s="49"/>
      <c r="N11" s="49"/>
      <c r="O11" s="59"/>
      <c r="P11" s="58"/>
      <c r="Q11" s="49"/>
      <c r="R11" s="49"/>
      <c r="S11" s="49"/>
      <c r="T11" s="59"/>
      <c r="U11" s="53"/>
      <c r="V11" s="49"/>
      <c r="W11" s="49"/>
      <c r="X11" s="49"/>
      <c r="Y11" s="59"/>
      <c r="Z11" s="53"/>
      <c r="AA11" s="49"/>
      <c r="AB11" s="59"/>
    </row>
    <row r="12" spans="1:28" ht="12.75">
      <c r="A12" s="83" t="s">
        <v>6</v>
      </c>
      <c r="B12" s="47" t="s">
        <v>79</v>
      </c>
      <c r="C12" s="51" t="s">
        <v>59</v>
      </c>
      <c r="D12" s="85">
        <f t="shared" si="0"/>
        <v>12</v>
      </c>
      <c r="E12" s="85">
        <f t="shared" si="1"/>
        <v>3</v>
      </c>
      <c r="F12" s="52">
        <v>8</v>
      </c>
      <c r="G12" s="50">
        <v>4</v>
      </c>
      <c r="H12" s="50">
        <v>0</v>
      </c>
      <c r="I12" s="50" t="s">
        <v>44</v>
      </c>
      <c r="J12" s="56">
        <v>3</v>
      </c>
      <c r="K12" s="60"/>
      <c r="L12" s="50"/>
      <c r="M12" s="50"/>
      <c r="N12" s="50"/>
      <c r="O12" s="61"/>
      <c r="P12" s="60"/>
      <c r="Q12" s="50"/>
      <c r="R12" s="50"/>
      <c r="S12" s="50"/>
      <c r="T12" s="61"/>
      <c r="U12" s="54"/>
      <c r="V12" s="50"/>
      <c r="W12" s="50"/>
      <c r="X12" s="50"/>
      <c r="Y12" s="61"/>
      <c r="Z12" s="54"/>
      <c r="AA12" s="50"/>
      <c r="AB12" s="61"/>
    </row>
    <row r="13" spans="1:28" ht="12.75">
      <c r="A13" s="83" t="s">
        <v>7</v>
      </c>
      <c r="B13" s="47" t="s">
        <v>80</v>
      </c>
      <c r="C13" s="51" t="s">
        <v>60</v>
      </c>
      <c r="D13" s="85">
        <f t="shared" si="0"/>
        <v>16</v>
      </c>
      <c r="E13" s="85">
        <f t="shared" si="1"/>
        <v>4</v>
      </c>
      <c r="F13" s="52">
        <v>8</v>
      </c>
      <c r="G13" s="50">
        <v>0</v>
      </c>
      <c r="H13" s="50">
        <v>8</v>
      </c>
      <c r="I13" s="50" t="s">
        <v>44</v>
      </c>
      <c r="J13" s="56">
        <v>4</v>
      </c>
      <c r="K13" s="60"/>
      <c r="L13" s="50"/>
      <c r="M13" s="50"/>
      <c r="N13" s="50"/>
      <c r="O13" s="61"/>
      <c r="P13" s="60"/>
      <c r="Q13" s="50"/>
      <c r="R13" s="50"/>
      <c r="S13" s="50"/>
      <c r="T13" s="61"/>
      <c r="U13" s="54"/>
      <c r="V13" s="50"/>
      <c r="W13" s="50"/>
      <c r="X13" s="50"/>
      <c r="Y13" s="61"/>
      <c r="Z13" s="54"/>
      <c r="AA13" s="50"/>
      <c r="AB13" s="61"/>
    </row>
    <row r="14" spans="1:28" ht="12.75">
      <c r="A14" s="83" t="s">
        <v>37</v>
      </c>
      <c r="B14" s="47" t="s">
        <v>81</v>
      </c>
      <c r="C14" s="51" t="s">
        <v>52</v>
      </c>
      <c r="D14" s="85">
        <f t="shared" si="0"/>
        <v>20</v>
      </c>
      <c r="E14" s="85">
        <f t="shared" si="1"/>
        <v>5</v>
      </c>
      <c r="F14" s="52">
        <v>16</v>
      </c>
      <c r="G14" s="50">
        <v>4</v>
      </c>
      <c r="H14" s="50">
        <v>0</v>
      </c>
      <c r="I14" s="50" t="s">
        <v>44</v>
      </c>
      <c r="J14" s="56">
        <v>5</v>
      </c>
      <c r="K14" s="60"/>
      <c r="L14" s="50"/>
      <c r="M14" s="50"/>
      <c r="N14" s="50"/>
      <c r="O14" s="61"/>
      <c r="P14" s="60"/>
      <c r="Q14" s="50"/>
      <c r="R14" s="50"/>
      <c r="S14" s="50"/>
      <c r="T14" s="61"/>
      <c r="U14" s="54"/>
      <c r="V14" s="50"/>
      <c r="W14" s="50"/>
      <c r="X14" s="50"/>
      <c r="Y14" s="61"/>
      <c r="Z14" s="54"/>
      <c r="AA14" s="50"/>
      <c r="AB14" s="61"/>
    </row>
    <row r="15" spans="1:28" ht="26.25" thickBot="1">
      <c r="A15" s="84" t="s">
        <v>8</v>
      </c>
      <c r="B15" s="63" t="s">
        <v>97</v>
      </c>
      <c r="C15" s="69" t="s">
        <v>61</v>
      </c>
      <c r="D15" s="86">
        <f t="shared" si="0"/>
        <v>8</v>
      </c>
      <c r="E15" s="86">
        <f t="shared" si="1"/>
        <v>2</v>
      </c>
      <c r="F15" s="70">
        <v>6</v>
      </c>
      <c r="G15" s="65">
        <v>2</v>
      </c>
      <c r="H15" s="65">
        <v>0</v>
      </c>
      <c r="I15" s="65" t="s">
        <v>42</v>
      </c>
      <c r="J15" s="66">
        <v>2</v>
      </c>
      <c r="K15" s="67"/>
      <c r="L15" s="65"/>
      <c r="M15" s="65"/>
      <c r="N15" s="65"/>
      <c r="O15" s="68"/>
      <c r="P15" s="67"/>
      <c r="Q15" s="65"/>
      <c r="R15" s="65"/>
      <c r="S15" s="65"/>
      <c r="T15" s="68"/>
      <c r="U15" s="64"/>
      <c r="V15" s="65"/>
      <c r="W15" s="65"/>
      <c r="X15" s="65"/>
      <c r="Y15" s="68"/>
      <c r="Z15" s="64"/>
      <c r="AA15" s="65"/>
      <c r="AB15" s="68"/>
    </row>
    <row r="16" spans="1:28" ht="12.75">
      <c r="A16" s="82" t="s">
        <v>9</v>
      </c>
      <c r="B16" s="71" t="s">
        <v>82</v>
      </c>
      <c r="C16" s="72" t="s">
        <v>62</v>
      </c>
      <c r="D16" s="87">
        <f t="shared" si="0"/>
        <v>28</v>
      </c>
      <c r="E16" s="87">
        <f t="shared" si="1"/>
        <v>8</v>
      </c>
      <c r="F16" s="74"/>
      <c r="G16" s="79"/>
      <c r="H16" s="79"/>
      <c r="I16" s="75"/>
      <c r="J16" s="80"/>
      <c r="K16" s="77">
        <v>28</v>
      </c>
      <c r="L16" s="75">
        <v>0</v>
      </c>
      <c r="M16" s="75">
        <v>0</v>
      </c>
      <c r="N16" s="75" t="s">
        <v>44</v>
      </c>
      <c r="O16" s="78">
        <v>8</v>
      </c>
      <c r="P16" s="77"/>
      <c r="Q16" s="75"/>
      <c r="R16" s="75"/>
      <c r="S16" s="75"/>
      <c r="T16" s="78"/>
      <c r="U16" s="74"/>
      <c r="V16" s="75"/>
      <c r="W16" s="75"/>
      <c r="X16" s="75"/>
      <c r="Y16" s="78"/>
      <c r="Z16" s="74"/>
      <c r="AA16" s="75"/>
      <c r="AB16" s="78"/>
    </row>
    <row r="17" spans="1:28" ht="25.5">
      <c r="A17" s="83" t="s">
        <v>15</v>
      </c>
      <c r="B17" s="47" t="s">
        <v>83</v>
      </c>
      <c r="C17" s="51" t="s">
        <v>63</v>
      </c>
      <c r="D17" s="85">
        <f t="shared" si="0"/>
        <v>16</v>
      </c>
      <c r="E17" s="85">
        <f t="shared" si="1"/>
        <v>4</v>
      </c>
      <c r="F17" s="52"/>
      <c r="G17" s="50"/>
      <c r="H17" s="50"/>
      <c r="I17" s="49"/>
      <c r="J17" s="57"/>
      <c r="K17" s="58">
        <v>16</v>
      </c>
      <c r="L17" s="49">
        <v>0</v>
      </c>
      <c r="M17" s="49">
        <v>0</v>
      </c>
      <c r="N17" s="49" t="s">
        <v>44</v>
      </c>
      <c r="O17" s="59">
        <v>4</v>
      </c>
      <c r="P17" s="58"/>
      <c r="Q17" s="49"/>
      <c r="R17" s="49"/>
      <c r="S17" s="49"/>
      <c r="T17" s="59"/>
      <c r="U17" s="53"/>
      <c r="V17" s="49"/>
      <c r="W17" s="49"/>
      <c r="X17" s="49"/>
      <c r="Y17" s="59"/>
      <c r="Z17" s="53"/>
      <c r="AA17" s="49"/>
      <c r="AB17" s="59"/>
    </row>
    <row r="18" spans="1:28" ht="12.75">
      <c r="A18" s="83" t="s">
        <v>16</v>
      </c>
      <c r="B18" s="47" t="s">
        <v>84</v>
      </c>
      <c r="C18" s="51" t="s">
        <v>64</v>
      </c>
      <c r="D18" s="85">
        <f t="shared" si="0"/>
        <v>12</v>
      </c>
      <c r="E18" s="85">
        <f t="shared" si="1"/>
        <v>3</v>
      </c>
      <c r="F18" s="52"/>
      <c r="G18" s="50"/>
      <c r="H18" s="50"/>
      <c r="I18" s="49"/>
      <c r="J18" s="57"/>
      <c r="K18" s="58">
        <v>6</v>
      </c>
      <c r="L18" s="49">
        <v>6</v>
      </c>
      <c r="M18" s="49">
        <v>0</v>
      </c>
      <c r="N18" s="49" t="s">
        <v>44</v>
      </c>
      <c r="O18" s="59">
        <v>3</v>
      </c>
      <c r="P18" s="58"/>
      <c r="Q18" s="49"/>
      <c r="R18" s="49"/>
      <c r="S18" s="49"/>
      <c r="T18" s="59"/>
      <c r="U18" s="53"/>
      <c r="V18" s="49"/>
      <c r="W18" s="49"/>
      <c r="X18" s="49"/>
      <c r="Y18" s="59"/>
      <c r="Z18" s="53"/>
      <c r="AA18" s="49"/>
      <c r="AB18" s="59"/>
    </row>
    <row r="19" spans="1:28" ht="25.5">
      <c r="A19" s="83" t="s">
        <v>17</v>
      </c>
      <c r="B19" s="47" t="s">
        <v>85</v>
      </c>
      <c r="C19" s="51" t="s">
        <v>65</v>
      </c>
      <c r="D19" s="85">
        <f t="shared" si="0"/>
        <v>28</v>
      </c>
      <c r="E19" s="85">
        <f t="shared" si="1"/>
        <v>8</v>
      </c>
      <c r="F19" s="52"/>
      <c r="G19" s="50"/>
      <c r="H19" s="50"/>
      <c r="I19" s="49"/>
      <c r="J19" s="57"/>
      <c r="K19" s="58">
        <v>14</v>
      </c>
      <c r="L19" s="49">
        <v>14</v>
      </c>
      <c r="M19" s="49">
        <v>0</v>
      </c>
      <c r="N19" s="49" t="s">
        <v>44</v>
      </c>
      <c r="O19" s="59">
        <v>8</v>
      </c>
      <c r="P19" s="58"/>
      <c r="Q19" s="49"/>
      <c r="R19" s="49"/>
      <c r="S19" s="49"/>
      <c r="T19" s="59"/>
      <c r="U19" s="53"/>
      <c r="V19" s="49"/>
      <c r="W19" s="49"/>
      <c r="X19" s="49"/>
      <c r="Y19" s="59"/>
      <c r="Z19" s="53"/>
      <c r="AA19" s="49"/>
      <c r="AB19" s="59"/>
    </row>
    <row r="20" spans="1:28" ht="25.5">
      <c r="A20" s="83" t="s">
        <v>18</v>
      </c>
      <c r="B20" s="47" t="s">
        <v>96</v>
      </c>
      <c r="C20" s="51" t="s">
        <v>66</v>
      </c>
      <c r="D20" s="85">
        <f t="shared" si="0"/>
        <v>20</v>
      </c>
      <c r="E20" s="85">
        <f t="shared" si="1"/>
        <v>5</v>
      </c>
      <c r="F20" s="52"/>
      <c r="G20" s="50"/>
      <c r="H20" s="50"/>
      <c r="I20" s="50"/>
      <c r="J20" s="57"/>
      <c r="K20" s="60">
        <v>10</v>
      </c>
      <c r="L20" s="50">
        <v>6</v>
      </c>
      <c r="M20" s="50">
        <v>4</v>
      </c>
      <c r="N20" s="50" t="s">
        <v>44</v>
      </c>
      <c r="O20" s="61">
        <v>5</v>
      </c>
      <c r="P20" s="60"/>
      <c r="Q20" s="50"/>
      <c r="R20" s="50"/>
      <c r="S20" s="50"/>
      <c r="T20" s="61"/>
      <c r="U20" s="54"/>
      <c r="V20" s="50"/>
      <c r="W20" s="50"/>
      <c r="X20" s="50"/>
      <c r="Y20" s="61"/>
      <c r="Z20" s="54"/>
      <c r="AA20" s="50"/>
      <c r="AB20" s="61"/>
    </row>
    <row r="21" spans="1:28" ht="13.5" thickBot="1">
      <c r="A21" s="84" t="s">
        <v>19</v>
      </c>
      <c r="B21" s="63" t="s">
        <v>86</v>
      </c>
      <c r="C21" s="69" t="s">
        <v>67</v>
      </c>
      <c r="D21" s="86">
        <f t="shared" si="0"/>
        <v>8</v>
      </c>
      <c r="E21" s="86">
        <f t="shared" si="1"/>
        <v>2</v>
      </c>
      <c r="F21" s="70"/>
      <c r="G21" s="65"/>
      <c r="H21" s="65"/>
      <c r="I21" s="65"/>
      <c r="J21" s="102"/>
      <c r="K21" s="67">
        <v>4</v>
      </c>
      <c r="L21" s="65">
        <v>0</v>
      </c>
      <c r="M21" s="65">
        <v>4</v>
      </c>
      <c r="N21" s="65" t="s">
        <v>42</v>
      </c>
      <c r="O21" s="68">
        <v>2</v>
      </c>
      <c r="P21" s="67"/>
      <c r="Q21" s="65"/>
      <c r="R21" s="65"/>
      <c r="S21" s="65"/>
      <c r="T21" s="68"/>
      <c r="U21" s="64"/>
      <c r="V21" s="65"/>
      <c r="W21" s="65"/>
      <c r="X21" s="65"/>
      <c r="Y21" s="68"/>
      <c r="Z21" s="64"/>
      <c r="AA21" s="65"/>
      <c r="AB21" s="68"/>
    </row>
    <row r="22" spans="1:28" ht="12.75">
      <c r="A22" s="82" t="s">
        <v>20</v>
      </c>
      <c r="B22" s="71" t="s">
        <v>101</v>
      </c>
      <c r="C22" s="72" t="s">
        <v>100</v>
      </c>
      <c r="D22" s="73">
        <f t="shared" si="0"/>
        <v>36</v>
      </c>
      <c r="E22" s="73">
        <f t="shared" si="1"/>
        <v>9</v>
      </c>
      <c r="F22" s="74"/>
      <c r="G22" s="75"/>
      <c r="H22" s="75"/>
      <c r="I22" s="75"/>
      <c r="J22" s="76"/>
      <c r="K22" s="77"/>
      <c r="L22" s="75"/>
      <c r="M22" s="75"/>
      <c r="N22" s="75"/>
      <c r="O22" s="78"/>
      <c r="P22" s="77">
        <v>36</v>
      </c>
      <c r="Q22" s="75">
        <v>0</v>
      </c>
      <c r="R22" s="75">
        <v>0</v>
      </c>
      <c r="S22" s="75" t="s">
        <v>27</v>
      </c>
      <c r="T22" s="78">
        <v>9</v>
      </c>
      <c r="U22" s="74"/>
      <c r="V22" s="75"/>
      <c r="W22" s="75"/>
      <c r="X22" s="75"/>
      <c r="Y22" s="78"/>
      <c r="Z22" s="74"/>
      <c r="AA22" s="75"/>
      <c r="AB22" s="78"/>
    </row>
    <row r="23" spans="1:28" ht="25.5">
      <c r="A23" s="83" t="s">
        <v>21</v>
      </c>
      <c r="B23" s="47" t="s">
        <v>87</v>
      </c>
      <c r="C23" s="51" t="s">
        <v>68</v>
      </c>
      <c r="D23" s="48">
        <f t="shared" si="0"/>
        <v>12</v>
      </c>
      <c r="E23" s="48">
        <f t="shared" si="1"/>
        <v>4</v>
      </c>
      <c r="F23" s="53"/>
      <c r="G23" s="49"/>
      <c r="H23" s="49"/>
      <c r="I23" s="49"/>
      <c r="J23" s="55"/>
      <c r="K23" s="58"/>
      <c r="L23" s="49"/>
      <c r="M23" s="49"/>
      <c r="N23" s="49"/>
      <c r="O23" s="59"/>
      <c r="P23" s="58">
        <v>8</v>
      </c>
      <c r="Q23" s="49">
        <v>4</v>
      </c>
      <c r="R23" s="49">
        <v>0</v>
      </c>
      <c r="S23" s="49" t="s">
        <v>44</v>
      </c>
      <c r="T23" s="59">
        <v>4</v>
      </c>
      <c r="U23" s="53"/>
      <c r="V23" s="49"/>
      <c r="W23" s="49"/>
      <c r="X23" s="49"/>
      <c r="Y23" s="59"/>
      <c r="Z23" s="53"/>
      <c r="AA23" s="49"/>
      <c r="AB23" s="59"/>
    </row>
    <row r="24" spans="1:28" ht="25.5">
      <c r="A24" s="83" t="s">
        <v>22</v>
      </c>
      <c r="B24" s="47" t="s">
        <v>88</v>
      </c>
      <c r="C24" s="51" t="s">
        <v>69</v>
      </c>
      <c r="D24" s="48">
        <f t="shared" si="0"/>
        <v>36</v>
      </c>
      <c r="E24" s="48">
        <f t="shared" si="1"/>
        <v>9</v>
      </c>
      <c r="F24" s="53"/>
      <c r="G24" s="49"/>
      <c r="H24" s="49"/>
      <c r="I24" s="49"/>
      <c r="J24" s="55"/>
      <c r="K24" s="58"/>
      <c r="L24" s="49"/>
      <c r="M24" s="49"/>
      <c r="N24" s="49"/>
      <c r="O24" s="59"/>
      <c r="P24" s="58">
        <v>36</v>
      </c>
      <c r="Q24" s="49">
        <v>0</v>
      </c>
      <c r="R24" s="49">
        <v>0</v>
      </c>
      <c r="S24" s="49" t="s">
        <v>27</v>
      </c>
      <c r="T24" s="59">
        <v>9</v>
      </c>
      <c r="U24" s="53"/>
      <c r="V24" s="49"/>
      <c r="W24" s="49"/>
      <c r="X24" s="49"/>
      <c r="Y24" s="59"/>
      <c r="Z24" s="54"/>
      <c r="AA24" s="49"/>
      <c r="AB24" s="59"/>
    </row>
    <row r="25" spans="1:28" ht="12.75">
      <c r="A25" s="83" t="s">
        <v>23</v>
      </c>
      <c r="B25" s="47" t="s">
        <v>89</v>
      </c>
      <c r="C25" s="51" t="s">
        <v>53</v>
      </c>
      <c r="D25" s="48">
        <f t="shared" si="0"/>
        <v>20</v>
      </c>
      <c r="E25" s="48">
        <f t="shared" si="1"/>
        <v>6</v>
      </c>
      <c r="F25" s="53"/>
      <c r="G25" s="49"/>
      <c r="H25" s="49"/>
      <c r="I25" s="49"/>
      <c r="J25" s="55"/>
      <c r="K25" s="58"/>
      <c r="L25" s="49"/>
      <c r="M25" s="49"/>
      <c r="N25" s="49"/>
      <c r="O25" s="59"/>
      <c r="P25" s="58">
        <v>4</v>
      </c>
      <c r="Q25" s="49">
        <v>0</v>
      </c>
      <c r="R25" s="49">
        <v>16</v>
      </c>
      <c r="S25" s="49" t="s">
        <v>44</v>
      </c>
      <c r="T25" s="59">
        <v>6</v>
      </c>
      <c r="U25" s="53"/>
      <c r="V25" s="49"/>
      <c r="W25" s="49"/>
      <c r="X25" s="49"/>
      <c r="Y25" s="59"/>
      <c r="Z25" s="53"/>
      <c r="AA25" s="49"/>
      <c r="AB25" s="59"/>
    </row>
    <row r="26" spans="1:28" ht="26.25" thickBot="1">
      <c r="A26" s="84" t="s">
        <v>24</v>
      </c>
      <c r="B26" s="63" t="s">
        <v>90</v>
      </c>
      <c r="C26" s="69" t="s">
        <v>70</v>
      </c>
      <c r="D26" s="86">
        <f t="shared" si="0"/>
        <v>8</v>
      </c>
      <c r="E26" s="86">
        <f t="shared" si="1"/>
        <v>2</v>
      </c>
      <c r="F26" s="64"/>
      <c r="G26" s="65"/>
      <c r="H26" s="65"/>
      <c r="I26" s="65"/>
      <c r="J26" s="66"/>
      <c r="K26" s="67"/>
      <c r="L26" s="65"/>
      <c r="M26" s="65"/>
      <c r="N26" s="65"/>
      <c r="O26" s="68"/>
      <c r="P26" s="88">
        <v>6</v>
      </c>
      <c r="Q26" s="89">
        <v>2</v>
      </c>
      <c r="R26" s="89">
        <v>0</v>
      </c>
      <c r="S26" s="89" t="s">
        <v>42</v>
      </c>
      <c r="T26" s="90">
        <v>2</v>
      </c>
      <c r="U26" s="64"/>
      <c r="V26" s="65"/>
      <c r="W26" s="65"/>
      <c r="X26" s="65"/>
      <c r="Y26" s="68"/>
      <c r="Z26" s="64"/>
      <c r="AA26" s="65"/>
      <c r="AB26" s="68"/>
    </row>
    <row r="27" spans="1:28" ht="12.75">
      <c r="A27" s="82" t="s">
        <v>28</v>
      </c>
      <c r="B27" s="71" t="s">
        <v>91</v>
      </c>
      <c r="C27" s="72" t="s">
        <v>54</v>
      </c>
      <c r="D27" s="87">
        <f t="shared" si="0"/>
        <v>36</v>
      </c>
      <c r="E27" s="87">
        <f t="shared" si="1"/>
        <v>9</v>
      </c>
      <c r="F27" s="91"/>
      <c r="G27" s="79"/>
      <c r="H27" s="79"/>
      <c r="I27" s="79"/>
      <c r="J27" s="92"/>
      <c r="K27" s="93"/>
      <c r="L27" s="79"/>
      <c r="M27" s="79"/>
      <c r="N27" s="79"/>
      <c r="O27" s="94"/>
      <c r="P27" s="93"/>
      <c r="Q27" s="79"/>
      <c r="R27" s="79"/>
      <c r="S27" s="79"/>
      <c r="T27" s="94"/>
      <c r="U27" s="81">
        <v>20</v>
      </c>
      <c r="V27" s="79">
        <v>8</v>
      </c>
      <c r="W27" s="79">
        <v>8</v>
      </c>
      <c r="X27" s="79" t="s">
        <v>27</v>
      </c>
      <c r="Y27" s="95">
        <v>9</v>
      </c>
      <c r="Z27" s="91"/>
      <c r="AA27" s="79"/>
      <c r="AB27" s="94"/>
    </row>
    <row r="28" spans="1:28" ht="25.5">
      <c r="A28" s="83" t="s">
        <v>31</v>
      </c>
      <c r="B28" s="47" t="s">
        <v>92</v>
      </c>
      <c r="C28" s="51" t="s">
        <v>71</v>
      </c>
      <c r="D28" s="85">
        <f t="shared" si="0"/>
        <v>12</v>
      </c>
      <c r="E28" s="85">
        <f t="shared" si="1"/>
        <v>2</v>
      </c>
      <c r="F28" s="54"/>
      <c r="G28" s="50"/>
      <c r="H28" s="50"/>
      <c r="I28" s="50"/>
      <c r="J28" s="56"/>
      <c r="K28" s="60"/>
      <c r="L28" s="50"/>
      <c r="M28" s="50"/>
      <c r="N28" s="50"/>
      <c r="O28" s="61"/>
      <c r="P28" s="60"/>
      <c r="Q28" s="50"/>
      <c r="R28" s="50"/>
      <c r="S28" s="50"/>
      <c r="T28" s="61"/>
      <c r="U28" s="52">
        <v>6</v>
      </c>
      <c r="V28" s="50">
        <v>0</v>
      </c>
      <c r="W28" s="50">
        <v>6</v>
      </c>
      <c r="X28" s="50" t="s">
        <v>44</v>
      </c>
      <c r="Y28" s="62">
        <v>2</v>
      </c>
      <c r="Z28" s="54"/>
      <c r="AA28" s="50"/>
      <c r="AB28" s="61"/>
    </row>
    <row r="29" spans="1:28" ht="25.5">
      <c r="A29" s="83" t="s">
        <v>32</v>
      </c>
      <c r="B29" s="47" t="s">
        <v>93</v>
      </c>
      <c r="C29" s="51" t="s">
        <v>72</v>
      </c>
      <c r="D29" s="85">
        <f t="shared" si="0"/>
        <v>12</v>
      </c>
      <c r="E29" s="85">
        <f t="shared" si="1"/>
        <v>2</v>
      </c>
      <c r="F29" s="54"/>
      <c r="G29" s="50"/>
      <c r="H29" s="50"/>
      <c r="I29" s="50"/>
      <c r="J29" s="56"/>
      <c r="K29" s="60"/>
      <c r="L29" s="50"/>
      <c r="M29" s="50"/>
      <c r="N29" s="50"/>
      <c r="O29" s="61"/>
      <c r="P29" s="60"/>
      <c r="Q29" s="50"/>
      <c r="R29" s="50"/>
      <c r="S29" s="50"/>
      <c r="T29" s="61"/>
      <c r="U29" s="52">
        <v>6</v>
      </c>
      <c r="V29" s="50">
        <v>0</v>
      </c>
      <c r="W29" s="50">
        <v>6</v>
      </c>
      <c r="X29" s="50" t="s">
        <v>42</v>
      </c>
      <c r="Y29" s="62">
        <v>2</v>
      </c>
      <c r="Z29" s="54"/>
      <c r="AA29" s="50"/>
      <c r="AB29" s="61"/>
    </row>
    <row r="30" spans="1:28" ht="12.75">
      <c r="A30" s="83" t="s">
        <v>33</v>
      </c>
      <c r="B30" s="47" t="s">
        <v>94</v>
      </c>
      <c r="C30" s="51" t="s">
        <v>73</v>
      </c>
      <c r="D30" s="85">
        <f t="shared" si="0"/>
        <v>36</v>
      </c>
      <c r="E30" s="85">
        <f t="shared" si="1"/>
        <v>7</v>
      </c>
      <c r="F30" s="54"/>
      <c r="G30" s="50"/>
      <c r="H30" s="50"/>
      <c r="I30" s="50"/>
      <c r="J30" s="56"/>
      <c r="K30" s="60"/>
      <c r="L30" s="50"/>
      <c r="M30" s="50"/>
      <c r="N30" s="50"/>
      <c r="O30" s="61"/>
      <c r="P30" s="60"/>
      <c r="Q30" s="50"/>
      <c r="R30" s="50"/>
      <c r="S30" s="50"/>
      <c r="T30" s="61"/>
      <c r="U30" s="52">
        <v>6</v>
      </c>
      <c r="V30" s="50">
        <v>0</v>
      </c>
      <c r="W30" s="50">
        <v>30</v>
      </c>
      <c r="X30" s="50" t="s">
        <v>44</v>
      </c>
      <c r="Y30" s="62">
        <v>7</v>
      </c>
      <c r="Z30" s="54"/>
      <c r="AA30" s="50"/>
      <c r="AB30" s="61"/>
    </row>
    <row r="31" spans="1:28" ht="13.5" thickBot="1">
      <c r="A31" s="96" t="s">
        <v>34</v>
      </c>
      <c r="B31" s="97" t="s">
        <v>95</v>
      </c>
      <c r="C31" s="97" t="s">
        <v>55</v>
      </c>
      <c r="D31" s="98">
        <f>SUM(F31:H31)+SUM(K31:M31)+SUM(P31:R31)+SUM(U31:W31)</f>
        <v>16</v>
      </c>
      <c r="E31" s="98">
        <f>J31+O31+T31+Y31</f>
        <v>10</v>
      </c>
      <c r="F31" s="99"/>
      <c r="G31" s="100"/>
      <c r="H31" s="100"/>
      <c r="I31" s="100"/>
      <c r="J31" s="101"/>
      <c r="K31" s="99"/>
      <c r="L31" s="100"/>
      <c r="M31" s="100"/>
      <c r="N31" s="100"/>
      <c r="O31" s="101"/>
      <c r="P31" s="99"/>
      <c r="Q31" s="100"/>
      <c r="R31" s="100"/>
      <c r="S31" s="100"/>
      <c r="T31" s="101"/>
      <c r="U31" s="99">
        <v>16</v>
      </c>
      <c r="V31" s="100">
        <v>0</v>
      </c>
      <c r="W31" s="100">
        <v>0</v>
      </c>
      <c r="X31" s="100" t="s">
        <v>42</v>
      </c>
      <c r="Y31" s="101">
        <v>10</v>
      </c>
      <c r="Z31" s="99"/>
      <c r="AA31" s="100"/>
      <c r="AB31" s="101"/>
    </row>
    <row r="32" spans="1:28" ht="13.5" thickBot="1">
      <c r="A32" s="43" t="s">
        <v>38</v>
      </c>
      <c r="B32" s="44"/>
      <c r="C32" s="45"/>
      <c r="D32" s="42">
        <f>SUM(D10:D31)</f>
        <v>448</v>
      </c>
      <c r="E32" s="42">
        <f>SUM(E10:E31)</f>
        <v>120</v>
      </c>
      <c r="F32" s="42">
        <f>SUM(F10:F31)</f>
        <v>94</v>
      </c>
      <c r="G32" s="42">
        <f aca="true" t="shared" si="2" ref="G32:Y32">SUM(G10:G31)</f>
        <v>10</v>
      </c>
      <c r="H32" s="42">
        <f t="shared" si="2"/>
        <v>8</v>
      </c>
      <c r="I32" s="42">
        <f t="shared" si="2"/>
        <v>0</v>
      </c>
      <c r="J32" s="42">
        <f t="shared" si="2"/>
        <v>30</v>
      </c>
      <c r="K32" s="42">
        <f t="shared" si="2"/>
        <v>78</v>
      </c>
      <c r="L32" s="42">
        <f t="shared" si="2"/>
        <v>26</v>
      </c>
      <c r="M32" s="42">
        <f t="shared" si="2"/>
        <v>8</v>
      </c>
      <c r="N32" s="42">
        <f t="shared" si="2"/>
        <v>0</v>
      </c>
      <c r="O32" s="42">
        <f t="shared" si="2"/>
        <v>30</v>
      </c>
      <c r="P32" s="42">
        <f t="shared" si="2"/>
        <v>90</v>
      </c>
      <c r="Q32" s="42">
        <f t="shared" si="2"/>
        <v>6</v>
      </c>
      <c r="R32" s="42">
        <f t="shared" si="2"/>
        <v>16</v>
      </c>
      <c r="S32" s="42">
        <f t="shared" si="2"/>
        <v>0</v>
      </c>
      <c r="T32" s="42">
        <f t="shared" si="2"/>
        <v>30</v>
      </c>
      <c r="U32" s="42">
        <f t="shared" si="2"/>
        <v>54</v>
      </c>
      <c r="V32" s="42">
        <f t="shared" si="2"/>
        <v>8</v>
      </c>
      <c r="W32" s="42">
        <f t="shared" si="2"/>
        <v>50</v>
      </c>
      <c r="X32" s="42">
        <f t="shared" si="2"/>
        <v>0</v>
      </c>
      <c r="Y32" s="46">
        <f t="shared" si="2"/>
        <v>30</v>
      </c>
      <c r="Z32" s="15"/>
      <c r="AA32" s="15"/>
      <c r="AB32" s="15"/>
    </row>
    <row r="33" spans="1:28" ht="12.75">
      <c r="A33" s="16"/>
      <c r="B33" s="7"/>
      <c r="C33" s="17" t="s">
        <v>25</v>
      </c>
      <c r="D33" s="18"/>
      <c r="E33" s="19"/>
      <c r="F33" s="18"/>
      <c r="G33" s="20"/>
      <c r="H33" s="20"/>
      <c r="I33" s="20">
        <f>COUNTIF(I10:I32,"v")</f>
        <v>2</v>
      </c>
      <c r="J33" s="20"/>
      <c r="K33" s="20"/>
      <c r="L33" s="20"/>
      <c r="M33" s="20"/>
      <c r="N33" s="20">
        <f>COUNTIF(N10:N32,"v")</f>
        <v>0</v>
      </c>
      <c r="O33" s="20"/>
      <c r="P33" s="20"/>
      <c r="Q33" s="20"/>
      <c r="R33" s="20"/>
      <c r="S33" s="20">
        <f>COUNTIF(S10:S32,"v")</f>
        <v>2</v>
      </c>
      <c r="T33" s="20"/>
      <c r="U33" s="20"/>
      <c r="V33" s="20"/>
      <c r="W33" s="20"/>
      <c r="X33" s="20">
        <f>COUNTIF(X10:X32,"v")</f>
        <v>1</v>
      </c>
      <c r="Y33" s="19"/>
      <c r="Z33" s="15"/>
      <c r="AA33" s="15"/>
      <c r="AB33" s="15"/>
    </row>
    <row r="34" spans="1:28" ht="13.5" thickBot="1">
      <c r="A34" s="16"/>
      <c r="B34" s="7"/>
      <c r="C34" s="21" t="s">
        <v>45</v>
      </c>
      <c r="D34" s="22"/>
      <c r="E34" s="23"/>
      <c r="F34" s="22"/>
      <c r="G34" s="24"/>
      <c r="H34" s="24"/>
      <c r="I34" s="24">
        <f>COUNTIF(I10:I32,"é")</f>
        <v>3</v>
      </c>
      <c r="J34" s="24"/>
      <c r="K34" s="24"/>
      <c r="L34" s="24"/>
      <c r="M34" s="24"/>
      <c r="N34" s="24">
        <f>COUNTIF(N10:N32,"é")</f>
        <v>5</v>
      </c>
      <c r="O34" s="24"/>
      <c r="P34" s="24"/>
      <c r="Q34" s="24"/>
      <c r="R34" s="24"/>
      <c r="S34" s="24">
        <f>COUNTIF(S10:S32,"é")</f>
        <v>2</v>
      </c>
      <c r="T34" s="24"/>
      <c r="U34" s="24"/>
      <c r="V34" s="24"/>
      <c r="W34" s="24"/>
      <c r="X34" s="24">
        <f>COUNTIF(X10:X32,"é")</f>
        <v>2</v>
      </c>
      <c r="Y34" s="23"/>
      <c r="Z34" s="15"/>
      <c r="AA34" s="15"/>
      <c r="AB34" s="15"/>
    </row>
    <row r="35" spans="1:28" ht="12.75">
      <c r="A35" s="25"/>
      <c r="B35" s="7"/>
      <c r="C35" s="3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9"/>
      <c r="AA35" s="39"/>
      <c r="AB35" s="39"/>
    </row>
    <row r="36" spans="1:28" ht="12.75">
      <c r="A36" s="7" t="s">
        <v>29</v>
      </c>
      <c r="B36" s="39"/>
      <c r="C36" s="7"/>
      <c r="D36" s="15"/>
      <c r="E36" s="15"/>
      <c r="F36" s="15"/>
      <c r="G36" s="15"/>
      <c r="H36" s="15"/>
      <c r="I36" s="15"/>
      <c r="J36" s="15" t="s">
        <v>40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38"/>
      <c r="AA36" s="40"/>
      <c r="AB36" s="41"/>
    </row>
    <row r="37" spans="1:28" ht="12.75">
      <c r="A37" s="25"/>
      <c r="B37" s="25" t="s">
        <v>4</v>
      </c>
      <c r="C37" s="7" t="s">
        <v>75</v>
      </c>
      <c r="D37" s="39"/>
      <c r="E37" s="39"/>
      <c r="F37" s="25"/>
      <c r="G37" s="7"/>
      <c r="H37" s="39"/>
      <c r="I37" s="39" t="s">
        <v>43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ht="12.75">
      <c r="A38" s="25"/>
      <c r="B38" s="25" t="s">
        <v>5</v>
      </c>
      <c r="C38" s="7" t="s">
        <v>76</v>
      </c>
      <c r="D38" s="39"/>
      <c r="E38" s="39"/>
      <c r="F38" s="25"/>
      <c r="G38" s="7"/>
      <c r="H38" s="39"/>
      <c r="I38" s="39" t="s">
        <v>56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2:3" ht="12.75" customHeight="1">
      <c r="B39" s="25" t="s">
        <v>6</v>
      </c>
      <c r="C39" t="s">
        <v>74</v>
      </c>
    </row>
  </sheetData>
  <sheetProtection/>
  <mergeCells count="14">
    <mergeCell ref="Z4:AB4"/>
    <mergeCell ref="Z9:AB9"/>
    <mergeCell ref="A7:A8"/>
    <mergeCell ref="B7:B8"/>
    <mergeCell ref="C7:C8"/>
    <mergeCell ref="A6:Y6"/>
    <mergeCell ref="D7:D8"/>
    <mergeCell ref="P8:T8"/>
    <mergeCell ref="U8:Y8"/>
    <mergeCell ref="E7:E8"/>
    <mergeCell ref="F7:Y7"/>
    <mergeCell ref="F8:J8"/>
    <mergeCell ref="K8:O8"/>
    <mergeCell ref="Z7:AB8"/>
  </mergeCells>
  <printOptions horizontalCentered="1"/>
  <pageMargins left="0.3937007874015748" right="0.3937007874015748" top="0.1968503937007874" bottom="0.1968503937007874" header="0.5118110236220472" footer="0.2755905511811024"/>
  <pageSetup horizontalDpi="600" verticalDpi="600" orientation="landscape" paperSize="9" scale="8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2017-08-29T13:34:04Z</cp:lastPrinted>
  <dcterms:created xsi:type="dcterms:W3CDTF">2006-03-29T07:49:40Z</dcterms:created>
  <dcterms:modified xsi:type="dcterms:W3CDTF">2017-08-29T13:34:04Z</dcterms:modified>
  <cp:category/>
  <cp:version/>
  <cp:contentType/>
  <cp:contentStatus/>
</cp:coreProperties>
</file>