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<sst xmlns="http://schemas.openxmlformats.org/spreadsheetml/2006/main" count="699" uniqueCount="340">
  <si>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</si>
  <si>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</si>
  <si>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</si>
  <si>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</si>
  <si>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</si>
  <si>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</si>
  <si>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</si>
  <si>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</si>
  <si>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</si>
  <si>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</si>
  <si>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</si>
  <si>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</si>
  <si>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</si>
  <si>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</si>
  <si>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</si>
  <si>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</si>
  <si>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</si>
  <si>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</si>
  <si>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</si>
  <si>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</si>
  <si>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</si>
  <si>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</si>
  <si>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</si>
  <si>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Testnevelés I.</t>
  </si>
  <si>
    <t>e</t>
  </si>
  <si>
    <t>Testnevelés II.</t>
  </si>
  <si>
    <t>kredit</t>
  </si>
  <si>
    <t>BGRMA1HNNB</t>
  </si>
  <si>
    <t>BGRMA2HNNB</t>
  </si>
  <si>
    <t>BGBFM12NNB</t>
  </si>
  <si>
    <t>BGRME11NNB</t>
  </si>
  <si>
    <t>Bevezetés a mechatronikába</t>
  </si>
  <si>
    <t>v</t>
  </si>
  <si>
    <t>Mérnöki fizika</t>
  </si>
  <si>
    <t>Mérnöki fizika mérések</t>
  </si>
  <si>
    <t>BGBMN11NNB</t>
  </si>
  <si>
    <t>BGBMN22NNB</t>
  </si>
  <si>
    <t>Mechanika I.</t>
  </si>
  <si>
    <t>Mechanika II.</t>
  </si>
  <si>
    <t>BGBMN33NNB</t>
  </si>
  <si>
    <t>BGRET13NNB</t>
  </si>
  <si>
    <t xml:space="preserve">Mechanika III. </t>
  </si>
  <si>
    <t>Mérnöki anyagok</t>
  </si>
  <si>
    <t>BGRKO14NNB</t>
  </si>
  <si>
    <t>Környezetvédelem</t>
  </si>
  <si>
    <t>BAGMB16NNB</t>
  </si>
  <si>
    <t>Minőségbiztosítás</t>
  </si>
  <si>
    <t>Jogi ismeretek</t>
  </si>
  <si>
    <t>BGRIA1HNNB</t>
  </si>
  <si>
    <t>Informatika alapjai I.</t>
  </si>
  <si>
    <t>BGRIA2HNNB</t>
  </si>
  <si>
    <t>Informatika alapjai II.</t>
  </si>
  <si>
    <t>BGRIALHNNB</t>
  </si>
  <si>
    <t>Informatika alapjai labor</t>
  </si>
  <si>
    <t>Gépelemek, gépszerkezetek I</t>
  </si>
  <si>
    <t>Gépelemek, gépszerkezetek II</t>
  </si>
  <si>
    <t>Gépelemek, gépszerkezetek III</t>
  </si>
  <si>
    <t>Számítógépes tervező rendszerek</t>
  </si>
  <si>
    <t>BAGAC11NNB</t>
  </si>
  <si>
    <t>Anyagtechnológia I.</t>
  </si>
  <si>
    <t>BAGAC22NNB</t>
  </si>
  <si>
    <t>Anyagtechnológia II.</t>
  </si>
  <si>
    <t>BGRIR13NNB</t>
  </si>
  <si>
    <t>Irányítástechnika</t>
  </si>
  <si>
    <t>Analóg és digitális áramkörök I</t>
  </si>
  <si>
    <t>BGRAD25NNB</t>
  </si>
  <si>
    <t>Analóg és digitális áramkörök II</t>
  </si>
  <si>
    <t>Pneumatika, hidraulika</t>
  </si>
  <si>
    <t>Hő-és áramlástechnikai gépek</t>
  </si>
  <si>
    <t>Gyártástechnológia I</t>
  </si>
  <si>
    <t>BAGGT23NNB</t>
  </si>
  <si>
    <t>Gyártástechnológia II</t>
  </si>
  <si>
    <t>KMEEA11TNB</t>
  </si>
  <si>
    <t>Elektronika</t>
  </si>
  <si>
    <t>KMEFM11TNB</t>
  </si>
  <si>
    <t>Finommechanika</t>
  </si>
  <si>
    <t>KMEIF11TNB</t>
  </si>
  <si>
    <t>Interfészek</t>
  </si>
  <si>
    <t>Biztonságtechn. ergonómia</t>
  </si>
  <si>
    <t>BGRRK14NNB</t>
  </si>
  <si>
    <t>Ipari robotok kinematikája és dinamikája I.</t>
  </si>
  <si>
    <t>BGRRK25NNB</t>
  </si>
  <si>
    <t>Ipari robotok kinematikája és dinamikája II.</t>
  </si>
  <si>
    <t>BGRRK36NNB</t>
  </si>
  <si>
    <t>Ipari robotok kinematikája és dinamikája III.</t>
  </si>
  <si>
    <t>BGRRO14NNB</t>
  </si>
  <si>
    <t>Robotok alkalmazása</t>
  </si>
  <si>
    <t>BGRRS14NNB</t>
  </si>
  <si>
    <t>Ipari robotok szerkezeti elemei</t>
  </si>
  <si>
    <t>Intelligens robot rendszerek</t>
  </si>
  <si>
    <t xml:space="preserve"> </t>
  </si>
  <si>
    <t>BGRMR15NNB</t>
  </si>
  <si>
    <t>Mobil robotok I.</t>
  </si>
  <si>
    <t>BGRMR26NNB</t>
  </si>
  <si>
    <t>Mobil robotok II.</t>
  </si>
  <si>
    <t>BGRRA16NNB</t>
  </si>
  <si>
    <t xml:space="preserve">Robotosított  anyagmozgatás </t>
  </si>
  <si>
    <t>Mikro- és nanotechnológia I.</t>
  </si>
  <si>
    <t>KMENT21TNB</t>
  </si>
  <si>
    <t>Mikro- és nanotechnológia II.</t>
  </si>
  <si>
    <t>KMENT31TNB</t>
  </si>
  <si>
    <t>Mikro- és nanotechnológia III.</t>
  </si>
  <si>
    <t>Érzékelők és működtetők I.</t>
  </si>
  <si>
    <t>Érzékelők és működtetők II.</t>
  </si>
  <si>
    <t>KMERE11TNB</t>
  </si>
  <si>
    <t>Rendszertechnika</t>
  </si>
  <si>
    <t>KMEOL11TNB</t>
  </si>
  <si>
    <t>Optika és lézertechnika</t>
  </si>
  <si>
    <t>KMEMB11TNB</t>
  </si>
  <si>
    <t>Megbízhatóság</t>
  </si>
  <si>
    <t>KMEMM11TNB</t>
  </si>
  <si>
    <t>Mikromechanika</t>
  </si>
  <si>
    <t>KMEMR11TNB</t>
  </si>
  <si>
    <t>Mikrogép rendszerek</t>
  </si>
  <si>
    <t>KMEJK11TNB</t>
  </si>
  <si>
    <t>Jel- és képfeldolgozás</t>
  </si>
  <si>
    <t>BGBJO17NNB</t>
  </si>
  <si>
    <t xml:space="preserve">Összesen: </t>
  </si>
  <si>
    <t xml:space="preserve">Megjegyzés: A gyakorlati képzés tantárgyait a Kari Tanács évente fogadja el. </t>
  </si>
  <si>
    <t>KMEGT11TNB</t>
  </si>
  <si>
    <t>NANOTECHNIKA SZAKIRÁNY összesen:</t>
  </si>
  <si>
    <t>BGRRR17NNB</t>
  </si>
  <si>
    <t>BGRPH14NNB</t>
  </si>
  <si>
    <t>140 kredit</t>
  </si>
  <si>
    <t>lehet együtt is</t>
  </si>
  <si>
    <t>BGBGG11NNB</t>
  </si>
  <si>
    <t>BGBGG22NNB</t>
  </si>
  <si>
    <t>BGBGG33NNB</t>
  </si>
  <si>
    <t>BGRHG15NNB</t>
  </si>
  <si>
    <t>BGRSR13NNB</t>
  </si>
  <si>
    <t>Előtanulmány</t>
  </si>
  <si>
    <t>Matematika I</t>
  </si>
  <si>
    <t>Matematika II</t>
  </si>
  <si>
    <t>BGBBER8NNB</t>
  </si>
  <si>
    <t>Logisztikai alapismeretek II</t>
  </si>
  <si>
    <t>BGBET11NNB</t>
  </si>
  <si>
    <t>Mérnöki etika</t>
  </si>
  <si>
    <t>EU ismeretek</t>
  </si>
  <si>
    <t>BGRPI15NNB</t>
  </si>
  <si>
    <t>Műszertechnika</t>
  </si>
  <si>
    <t>Programozható logikai áramkörök</t>
  </si>
  <si>
    <t>BGRRP16NNB</t>
  </si>
  <si>
    <t>Ipari robotok programozása</t>
  </si>
  <si>
    <t>24, 48</t>
  </si>
  <si>
    <t xml:space="preserve">39,  9 </t>
  </si>
  <si>
    <t>Villamos hajtás programozás</t>
  </si>
  <si>
    <t>Gyártócella információáramlása</t>
  </si>
  <si>
    <t>Technológiai tervezés automatizálása</t>
  </si>
  <si>
    <t>BGRLA14NNB</t>
  </si>
  <si>
    <t>BGRHP16NNB</t>
  </si>
  <si>
    <t>BAGTT16NNB</t>
  </si>
  <si>
    <t>BAGGI16NNB</t>
  </si>
  <si>
    <t>BGRSD1MNNB</t>
  </si>
  <si>
    <t>Önszerveződő alacsony-dimenziós rendszerek  I.</t>
  </si>
  <si>
    <t>Logisztikai alapismeretek I.</t>
  </si>
  <si>
    <t>Ssz</t>
  </si>
  <si>
    <t>Szakirányú integrált gyakorlat</t>
  </si>
  <si>
    <t>KMEGY11TNB</t>
  </si>
  <si>
    <t xml:space="preserve"> Mikro- és nanotechnológia +            Mikrogép rendszerek </t>
  </si>
  <si>
    <t>Ipari robotok kinematikája és dinamikája  +     Robotosított anyagmozgatás</t>
  </si>
  <si>
    <t>ROBOT RENDSZEREK SZAKIRÁNY   összesen:</t>
  </si>
  <si>
    <t>Záróvizsga tárgyak</t>
  </si>
  <si>
    <t>Záróvizsga  tantárgyak:</t>
  </si>
  <si>
    <t xml:space="preserve">Elektrotechnika </t>
  </si>
  <si>
    <t>5 aktív félév</t>
  </si>
  <si>
    <t>Önszerveződő alacsony-dimenziós rendszerek II.</t>
  </si>
  <si>
    <t>Ökologikus műszaki szerkezetek</t>
  </si>
  <si>
    <t>mintatanterv</t>
  </si>
  <si>
    <t>Óbudai Egyetem</t>
  </si>
  <si>
    <t>Bánki Donát Gépész és Biztonságtechnikai Mérnöki  Kar</t>
  </si>
  <si>
    <t>mechatronikai mérnöki alapképzési szak (BSc)</t>
  </si>
  <si>
    <t>nappali munkarend</t>
  </si>
  <si>
    <t>zárójeles tárgykódok kizárólag kreditátviteli kérelemhez !!!</t>
  </si>
  <si>
    <t>képzéskód, szakkód: BBNAME, BBNAME</t>
  </si>
  <si>
    <t>teljesítendő: 1 tárgy, 3 kredit</t>
  </si>
  <si>
    <t>Kötelezően választható II.</t>
  </si>
  <si>
    <t>Kötelezően választható I.</t>
  </si>
  <si>
    <t>(BTOKVM1NNB)</t>
  </si>
  <si>
    <t>PLC ismeretek</t>
  </si>
  <si>
    <t>Kiegészítő tárgyak</t>
  </si>
  <si>
    <t>a</t>
  </si>
  <si>
    <t>2</t>
  </si>
  <si>
    <t>0</t>
  </si>
  <si>
    <t>BAGANYKENC</t>
  </si>
  <si>
    <t>3</t>
  </si>
  <si>
    <t>BAGANYKONC</t>
  </si>
  <si>
    <t>Angol nyelv általános középhaladó</t>
  </si>
  <si>
    <t>Szabadon választható tárgyak:</t>
  </si>
  <si>
    <t>Szabadon választható I.</t>
  </si>
  <si>
    <t>é</t>
  </si>
  <si>
    <t>Szabadon választható II.</t>
  </si>
  <si>
    <t>Szabadon választható III.</t>
  </si>
  <si>
    <t>Szabadon választható IV.</t>
  </si>
  <si>
    <t>(BTOSVM1NNB)</t>
  </si>
  <si>
    <t>(BTOSVM3NNB)</t>
  </si>
  <si>
    <t>(BTOSVM2NNB)</t>
  </si>
  <si>
    <t>(BTOSVM4NNB)</t>
  </si>
  <si>
    <t>robotrendszerek szakirány</t>
  </si>
  <si>
    <t>mintatanterv-kód: BBNAMEROM0S05 (Σ64 krd)</t>
  </si>
  <si>
    <t>szakiránykód: BBNAMERO</t>
  </si>
  <si>
    <t>nanotechnika szakirány</t>
  </si>
  <si>
    <t>mintatanterv-kód: BBNAMENAM0S05 (Σ64 krd)</t>
  </si>
  <si>
    <t>szakiránykód: BBNAMENA</t>
  </si>
  <si>
    <t>Összesen TT, gazd+hum+szakmai törzs+kieg+szv. tárgyak:</t>
  </si>
  <si>
    <t>Kötelezően választható III.</t>
  </si>
  <si>
    <t>(BTOKVM3NNB)</t>
  </si>
  <si>
    <t>óra</t>
  </si>
  <si>
    <t>krd.</t>
  </si>
  <si>
    <t>tárgycsoportkód: BBNAMEROM0S05KV</t>
  </si>
  <si>
    <t>Évközi jegy (é)</t>
  </si>
  <si>
    <t>GSVEU1VNNB</t>
  </si>
  <si>
    <t>KMEAD11TNB</t>
  </si>
  <si>
    <t>BGRBAV4NNB</t>
  </si>
  <si>
    <t>Biztonságos anyagmozgatás</t>
  </si>
  <si>
    <t>BAGGG12NNB</t>
  </si>
  <si>
    <t>BGRHVV4NNB</t>
  </si>
  <si>
    <t>Hibrid és villamos járművek</t>
  </si>
  <si>
    <t>GGTKG2A2NB</t>
  </si>
  <si>
    <t>Közgazdaságtan II.</t>
  </si>
  <si>
    <t>BGRLM15NNB</t>
  </si>
  <si>
    <t>BGRLM26NNB</t>
  </si>
  <si>
    <t>BAGMA11NNB</t>
  </si>
  <si>
    <t>BGBMFM2NNB</t>
  </si>
  <si>
    <t>KMEVL11TNB</t>
  </si>
  <si>
    <t>BGRWP1VNNB</t>
  </si>
  <si>
    <t>WEB programozás alapjai</t>
  </si>
  <si>
    <t>BGRGM17NNB</t>
  </si>
  <si>
    <r>
      <t>KMEM</t>
    </r>
    <r>
      <rPr>
        <b/>
        <sz val="10"/>
        <color indexed="10"/>
        <rFont val="Times New Roman"/>
        <family val="1"/>
      </rPr>
      <t>U</t>
    </r>
    <r>
      <rPr>
        <sz val="10"/>
        <rFont val="Times New Roman"/>
        <family val="1"/>
      </rPr>
      <t>11TNB</t>
    </r>
  </si>
  <si>
    <r>
      <t>KME</t>
    </r>
    <r>
      <rPr>
        <b/>
        <sz val="9"/>
        <color indexed="10"/>
        <rFont val="Times New Roman"/>
        <family val="1"/>
      </rPr>
      <t>O</t>
    </r>
    <r>
      <rPr>
        <sz val="9"/>
        <rFont val="Times New Roman"/>
        <family val="1"/>
      </rPr>
      <t>A11TNB</t>
    </r>
  </si>
  <si>
    <r>
      <t>KME</t>
    </r>
    <r>
      <rPr>
        <b/>
        <sz val="9"/>
        <color indexed="10"/>
        <rFont val="Times New Roman"/>
        <family val="1"/>
      </rPr>
      <t>O</t>
    </r>
    <r>
      <rPr>
        <sz val="9"/>
        <rFont val="Times New Roman"/>
        <family val="1"/>
      </rPr>
      <t>B11TNB</t>
    </r>
  </si>
  <si>
    <r>
      <t>KME</t>
    </r>
    <r>
      <rPr>
        <b/>
        <sz val="9"/>
        <color indexed="10"/>
        <rFont val="Times New Roman"/>
        <family val="1"/>
      </rPr>
      <t>O</t>
    </r>
    <r>
      <rPr>
        <sz val="9"/>
        <rFont val="Times New Roman"/>
        <family val="1"/>
      </rPr>
      <t>A21TNB</t>
    </r>
  </si>
  <si>
    <t>Világítástechnika alapjai</t>
  </si>
  <si>
    <r>
      <t>GGTKG</t>
    </r>
    <r>
      <rPr>
        <b/>
        <sz val="9.5"/>
        <color indexed="10"/>
        <rFont val="Times New Roman"/>
        <family val="1"/>
      </rPr>
      <t>1</t>
    </r>
    <r>
      <rPr>
        <sz val="9.5"/>
        <rFont val="Times New Roman"/>
        <family val="1"/>
      </rPr>
      <t>A2NB</t>
    </r>
  </si>
  <si>
    <r>
      <t xml:space="preserve">Közgazdaságtan </t>
    </r>
    <r>
      <rPr>
        <b/>
        <sz val="9.5"/>
        <color indexed="10"/>
        <rFont val="Times New Roman"/>
        <family val="1"/>
      </rPr>
      <t>I.</t>
    </r>
  </si>
  <si>
    <r>
      <t>BAGGM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3NNB</t>
    </r>
  </si>
  <si>
    <r>
      <t>BGRRI</t>
    </r>
    <r>
      <rPr>
        <b/>
        <sz val="9"/>
        <color indexed="10"/>
        <rFont val="Times New Roman"/>
        <family val="1"/>
      </rPr>
      <t>2</t>
    </r>
    <r>
      <rPr>
        <sz val="9"/>
        <rFont val="Times New Roman"/>
        <family val="1"/>
      </rPr>
      <t>6NNB</t>
    </r>
  </si>
  <si>
    <r>
      <t>BGRRI</t>
    </r>
    <r>
      <rPr>
        <b/>
        <sz val="9"/>
        <color indexed="10"/>
        <rFont val="Times New Roman"/>
        <family val="1"/>
      </rPr>
      <t>1</t>
    </r>
    <r>
      <rPr>
        <sz val="9"/>
        <rFont val="Times New Roman"/>
        <family val="1"/>
      </rPr>
      <t>5NNB</t>
    </r>
  </si>
  <si>
    <r>
      <t xml:space="preserve">Robotok irányítása </t>
    </r>
    <r>
      <rPr>
        <b/>
        <sz val="9"/>
        <color indexed="10"/>
        <rFont val="Times New Roman"/>
        <family val="1"/>
      </rPr>
      <t>I</t>
    </r>
  </si>
  <si>
    <r>
      <t xml:space="preserve">Robotok irányítása </t>
    </r>
    <r>
      <rPr>
        <b/>
        <sz val="9"/>
        <color indexed="10"/>
        <rFont val="Times New Roman"/>
        <family val="1"/>
      </rPr>
      <t>II.</t>
    </r>
  </si>
  <si>
    <t>24 v. BGRIA2GNNB</t>
  </si>
  <si>
    <t>(BTOKVM2NNB)</t>
  </si>
  <si>
    <t>BGRPA3VNNB</t>
  </si>
  <si>
    <t>PIC alkalmazás</t>
  </si>
  <si>
    <t>BGRPR1VMNB</t>
  </si>
  <si>
    <t>Programozási ismeretek 3</t>
  </si>
  <si>
    <t>BGRMD2VNNB</t>
  </si>
  <si>
    <t>Műszaki diagnosztika</t>
  </si>
  <si>
    <r>
      <t>KME</t>
    </r>
    <r>
      <rPr>
        <b/>
        <sz val="9"/>
        <color indexed="10"/>
        <rFont val="Times New Roman"/>
        <family val="1"/>
      </rPr>
      <t>R</t>
    </r>
    <r>
      <rPr>
        <sz val="9"/>
        <rFont val="Times New Roman"/>
        <family val="1"/>
      </rPr>
      <t>M11TNB</t>
    </r>
  </si>
  <si>
    <r>
      <t>KME</t>
    </r>
    <r>
      <rPr>
        <b/>
        <sz val="9"/>
        <color indexed="10"/>
        <rFont val="Times New Roman"/>
        <family val="1"/>
      </rPr>
      <t>R</t>
    </r>
    <r>
      <rPr>
        <sz val="9"/>
        <rFont val="Times New Roman"/>
        <family val="1"/>
      </rPr>
      <t>M21TNB</t>
    </r>
  </si>
  <si>
    <t>24,   32# (lehet együtt is)</t>
  </si>
  <si>
    <t>Gépműhely gyakorlat I*</t>
  </si>
  <si>
    <r>
      <t xml:space="preserve">Gépműhely gyakorlat </t>
    </r>
    <r>
      <rPr>
        <b/>
        <sz val="10"/>
        <color indexed="10"/>
        <rFont val="Times New Roman"/>
        <family val="1"/>
      </rPr>
      <t>II</t>
    </r>
    <r>
      <rPr>
        <sz val="10"/>
        <rFont val="Times New Roman"/>
        <family val="1"/>
      </rPr>
      <t>*</t>
    </r>
  </si>
  <si>
    <t>*  Gépműhely-gyakorlat  tárgyak:  a nem szakirányú középiskolából érkezetteknek</t>
  </si>
  <si>
    <t>mintatanterv-kód: BBNAMEXXM0S05 (Σ147 krd)</t>
  </si>
  <si>
    <t>KMENT11TNB</t>
  </si>
  <si>
    <t>56, 34</t>
  </si>
  <si>
    <t>A gyakorlati képzés (kooperatív képzés) tanterve</t>
  </si>
  <si>
    <t>8. félév (tavaszi)</t>
  </si>
  <si>
    <t>9. félév (őszi)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</si>
  <si>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</si>
  <si>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</si>
  <si>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</si>
  <si>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</si>
  <si>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</si>
  <si>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>kooperatív képzés (robotrendszerek szakirány)</t>
  </si>
  <si>
    <t>mintatanterv-kód: BBNAMEROM1S05</t>
  </si>
  <si>
    <t>Előta-</t>
  </si>
  <si>
    <t>nulmányok</t>
  </si>
  <si>
    <t>tárgycsoportkód: BBNAMEROM1S05GY</t>
  </si>
  <si>
    <t>„kooperatív”</t>
  </si>
  <si>
    <t>BGRKS18NNB</t>
  </si>
  <si>
    <t>Kooperatív szakmai gyakorlat</t>
  </si>
  <si>
    <t>BGBEV18NNB</t>
  </si>
  <si>
    <t>Eredményes cégműködés a
mai vagyonvédelmi piacon</t>
  </si>
  <si>
    <t>BGBHA14NNB</t>
  </si>
  <si>
    <t>Haditechnikai alapismeretek</t>
  </si>
  <si>
    <t>BGRFM1VNNB</t>
  </si>
  <si>
    <t>Fundamentális matematikai
módszerek a mérnöki
alkalmazások tekintetében</t>
  </si>
  <si>
    <t>BGRMG1VNNB</t>
  </si>
  <si>
    <t>Munkavédelem a gépiparban</t>
  </si>
  <si>
    <t>kooperatív képzés (nanotechnika szakirány)</t>
  </si>
  <si>
    <t>mintatanterv-kód: BBNAMENAM1S05</t>
  </si>
  <si>
    <t>tárgycsoportkód: BBNAMENAM1S05GY</t>
  </si>
  <si>
    <t>„kötelezően választható”</t>
  </si>
  <si>
    <t>„szabadon választható”</t>
  </si>
  <si>
    <t>tárgycsoportkód: BBNAMEXXM0S05SV</t>
  </si>
  <si>
    <t>teljesítendő: 10 kredit</t>
  </si>
  <si>
    <t>* tárgycsoportkód: BBNAMEXXM0S05K1</t>
  </si>
  <si>
    <t>„kötelezően választható gazdasági-humán”</t>
  </si>
  <si>
    <t>tárgycsoportkód: BBNAMEXXM0S05K2</t>
  </si>
  <si>
    <t>„kötelezően választható szakmai”</t>
  </si>
  <si>
    <t>teljesítendő: 10 tárgy, 60 kredit</t>
  </si>
  <si>
    <t>4</t>
  </si>
  <si>
    <t>BAGANYSZNC</t>
  </si>
  <si>
    <t>Szaknyelv (angol)</t>
  </si>
  <si>
    <t>BAGNNYSZNC</t>
  </si>
  <si>
    <t>Szaknyelv (német)</t>
  </si>
  <si>
    <t>Angol nyelv kezdő (alapszint)</t>
  </si>
  <si>
    <t>BGBAEBBNNB</t>
  </si>
  <si>
    <t>Alapfokú elméleti borismeret és borkultúra</t>
  </si>
  <si>
    <t>BGRAPV3NNB</t>
  </si>
  <si>
    <t>Alkalmazott programozási ismeretek</t>
  </si>
  <si>
    <t>TMPWAV1NNB</t>
  </si>
  <si>
    <t>Webanimáció</t>
  </si>
  <si>
    <t>BGRAPV4NNB</t>
  </si>
  <si>
    <t>Alkalmazott programozási ismeretek II.</t>
  </si>
  <si>
    <t>BGRPCV5NNB</t>
  </si>
  <si>
    <t>Mérnöki programozás C nyelven</t>
  </si>
  <si>
    <t>feltétele: B1 komplex vagy B2, C1 nyelvvizsga vagy szaknyelvi szintfelmérő</t>
  </si>
  <si>
    <t>feltétele: nem lehet B2, C1 nyv., szintfelmérő utólagos tárgylehúzáshoz majd az első órán</t>
  </si>
  <si>
    <t>BGBBB2VNNB</t>
  </si>
  <si>
    <t>Bevezetés a biztonságpolitikába</t>
  </si>
  <si>
    <t>BAGCC18NNB</t>
  </si>
  <si>
    <t>CAD/CAM mérnöki munka a gyakorlatban</t>
  </si>
  <si>
    <t>BGBGJ16NNB</t>
  </si>
  <si>
    <t>Gépjármű védelmi rendszerek II.</t>
  </si>
  <si>
    <t>feltétele: nulla angoltudás! (sem nyv. angolból, sem szintfelmérő stb.!)</t>
  </si>
  <si>
    <t>Matematika II. vizsga</t>
  </si>
  <si>
    <t>BGRMAVHNNB</t>
  </si>
  <si>
    <t>Mechanika III. vizsga</t>
  </si>
  <si>
    <t>BGBMNV3NNB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</si>
  <si>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</si>
  <si>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</si>
  <si>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</si>
  <si>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</si>
  <si>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</si>
  <si>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</si>
  <si>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</si>
  <si>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BBNAMEXXM0S05TE</t>
  </si>
  <si>
    <t>BBVMI1VBNE</t>
  </si>
  <si>
    <t>A mesterséges intelligencia a biztonságtechnikában</t>
  </si>
  <si>
    <t>1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</si>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</sst>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56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b/>
      <sz val="11"/>
      <name val="Arial CE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7" borderId="0" applyNumberFormat="0" applyBorder="0" applyAlignment="0" applyProtection="0"/>
    <xf numFmtId="0" fontId="52" fillId="12" borderId="0" applyNumberFormat="0" applyBorder="0" applyAlignment="0" applyProtection="0"/>
    <xf numFmtId="0" fontId="52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" borderId="0" applyNumberFormat="0" applyBorder="0" applyAlignment="0" applyProtection="0"/>
    <xf numFmtId="0" fontId="51" fillId="19" borderId="0" applyNumberFormat="0" applyBorder="0" applyAlignment="0" applyProtection="0"/>
    <xf numFmtId="0" fontId="43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0" borderId="7" applyNumberFormat="0" applyFont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16" borderId="0" applyNumberFormat="0" applyBorder="0" applyAlignment="0" applyProtection="0"/>
    <xf numFmtId="0" fontId="51" fillId="18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40" fillId="6" borderId="0" applyNumberFormat="0" applyBorder="0" applyAlignment="0" applyProtection="0"/>
    <xf numFmtId="0" fontId="44" fillId="22" borderId="8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2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22" borderId="15" xfId="0" applyFont="1" applyFill="1" applyBorder="1" applyAlignment="1">
      <alignment horizontal="center"/>
    </xf>
    <xf numFmtId="0" fontId="11" fillId="22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4" fillId="22" borderId="23" xfId="0" applyFont="1" applyFill="1" applyBorder="1" applyAlignment="1">
      <alignment/>
    </xf>
    <xf numFmtId="0" fontId="4" fillId="22" borderId="24" xfId="0" applyFont="1" applyFill="1" applyBorder="1" applyAlignment="1">
      <alignment/>
    </xf>
    <xf numFmtId="0" fontId="4" fillId="22" borderId="25" xfId="0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4" fillId="22" borderId="23" xfId="0" applyFont="1" applyFill="1" applyBorder="1" applyAlignment="1">
      <alignment horizont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9" xfId="0" applyFont="1" applyBorder="1" applyAlignment="1">
      <alignment/>
    </xf>
    <xf numFmtId="0" fontId="4" fillId="22" borderId="25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2" borderId="41" xfId="0" applyFont="1" applyFill="1" applyBorder="1" applyAlignment="1">
      <alignment horizontal="center"/>
    </xf>
    <xf numFmtId="0" fontId="3" fillId="22" borderId="42" xfId="0" applyFont="1" applyFill="1" applyBorder="1" applyAlignment="1">
      <alignment horizontal="center"/>
    </xf>
    <xf numFmtId="0" fontId="3" fillId="22" borderId="43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/>
    </xf>
    <xf numFmtId="0" fontId="13" fillId="0" borderId="45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12" fillId="0" borderId="28" xfId="0" applyFont="1" applyFill="1" applyBorder="1" applyAlignment="1">
      <alignment vertical="top"/>
    </xf>
    <xf numFmtId="0" fontId="12" fillId="0" borderId="22" xfId="0" applyFont="1" applyFill="1" applyBorder="1" applyAlignment="1">
      <alignment vertical="top"/>
    </xf>
    <xf numFmtId="0" fontId="12" fillId="0" borderId="29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vertical="top"/>
    </xf>
    <xf numFmtId="0" fontId="3" fillId="0" borderId="5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54" xfId="0" applyFont="1" applyFill="1" applyBorder="1" applyAlignment="1">
      <alignment/>
    </xf>
    <xf numFmtId="0" fontId="15" fillId="0" borderId="5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6" xfId="0" applyFont="1" applyFill="1" applyBorder="1" applyAlignment="1">
      <alignment/>
    </xf>
    <xf numFmtId="0" fontId="15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22" borderId="12" xfId="0" applyFont="1" applyFill="1" applyBorder="1" applyAlignment="1">
      <alignment horizontal="center"/>
    </xf>
    <xf numFmtId="0" fontId="14" fillId="22" borderId="59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44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right" vertical="top" wrapText="1"/>
    </xf>
    <xf numFmtId="0" fontId="13" fillId="0" borderId="6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65" xfId="0" applyFont="1" applyBorder="1" applyAlignment="1">
      <alignment horizontal="left"/>
    </xf>
    <xf numFmtId="0" fontId="16" fillId="0" borderId="66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/>
    </xf>
    <xf numFmtId="0" fontId="16" fillId="0" borderId="64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6" fillId="0" borderId="48" xfId="0" applyFont="1" applyFill="1" applyBorder="1" applyAlignment="1">
      <alignment horizontal="left"/>
    </xf>
    <xf numFmtId="0" fontId="16" fillId="0" borderId="4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12" fillId="0" borderId="40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0" fontId="10" fillId="0" borderId="39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68" xfId="0" applyFont="1" applyBorder="1" applyAlignment="1">
      <alignment horizontal="right"/>
    </xf>
    <xf numFmtId="0" fontId="10" fillId="0" borderId="71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 vertical="top"/>
    </xf>
    <xf numFmtId="0" fontId="12" fillId="0" borderId="3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7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7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8" xfId="0" applyFont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 wrapText="1"/>
    </xf>
    <xf numFmtId="0" fontId="3" fillId="0" borderId="7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80" xfId="0" applyFont="1" applyFill="1" applyBorder="1" applyAlignment="1">
      <alignment horizontal="left"/>
    </xf>
    <xf numFmtId="0" fontId="16" fillId="0" borderId="6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0" fontId="17" fillId="0" borderId="56" xfId="0" applyFont="1" applyFill="1" applyBorder="1" applyAlignment="1">
      <alignment/>
    </xf>
    <xf numFmtId="0" fontId="14" fillId="0" borderId="5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33" xfId="0" applyFont="1" applyFill="1" applyBorder="1" applyAlignment="1">
      <alignment horizontal="center" vertical="top"/>
    </xf>
    <xf numFmtId="0" fontId="3" fillId="0" borderId="8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77" xfId="0" applyFont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14" fillId="0" borderId="82" xfId="0" applyFont="1" applyBorder="1" applyAlignment="1">
      <alignment horizontal="center" vertical="top" wrapText="1"/>
    </xf>
    <xf numFmtId="0" fontId="14" fillId="0" borderId="8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4" xfId="0" applyFont="1" applyFill="1" applyBorder="1" applyAlignment="1">
      <alignment horizontal="left"/>
    </xf>
    <xf numFmtId="0" fontId="3" fillId="0" borderId="85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center"/>
    </xf>
    <xf numFmtId="0" fontId="18" fillId="22" borderId="86" xfId="0" applyFont="1" applyFill="1" applyBorder="1" applyAlignment="1">
      <alignment horizontal="center" vertical="center"/>
    </xf>
    <xf numFmtId="0" fontId="18" fillId="22" borderId="87" xfId="0" applyFont="1" applyFill="1" applyBorder="1" applyAlignment="1">
      <alignment horizontal="center" vertical="center"/>
    </xf>
    <xf numFmtId="0" fontId="18" fillId="22" borderId="23" xfId="0" applyFont="1" applyFill="1" applyBorder="1" applyAlignment="1">
      <alignment horizontal="center" vertical="center"/>
    </xf>
    <xf numFmtId="0" fontId="18" fillId="22" borderId="24" xfId="0" applyFont="1" applyFill="1" applyBorder="1" applyAlignment="1">
      <alignment horizontal="center" vertical="center"/>
    </xf>
    <xf numFmtId="0" fontId="18" fillId="22" borderId="25" xfId="0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8" fillId="22" borderId="16" xfId="0" applyFont="1" applyFill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4" fillId="9" borderId="88" xfId="0" applyFont="1" applyFill="1" applyBorder="1" applyAlignment="1">
      <alignment horizontal="left" vertical="top"/>
    </xf>
    <xf numFmtId="0" fontId="14" fillId="9" borderId="89" xfId="0" applyFont="1" applyFill="1" applyBorder="1" applyAlignment="1">
      <alignment horizontal="center" vertical="top" wrapText="1"/>
    </xf>
    <xf numFmtId="0" fontId="3" fillId="9" borderId="90" xfId="0" applyFont="1" applyFill="1" applyBorder="1" applyAlignment="1">
      <alignment horizontal="center"/>
    </xf>
    <xf numFmtId="0" fontId="3" fillId="9" borderId="91" xfId="0" applyFont="1" applyFill="1" applyBorder="1" applyAlignment="1">
      <alignment horizontal="center"/>
    </xf>
    <xf numFmtId="0" fontId="14" fillId="9" borderId="92" xfId="0" applyFont="1" applyFill="1" applyBorder="1" applyAlignment="1">
      <alignment horizontal="right"/>
    </xf>
    <xf numFmtId="0" fontId="14" fillId="9" borderId="93" xfId="0" applyFont="1" applyFill="1" applyBorder="1" applyAlignment="1">
      <alignment horizontal="right" vertical="top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22" borderId="70" xfId="0" applyFont="1" applyFill="1" applyBorder="1" applyAlignment="1">
      <alignment horizontal="center" vertical="center"/>
    </xf>
    <xf numFmtId="0" fontId="18" fillId="22" borderId="64" xfId="0" applyFont="1" applyFill="1" applyBorder="1" applyAlignment="1">
      <alignment horizontal="center" vertical="center"/>
    </xf>
    <xf numFmtId="0" fontId="18" fillId="22" borderId="12" xfId="0" applyFont="1" applyFill="1" applyBorder="1" applyAlignment="1">
      <alignment horizontal="center" vertical="center"/>
    </xf>
    <xf numFmtId="0" fontId="25" fillId="23" borderId="94" xfId="0" applyFont="1" applyFill="1" applyBorder="1" applyAlignment="1">
      <alignment vertical="center"/>
    </xf>
    <xf numFmtId="0" fontId="14" fillId="23" borderId="95" xfId="0" applyFont="1" applyFill="1" applyBorder="1" applyAlignment="1">
      <alignment horizontal="right" vertical="top"/>
    </xf>
    <xf numFmtId="0" fontId="14" fillId="23" borderId="88" xfId="0" applyFont="1" applyFill="1" applyBorder="1" applyAlignment="1">
      <alignment horizontal="left" vertical="top"/>
    </xf>
    <xf numFmtId="0" fontId="25" fillId="23" borderId="96" xfId="0" applyFont="1" applyFill="1" applyBorder="1" applyAlignment="1">
      <alignment vertical="center"/>
    </xf>
    <xf numFmtId="0" fontId="14" fillId="23" borderId="93" xfId="0" applyFont="1" applyFill="1" applyBorder="1" applyAlignment="1">
      <alignment horizontal="right" vertical="top"/>
    </xf>
    <xf numFmtId="0" fontId="17" fillId="0" borderId="84" xfId="0" applyFont="1" applyFill="1" applyBorder="1" applyAlignment="1">
      <alignment horizontal="center" vertical="center"/>
    </xf>
    <xf numFmtId="0" fontId="24" fillId="23" borderId="97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14" fillId="9" borderId="94" xfId="0" applyFont="1" applyFill="1" applyBorder="1" applyAlignment="1">
      <alignment vertical="center"/>
    </xf>
    <xf numFmtId="0" fontId="14" fillId="9" borderId="95" xfId="0" applyFont="1" applyFill="1" applyBorder="1" applyAlignment="1">
      <alignment horizontal="right" vertical="top"/>
    </xf>
    <xf numFmtId="0" fontId="14" fillId="9" borderId="96" xfId="0" applyFont="1" applyFill="1" applyBorder="1" applyAlignment="1">
      <alignment vertical="center"/>
    </xf>
    <xf numFmtId="0" fontId="24" fillId="9" borderId="98" xfId="0" applyFont="1" applyFill="1" applyBorder="1" applyAlignment="1">
      <alignment vertical="center" wrapText="1"/>
    </xf>
    <xf numFmtId="0" fontId="17" fillId="9" borderId="99" xfId="0" applyFont="1" applyFill="1" applyBorder="1" applyAlignment="1">
      <alignment horizontal="left" vertical="center"/>
    </xf>
    <xf numFmtId="0" fontId="17" fillId="9" borderId="98" xfId="0" applyFont="1" applyFill="1" applyBorder="1" applyAlignment="1">
      <alignment vertical="center" wrapText="1"/>
    </xf>
    <xf numFmtId="0" fontId="17" fillId="9" borderId="100" xfId="0" applyFont="1" applyFill="1" applyBorder="1" applyAlignment="1">
      <alignment horizontal="left" vertical="center"/>
    </xf>
    <xf numFmtId="0" fontId="17" fillId="9" borderId="101" xfId="0" applyFont="1" applyFill="1" applyBorder="1" applyAlignment="1">
      <alignment vertical="center" wrapText="1"/>
    </xf>
    <xf numFmtId="0" fontId="17" fillId="9" borderId="10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right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14" fillId="0" borderId="59" xfId="0" applyFont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103" xfId="0" applyFont="1" applyFill="1" applyBorder="1" applyAlignment="1">
      <alignment horizontal="centerContinuous"/>
    </xf>
    <xf numFmtId="0" fontId="14" fillId="0" borderId="51" xfId="0" applyFont="1" applyFill="1" applyBorder="1" applyAlignment="1">
      <alignment horizontal="centerContinuous"/>
    </xf>
    <xf numFmtId="0" fontId="14" fillId="0" borderId="59" xfId="0" applyFont="1" applyFill="1" applyBorder="1" applyAlignment="1">
      <alignment horizontal="centerContinuous"/>
    </xf>
    <xf numFmtId="0" fontId="18" fillId="0" borderId="104" xfId="0" applyFont="1" applyFill="1" applyBorder="1" applyAlignment="1">
      <alignment horizontal="center" vertical="center"/>
    </xf>
    <xf numFmtId="0" fontId="0" fillId="0" borderId="104" xfId="0" applyFont="1" applyBorder="1" applyAlignment="1">
      <alignment/>
    </xf>
    <xf numFmtId="0" fontId="17" fillId="0" borderId="104" xfId="0" applyFont="1" applyFill="1" applyBorder="1" applyAlignment="1">
      <alignment horizontal="right" vertical="center"/>
    </xf>
    <xf numFmtId="0" fontId="0" fillId="0" borderId="104" xfId="0" applyBorder="1" applyAlignment="1">
      <alignment/>
    </xf>
    <xf numFmtId="0" fontId="18" fillId="0" borderId="54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17" fillId="0" borderId="10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23" borderId="105" xfId="0" applyFont="1" applyFill="1" applyBorder="1" applyAlignment="1">
      <alignment vertical="center" shrinkToFit="1"/>
    </xf>
    <xf numFmtId="0" fontId="3" fillId="23" borderId="100" xfId="0" applyFont="1" applyFill="1" applyBorder="1" applyAlignment="1">
      <alignment vertical="top" shrinkToFit="1"/>
    </xf>
    <xf numFmtId="0" fontId="0" fillId="0" borderId="54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29" fillId="0" borderId="104" xfId="0" applyFont="1" applyBorder="1" applyAlignment="1">
      <alignment/>
    </xf>
    <xf numFmtId="0" fontId="3" fillId="0" borderId="106" xfId="0" applyFont="1" applyFill="1" applyBorder="1" applyAlignment="1">
      <alignment wrapText="1"/>
    </xf>
    <xf numFmtId="0" fontId="3" fillId="0" borderId="10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110" xfId="0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11" xfId="0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14" fillId="0" borderId="59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114" xfId="0" applyFont="1" applyBorder="1" applyAlignment="1">
      <alignment/>
    </xf>
    <xf numFmtId="0" fontId="13" fillId="0" borderId="115" xfId="0" applyFont="1" applyBorder="1" applyAlignment="1">
      <alignment horizontal="center"/>
    </xf>
    <xf numFmtId="0" fontId="0" fillId="0" borderId="116" xfId="0" applyFont="1" applyBorder="1" applyAlignment="1">
      <alignment/>
    </xf>
    <xf numFmtId="0" fontId="3" fillId="0" borderId="62" xfId="0" applyFont="1" applyBorder="1" applyAlignment="1">
      <alignment horizontal="left" vertical="center"/>
    </xf>
    <xf numFmtId="0" fontId="25" fillId="4" borderId="94" xfId="0" applyFont="1" applyFill="1" applyBorder="1" applyAlignment="1">
      <alignment vertical="center"/>
    </xf>
    <xf numFmtId="0" fontId="14" fillId="4" borderId="95" xfId="0" applyFont="1" applyFill="1" applyBorder="1" applyAlignment="1">
      <alignment horizontal="right" vertical="center"/>
    </xf>
    <xf numFmtId="0" fontId="14" fillId="4" borderId="88" xfId="0" applyFont="1" applyFill="1" applyBorder="1" applyAlignment="1">
      <alignment horizontal="left" vertical="center"/>
    </xf>
    <xf numFmtId="0" fontId="14" fillId="4" borderId="89" xfId="0" applyFont="1" applyFill="1" applyBorder="1" applyAlignment="1">
      <alignment horizontal="center" vertical="center" wrapText="1"/>
    </xf>
    <xf numFmtId="0" fontId="3" fillId="4" borderId="90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14" fillId="4" borderId="92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5" fillId="4" borderId="96" xfId="0" applyFont="1" applyFill="1" applyBorder="1" applyAlignment="1">
      <alignment vertical="center"/>
    </xf>
    <xf numFmtId="0" fontId="14" fillId="4" borderId="93" xfId="0" applyFont="1" applyFill="1" applyBorder="1" applyAlignment="1">
      <alignment horizontal="right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4" borderId="105" xfId="0" applyFont="1" applyFill="1" applyBorder="1" applyAlignment="1">
      <alignment vertical="center" shrinkToFit="1"/>
    </xf>
    <xf numFmtId="0" fontId="3" fillId="4" borderId="99" xfId="0" applyFont="1" applyFill="1" applyBorder="1" applyAlignment="1">
      <alignment vertical="top" wrapText="1"/>
    </xf>
    <xf numFmtId="0" fontId="3" fillId="4" borderId="100" xfId="0" applyFont="1" applyFill="1" applyBorder="1" applyAlignment="1">
      <alignment vertical="top" shrinkToFit="1"/>
    </xf>
    <xf numFmtId="0" fontId="3" fillId="4" borderId="100" xfId="0" applyFont="1" applyFill="1" applyBorder="1" applyAlignment="1">
      <alignment vertical="top" wrapText="1"/>
    </xf>
    <xf numFmtId="0" fontId="3" fillId="4" borderId="118" xfId="0" applyFont="1" applyFill="1" applyBorder="1" applyAlignment="1">
      <alignment vertical="center" shrinkToFit="1"/>
    </xf>
    <xf numFmtId="0" fontId="3" fillId="4" borderId="102" xfId="0" applyFont="1" applyFill="1" applyBorder="1" applyAlignment="1">
      <alignment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0" xfId="0" applyFont="1" applyAlignment="1">
      <alignment shrinkToFit="1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4" fillId="23" borderId="88" xfId="0" applyFont="1" applyFill="1" applyBorder="1" applyAlignment="1">
      <alignment horizontal="center" vertical="top" wrapText="1"/>
    </xf>
    <xf numFmtId="0" fontId="3" fillId="23" borderId="88" xfId="0" applyFont="1" applyFill="1" applyBorder="1" applyAlignment="1">
      <alignment horizontal="center"/>
    </xf>
    <xf numFmtId="0" fontId="14" fillId="23" borderId="120" xfId="0" applyFont="1" applyFill="1" applyBorder="1" applyAlignment="1">
      <alignment horizontal="right"/>
    </xf>
    <xf numFmtId="0" fontId="24" fillId="23" borderId="100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4" xfId="0" applyFont="1" applyFill="1" applyBorder="1" applyAlignment="1" quotePrefix="1">
      <alignment horizontal="center" vertical="center"/>
    </xf>
    <xf numFmtId="0" fontId="14" fillId="2" borderId="94" xfId="0" applyFont="1" applyFill="1" applyBorder="1" applyAlignment="1">
      <alignment vertical="center"/>
    </xf>
    <xf numFmtId="0" fontId="14" fillId="2" borderId="95" xfId="0" applyFont="1" applyFill="1" applyBorder="1" applyAlignment="1">
      <alignment horizontal="right" vertical="top"/>
    </xf>
    <xf numFmtId="0" fontId="14" fillId="2" borderId="88" xfId="0" applyFont="1" applyFill="1" applyBorder="1" applyAlignment="1">
      <alignment horizontal="left" vertical="top"/>
    </xf>
    <xf numFmtId="0" fontId="14" fillId="2" borderId="89" xfId="0" applyFont="1" applyFill="1" applyBorder="1" applyAlignment="1">
      <alignment horizontal="center" vertical="top" wrapText="1"/>
    </xf>
    <xf numFmtId="0" fontId="3" fillId="2" borderId="90" xfId="0" applyFont="1" applyFill="1" applyBorder="1" applyAlignment="1">
      <alignment horizontal="center"/>
    </xf>
    <xf numFmtId="0" fontId="3" fillId="2" borderId="91" xfId="0" applyFont="1" applyFill="1" applyBorder="1" applyAlignment="1">
      <alignment horizontal="center"/>
    </xf>
    <xf numFmtId="0" fontId="14" fillId="2" borderId="92" xfId="0" applyFont="1" applyFill="1" applyBorder="1" applyAlignment="1">
      <alignment horizontal="right"/>
    </xf>
    <xf numFmtId="0" fontId="14" fillId="2" borderId="96" xfId="0" applyFont="1" applyFill="1" applyBorder="1" applyAlignment="1">
      <alignment vertical="center"/>
    </xf>
    <xf numFmtId="0" fontId="14" fillId="2" borderId="93" xfId="0" applyFont="1" applyFill="1" applyBorder="1" applyAlignment="1">
      <alignment horizontal="right" vertical="top"/>
    </xf>
    <xf numFmtId="0" fontId="24" fillId="2" borderId="98" xfId="0" applyFont="1" applyFill="1" applyBorder="1" applyAlignment="1">
      <alignment vertical="center" wrapText="1"/>
    </xf>
    <xf numFmtId="0" fontId="17" fillId="2" borderId="99" xfId="0" applyFont="1" applyFill="1" applyBorder="1" applyAlignment="1">
      <alignment horizontal="left" vertical="center"/>
    </xf>
    <xf numFmtId="0" fontId="17" fillId="2" borderId="98" xfId="0" applyFont="1" applyFill="1" applyBorder="1" applyAlignment="1">
      <alignment vertical="center" wrapText="1"/>
    </xf>
    <xf numFmtId="0" fontId="17" fillId="2" borderId="100" xfId="0" applyFont="1" applyFill="1" applyBorder="1" applyAlignment="1">
      <alignment horizontal="left" vertical="center"/>
    </xf>
    <xf numFmtId="0" fontId="17" fillId="2" borderId="101" xfId="0" applyFont="1" applyFill="1" applyBorder="1" applyAlignment="1">
      <alignment vertical="center" wrapText="1"/>
    </xf>
    <xf numFmtId="0" fontId="17" fillId="2" borderId="102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/>
    </xf>
    <xf numFmtId="0" fontId="3" fillId="23" borderId="98" xfId="0" applyFont="1" applyFill="1" applyBorder="1" applyAlignment="1">
      <alignment vertical="center" wrapText="1"/>
    </xf>
    <xf numFmtId="0" fontId="3" fillId="23" borderId="121" xfId="0" applyFont="1" applyFill="1" applyBorder="1" applyAlignment="1">
      <alignment vertical="top" wrapText="1"/>
    </xf>
    <xf numFmtId="0" fontId="31" fillId="0" borderId="59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 quotePrefix="1">
      <alignment horizontal="center"/>
    </xf>
    <xf numFmtId="0" fontId="32" fillId="0" borderId="77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" fillId="23" borderId="105" xfId="0" applyFont="1" applyFill="1" applyBorder="1" applyAlignment="1">
      <alignment vertical="center" wrapText="1"/>
    </xf>
    <xf numFmtId="0" fontId="14" fillId="0" borderId="83" xfId="0" applyFont="1" applyFill="1" applyBorder="1" applyAlignment="1">
      <alignment horizontal="center" vertical="top" wrapText="1"/>
    </xf>
    <xf numFmtId="0" fontId="24" fillId="23" borderId="98" xfId="0" applyFont="1" applyFill="1" applyBorder="1" applyAlignment="1">
      <alignment vertical="center"/>
    </xf>
    <xf numFmtId="0" fontId="24" fillId="23" borderId="99" xfId="0" applyFont="1" applyFill="1" applyBorder="1" applyAlignment="1">
      <alignment horizontal="left" vertical="center"/>
    </xf>
    <xf numFmtId="0" fontId="17" fillId="23" borderId="97" xfId="0" applyFont="1" applyFill="1" applyBorder="1" applyAlignment="1">
      <alignment vertical="center"/>
    </xf>
    <xf numFmtId="0" fontId="17" fillId="23" borderId="100" xfId="0" applyFont="1" applyFill="1" applyBorder="1" applyAlignment="1">
      <alignment horizontal="left" vertical="center"/>
    </xf>
    <xf numFmtId="0" fontId="17" fillId="23" borderId="118" xfId="0" applyFont="1" applyFill="1" applyBorder="1" applyAlignment="1">
      <alignment vertical="center"/>
    </xf>
    <xf numFmtId="0" fontId="17" fillId="23" borderId="102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1" fillId="0" borderId="59" xfId="0" applyFont="1" applyBorder="1" applyAlignment="1" quotePrefix="1">
      <alignment horizontal="center" vertical="top" wrapText="1"/>
    </xf>
    <xf numFmtId="0" fontId="31" fillId="0" borderId="12" xfId="0" applyFont="1" applyFill="1" applyBorder="1" applyAlignment="1" quotePrefix="1">
      <alignment horizontal="center" vertical="top" wrapText="1"/>
    </xf>
    <xf numFmtId="0" fontId="32" fillId="0" borderId="2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3" fillId="0" borderId="21" xfId="0" applyFont="1" applyBorder="1" applyAlignment="1" quotePrefix="1">
      <alignment horizontal="center" vertical="center"/>
    </xf>
    <xf numFmtId="0" fontId="33" fillId="0" borderId="20" xfId="0" applyFont="1" applyBorder="1" applyAlignment="1" quotePrefix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6" xfId="0" applyFont="1" applyBorder="1" applyAlignment="1" quotePrefix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7" fillId="23" borderId="100" xfId="0" applyFont="1" applyFill="1" applyBorder="1" applyAlignment="1">
      <alignment horizontal="left" vertical="center" wrapText="1"/>
    </xf>
    <xf numFmtId="0" fontId="33" fillId="0" borderId="28" xfId="0" applyFont="1" applyBorder="1" applyAlignment="1" quotePrefix="1">
      <alignment horizontal="center" vertical="center"/>
    </xf>
    <xf numFmtId="0" fontId="33" fillId="0" borderId="22" xfId="0" applyFont="1" applyBorder="1" applyAlignment="1" quotePrefix="1">
      <alignment horizontal="center" vertical="center"/>
    </xf>
    <xf numFmtId="0" fontId="33" fillId="0" borderId="40" xfId="0" applyFont="1" applyBorder="1" applyAlignment="1" quotePrefix="1">
      <alignment horizontal="center" vertical="center"/>
    </xf>
    <xf numFmtId="0" fontId="18" fillId="0" borderId="103" xfId="0" applyFont="1" applyFill="1" applyBorder="1" applyAlignment="1">
      <alignment horizontal="center" vertical="center" wrapText="1"/>
    </xf>
    <xf numFmtId="0" fontId="17" fillId="0" borderId="122" xfId="0" applyFont="1" applyBorder="1" applyAlignment="1">
      <alignment vertical="center" wrapText="1"/>
    </xf>
    <xf numFmtId="0" fontId="17" fillId="0" borderId="122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/>
    </xf>
    <xf numFmtId="0" fontId="14" fillId="4" borderId="120" xfId="0" applyFont="1" applyFill="1" applyBorder="1" applyAlignment="1">
      <alignment horizontal="right" vertical="center"/>
    </xf>
    <xf numFmtId="0" fontId="53" fillId="0" borderId="123" xfId="0" applyFont="1" applyBorder="1" applyAlignment="1">
      <alignment horizontal="center" vertical="center"/>
    </xf>
    <xf numFmtId="0" fontId="53" fillId="0" borderId="124" xfId="0" applyFont="1" applyBorder="1" applyAlignment="1">
      <alignment horizontal="center" vertical="center"/>
    </xf>
    <xf numFmtId="0" fontId="53" fillId="0" borderId="125" xfId="0" applyFont="1" applyBorder="1" applyAlignment="1">
      <alignment horizontal="center" vertical="center"/>
    </xf>
    <xf numFmtId="0" fontId="53" fillId="0" borderId="126" xfId="0" applyFont="1" applyBorder="1" applyAlignment="1">
      <alignment horizontal="center"/>
    </xf>
    <xf numFmtId="0" fontId="53" fillId="0" borderId="124" xfId="0" applyFont="1" applyBorder="1" applyAlignment="1">
      <alignment horizontal="center"/>
    </xf>
    <xf numFmtId="0" fontId="53" fillId="0" borderId="127" xfId="0" applyFont="1" applyBorder="1" applyAlignment="1">
      <alignment horizontal="center"/>
    </xf>
    <xf numFmtId="0" fontId="3" fillId="0" borderId="128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16" fillId="0" borderId="54" xfId="0" applyFont="1" applyFill="1" applyBorder="1" applyAlignment="1">
      <alignment horizontal="right"/>
    </xf>
    <xf numFmtId="0" fontId="16" fillId="0" borderId="45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9" xfId="0" applyFont="1" applyFill="1" applyBorder="1" applyAlignment="1">
      <alignment vertical="center"/>
    </xf>
    <xf numFmtId="0" fontId="10" fillId="0" borderId="128" xfId="0" applyFont="1" applyBorder="1" applyAlignment="1">
      <alignment/>
    </xf>
    <xf numFmtId="0" fontId="16" fillId="0" borderId="55" xfId="0" applyFont="1" applyFill="1" applyBorder="1" applyAlignment="1">
      <alignment/>
    </xf>
    <xf numFmtId="0" fontId="4" fillId="22" borderId="130" xfId="0" applyFont="1" applyFill="1" applyBorder="1" applyAlignment="1">
      <alignment horizontal="center"/>
    </xf>
    <xf numFmtId="0" fontId="4" fillId="22" borderId="130" xfId="0" applyFont="1" applyFill="1" applyBorder="1" applyAlignment="1">
      <alignment/>
    </xf>
    <xf numFmtId="0" fontId="16" fillId="0" borderId="44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 wrapText="1"/>
    </xf>
    <xf numFmtId="0" fontId="13" fillId="0" borderId="131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8" fillId="0" borderId="64" xfId="0" applyFont="1" applyFill="1" applyBorder="1" applyAlignment="1">
      <alignment horizontal="center" vertical="center" wrapText="1" shrinkToFit="1"/>
    </xf>
    <xf numFmtId="0" fontId="0" fillId="0" borderId="122" xfId="0" applyBorder="1" applyAlignment="1">
      <alignment/>
    </xf>
    <xf numFmtId="0" fontId="18" fillId="0" borderId="64" xfId="0" applyFont="1" applyFill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122" xfId="0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/>
    </xf>
    <xf numFmtId="0" fontId="3" fillId="0" borderId="14" xfId="0" applyFont="1" applyBorder="1" applyAlignment="1">
      <alignment wrapText="1"/>
    </xf>
    <xf numFmtId="0" fontId="18" fillId="22" borderId="132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horizontal="left" vertical="center"/>
    </xf>
    <xf numFmtId="0" fontId="18" fillId="22" borderId="133" xfId="0" applyFont="1" applyFill="1" applyBorder="1" applyAlignment="1">
      <alignment horizontal="left" vertical="center"/>
    </xf>
    <xf numFmtId="0" fontId="18" fillId="22" borderId="12" xfId="0" applyFont="1" applyFill="1" applyBorder="1" applyAlignment="1">
      <alignment horizontal="left" vertical="center"/>
    </xf>
    <xf numFmtId="0" fontId="17" fillId="22" borderId="12" xfId="0" applyFont="1" applyFill="1" applyBorder="1" applyAlignment="1">
      <alignment horizontal="left" vertical="center"/>
    </xf>
    <xf numFmtId="0" fontId="18" fillId="22" borderId="103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22" borderId="11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65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22" borderId="103" xfId="0" applyFont="1" applyFill="1" applyBorder="1" applyAlignment="1">
      <alignment horizontal="right" wrapText="1"/>
    </xf>
    <xf numFmtId="0" fontId="8" fillId="22" borderId="51" xfId="0" applyFont="1" applyFill="1" applyBorder="1" applyAlignment="1">
      <alignment wrapText="1"/>
    </xf>
    <xf numFmtId="0" fontId="8" fillId="22" borderId="59" xfId="0" applyFont="1" applyFill="1" applyBorder="1" applyAlignment="1">
      <alignment wrapText="1"/>
    </xf>
    <xf numFmtId="0" fontId="4" fillId="22" borderId="103" xfId="0" applyFont="1" applyFill="1" applyBorder="1" applyAlignment="1">
      <alignment horizontal="right" wrapText="1"/>
    </xf>
    <xf numFmtId="0" fontId="10" fillId="22" borderId="51" xfId="0" applyFont="1" applyFill="1" applyBorder="1" applyAlignment="1">
      <alignment wrapText="1"/>
    </xf>
    <xf numFmtId="0" fontId="10" fillId="22" borderId="116" xfId="0" applyFont="1" applyFill="1" applyBorder="1" applyAlignment="1">
      <alignment wrapText="1"/>
    </xf>
    <xf numFmtId="0" fontId="9" fillId="22" borderId="103" xfId="0" applyFont="1" applyFill="1" applyBorder="1" applyAlignment="1">
      <alignment/>
    </xf>
    <xf numFmtId="0" fontId="7" fillId="0" borderId="51" xfId="0" applyFont="1" applyBorder="1" applyAlignment="1">
      <alignment/>
    </xf>
    <xf numFmtId="0" fontId="7" fillId="0" borderId="59" xfId="0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/>
    </xf>
    <xf numFmtId="0" fontId="15" fillId="0" borderId="57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/>
    </xf>
    <xf numFmtId="0" fontId="15" fillId="0" borderId="114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/>
    </xf>
    <xf numFmtId="0" fontId="16" fillId="22" borderId="103" xfId="0" applyFont="1" applyFill="1" applyBorder="1" applyAlignment="1">
      <alignment horizontal="center" vertical="center"/>
    </xf>
    <xf numFmtId="0" fontId="16" fillId="22" borderId="59" xfId="0" applyFont="1" applyFill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122" xfId="0" applyFont="1" applyBorder="1" applyAlignment="1">
      <alignment horizontal="center" wrapText="1"/>
    </xf>
    <xf numFmtId="0" fontId="7" fillId="0" borderId="64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18" fillId="0" borderId="54" xfId="0" applyFont="1" applyBorder="1" applyAlignment="1">
      <alignment vertical="center"/>
    </xf>
    <xf numFmtId="0" fontId="18" fillId="0" borderId="54" xfId="0" applyFont="1" applyBorder="1" applyAlignment="1">
      <alignment/>
    </xf>
    <xf numFmtId="0" fontId="0" fillId="0" borderId="54" xfId="0" applyBorder="1" applyAlignment="1">
      <alignment/>
    </xf>
    <xf numFmtId="0" fontId="6" fillId="0" borderId="51" xfId="0" applyFont="1" applyBorder="1" applyAlignment="1">
      <alignment/>
    </xf>
    <xf numFmtId="0" fontId="15" fillId="0" borderId="64" xfId="0" applyFont="1" applyBorder="1" applyAlignment="1">
      <alignment horizontal="center" vertical="center" wrapText="1" shrinkToFit="1"/>
    </xf>
    <xf numFmtId="0" fontId="15" fillId="0" borderId="122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left" vertical="center"/>
    </xf>
    <xf numFmtId="0" fontId="15" fillId="0" borderId="114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4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5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4.7109375" style="0" customWidth="1"/>
    <col min="5" max="5" width="5.00390625" style="0" customWidth="1"/>
    <col min="6" max="6" width="4.7109375" style="0" customWidth="1"/>
    <col min="7" max="7" width="3.7109375" style="0" bestFit="1" customWidth="1"/>
    <col min="8" max="8" width="3.28125" style="0" customWidth="1"/>
    <col min="9" max="9" width="3.28125" style="0" bestFit="1" customWidth="1"/>
    <col min="10" max="10" width="4.8515625" style="0" bestFit="1" customWidth="1"/>
    <col min="11" max="12" width="3.7109375" style="0" bestFit="1" customWidth="1"/>
    <col min="13" max="13" width="3.28125" style="0" customWidth="1"/>
    <col min="14" max="14" width="3.28125" style="0" bestFit="1" customWidth="1"/>
    <col min="15" max="15" width="4.00390625" style="0" bestFit="1" customWidth="1"/>
    <col min="16" max="17" width="3.7109375" style="0" bestFit="1" customWidth="1"/>
    <col min="18" max="18" width="3.57421875" style="0" customWidth="1"/>
    <col min="19" max="19" width="3.28125" style="0" bestFit="1" customWidth="1"/>
    <col min="20" max="20" width="3.8515625" style="0" bestFit="1" customWidth="1"/>
    <col min="21" max="21" width="3.57421875" style="0" bestFit="1" customWidth="1"/>
    <col min="22" max="22" width="6.8515625" style="0" bestFit="1" customWidth="1"/>
    <col min="23" max="23" width="3.7109375" style="0" customWidth="1"/>
    <col min="24" max="24" width="3.28125" style="0" bestFit="1" customWidth="1"/>
    <col min="25" max="25" width="3.8515625" style="0" bestFit="1" customWidth="1"/>
    <col min="26" max="26" width="3.57421875" style="0" bestFit="1" customWidth="1"/>
    <col min="27" max="27" width="4.140625" style="0" bestFit="1" customWidth="1"/>
    <col min="28" max="28" width="3.421875" style="0" customWidth="1"/>
    <col min="29" max="29" width="3.28125" style="0" bestFit="1" customWidth="1"/>
    <col min="30" max="32" width="4.140625" style="0" bestFit="1" customWidth="1"/>
    <col min="33" max="33" width="4.00390625" style="0" customWidth="1"/>
    <col min="34" max="34" width="3.28125" style="0" bestFit="1" customWidth="1"/>
    <col min="35" max="35" width="4.28125" style="0" bestFit="1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57421875" style="0" customWidth="1"/>
    <col min="42" max="42" width="15.00390625" style="0" customWidth="1"/>
  </cols>
  <sheetData>
    <row r="1" spans="1:42" ht="12.75" customHeight="1">
      <c r="A1" s="214" t="s">
        <v>168</v>
      </c>
      <c r="C1" s="215"/>
      <c r="D1" s="215"/>
      <c r="E1" s="215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2" t="s">
        <v>167</v>
      </c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13"/>
    </row>
    <row r="2" spans="1:20" ht="12.75" customHeight="1">
      <c r="A2" s="214" t="s">
        <v>169</v>
      </c>
      <c r="C2" s="215"/>
      <c r="D2" s="215"/>
      <c r="E2" s="215"/>
      <c r="F2" s="210"/>
      <c r="G2" s="210"/>
      <c r="H2" s="210"/>
      <c r="I2" s="210"/>
      <c r="J2" s="210"/>
      <c r="K2" s="210"/>
      <c r="L2" s="210"/>
      <c r="T2" s="212" t="s">
        <v>170</v>
      </c>
    </row>
    <row r="3" spans="1:42" ht="12.75" customHeight="1">
      <c r="A3" s="217" t="s">
        <v>172</v>
      </c>
      <c r="B3" s="218"/>
      <c r="C3" s="218"/>
      <c r="D3" s="218"/>
      <c r="E3" s="218"/>
      <c r="F3" s="210"/>
      <c r="G3" s="210"/>
      <c r="H3" s="210"/>
      <c r="I3" s="210"/>
      <c r="J3" s="210"/>
      <c r="K3" s="210"/>
      <c r="L3" s="210"/>
      <c r="M3" s="210"/>
      <c r="N3" s="210"/>
      <c r="O3" s="209"/>
      <c r="P3" s="211"/>
      <c r="Q3" s="209"/>
      <c r="R3" s="210"/>
      <c r="S3" s="210"/>
      <c r="T3" s="219" t="s">
        <v>173</v>
      </c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171</v>
      </c>
      <c r="AP3" s="216"/>
    </row>
    <row r="4" spans="1:42" ht="12.75" customHeight="1" thickBot="1">
      <c r="A4" s="220" t="s">
        <v>253</v>
      </c>
      <c r="B4" s="221"/>
      <c r="C4" s="222"/>
      <c r="D4" s="183"/>
      <c r="E4" s="183"/>
      <c r="F4" s="210"/>
      <c r="G4" s="210"/>
      <c r="H4" s="210"/>
      <c r="I4" s="210"/>
      <c r="J4" s="210"/>
      <c r="K4" s="210"/>
      <c r="L4" s="210"/>
      <c r="M4" s="210"/>
      <c r="N4" s="210"/>
      <c r="O4" s="209"/>
      <c r="P4" s="209"/>
      <c r="Q4" s="211"/>
      <c r="R4" s="210"/>
      <c r="S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6"/>
    </row>
    <row r="5" spans="1:42" ht="12.75" customHeight="1" thickBot="1">
      <c r="A5" s="554" t="s">
        <v>155</v>
      </c>
      <c r="B5" s="556" t="s">
        <v>0</v>
      </c>
      <c r="C5" s="558" t="s">
        <v>1</v>
      </c>
      <c r="D5" s="546" t="s">
        <v>2</v>
      </c>
      <c r="E5" s="548" t="s">
        <v>26</v>
      </c>
      <c r="F5" s="305" t="s">
        <v>3</v>
      </c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7"/>
      <c r="AO5" s="538" t="s">
        <v>130</v>
      </c>
      <c r="AP5" s="539"/>
    </row>
    <row r="6" spans="1:42" ht="13.5" customHeight="1" thickBot="1">
      <c r="A6" s="555"/>
      <c r="B6" s="557"/>
      <c r="C6" s="559"/>
      <c r="D6" s="547"/>
      <c r="E6" s="549"/>
      <c r="F6" s="1"/>
      <c r="G6" s="1"/>
      <c r="H6" s="1" t="s">
        <v>4</v>
      </c>
      <c r="I6" s="1"/>
      <c r="J6" s="150"/>
      <c r="K6" s="1"/>
      <c r="L6" s="1"/>
      <c r="M6" s="1" t="s">
        <v>5</v>
      </c>
      <c r="N6" s="1"/>
      <c r="O6" s="150"/>
      <c r="P6" s="1"/>
      <c r="Q6" s="1"/>
      <c r="R6" s="2" t="s">
        <v>6</v>
      </c>
      <c r="S6" s="1"/>
      <c r="T6" s="150"/>
      <c r="U6" s="1"/>
      <c r="V6" s="1"/>
      <c r="W6" s="2" t="s">
        <v>7</v>
      </c>
      <c r="X6" s="1"/>
      <c r="Y6" s="150"/>
      <c r="Z6" s="1"/>
      <c r="AA6" s="1"/>
      <c r="AB6" s="2" t="s">
        <v>8</v>
      </c>
      <c r="AC6" s="1"/>
      <c r="AD6" s="150"/>
      <c r="AE6" s="38"/>
      <c r="AF6" s="1"/>
      <c r="AG6" s="1" t="s">
        <v>9</v>
      </c>
      <c r="AH6" s="1"/>
      <c r="AI6" s="150"/>
      <c r="AJ6" s="38"/>
      <c r="AK6" s="1"/>
      <c r="AL6" s="1" t="s">
        <v>10</v>
      </c>
      <c r="AM6" s="1"/>
      <c r="AN6" s="151"/>
      <c r="AO6" s="540"/>
      <c r="AP6" s="541"/>
    </row>
    <row r="7" spans="1:42" ht="13.5" thickBot="1">
      <c r="A7" s="125"/>
      <c r="B7" s="132"/>
      <c r="C7" s="184"/>
      <c r="D7" s="3"/>
      <c r="E7" s="4"/>
      <c r="F7" s="5" t="s">
        <v>11</v>
      </c>
      <c r="G7" s="5" t="s">
        <v>12</v>
      </c>
      <c r="H7" s="5" t="s">
        <v>13</v>
      </c>
      <c r="I7" s="5" t="s">
        <v>14</v>
      </c>
      <c r="J7" s="152" t="s">
        <v>15</v>
      </c>
      <c r="K7" s="3" t="s">
        <v>11</v>
      </c>
      <c r="L7" s="6" t="s">
        <v>12</v>
      </c>
      <c r="M7" s="6" t="s">
        <v>13</v>
      </c>
      <c r="N7" s="6" t="s">
        <v>14</v>
      </c>
      <c r="O7" s="153" t="s">
        <v>15</v>
      </c>
      <c r="P7" s="6" t="s">
        <v>11</v>
      </c>
      <c r="Q7" s="6" t="s">
        <v>12</v>
      </c>
      <c r="R7" s="6" t="s">
        <v>13</v>
      </c>
      <c r="S7" s="6" t="s">
        <v>14</v>
      </c>
      <c r="T7" s="154" t="s">
        <v>15</v>
      </c>
      <c r="U7" s="3" t="s">
        <v>11</v>
      </c>
      <c r="V7" s="6" t="s">
        <v>12</v>
      </c>
      <c r="W7" s="6" t="s">
        <v>13</v>
      </c>
      <c r="X7" s="6" t="s">
        <v>14</v>
      </c>
      <c r="Y7" s="153" t="s">
        <v>15</v>
      </c>
      <c r="Z7" s="6" t="s">
        <v>11</v>
      </c>
      <c r="AA7" s="6" t="s">
        <v>12</v>
      </c>
      <c r="AB7" s="6" t="s">
        <v>13</v>
      </c>
      <c r="AC7" s="6" t="s">
        <v>14</v>
      </c>
      <c r="AD7" s="153" t="s">
        <v>15</v>
      </c>
      <c r="AE7" s="5" t="s">
        <v>11</v>
      </c>
      <c r="AF7" s="5" t="s">
        <v>12</v>
      </c>
      <c r="AG7" s="5" t="s">
        <v>13</v>
      </c>
      <c r="AH7" s="5" t="s">
        <v>14</v>
      </c>
      <c r="AI7" s="155" t="s">
        <v>15</v>
      </c>
      <c r="AJ7" s="5" t="s">
        <v>11</v>
      </c>
      <c r="AK7" s="5" t="s">
        <v>12</v>
      </c>
      <c r="AL7" s="5" t="s">
        <v>13</v>
      </c>
      <c r="AM7" s="5" t="s">
        <v>14</v>
      </c>
      <c r="AN7" s="152" t="s">
        <v>15</v>
      </c>
      <c r="AO7" s="540"/>
      <c r="AP7" s="541"/>
    </row>
    <row r="8" spans="1:42" ht="13.5" thickBot="1">
      <c r="A8" s="535" t="s">
        <v>16</v>
      </c>
      <c r="B8" s="553"/>
      <c r="C8" s="553"/>
      <c r="D8" s="7">
        <f>SUM(D9:D20)</f>
        <v>40</v>
      </c>
      <c r="E8" s="8">
        <f>SUM(E9:E20)</f>
        <v>47</v>
      </c>
      <c r="F8" s="15">
        <f>SUM(F9:F20)</f>
        <v>14</v>
      </c>
      <c r="G8" s="16">
        <f>SUM(G9:G20)</f>
        <v>4</v>
      </c>
      <c r="H8" s="16">
        <f>SUM(H9:H20)</f>
        <v>2</v>
      </c>
      <c r="I8" s="16"/>
      <c r="J8" s="17">
        <f>SUM(J9:J20)</f>
        <v>20</v>
      </c>
      <c r="K8" s="18">
        <f>SUM(K9:K20)</f>
        <v>8</v>
      </c>
      <c r="L8" s="16">
        <f>SUM(L9:L20)</f>
        <v>4</v>
      </c>
      <c r="M8" s="16">
        <f>SUM(M9:M20)</f>
        <v>2</v>
      </c>
      <c r="N8" s="16"/>
      <c r="O8" s="19">
        <f aca="true" t="shared" si="0" ref="O8:W8">SUM(O9:O20)</f>
        <v>18</v>
      </c>
      <c r="P8" s="15">
        <f t="shared" si="0"/>
        <v>2</v>
      </c>
      <c r="Q8" s="16">
        <f t="shared" si="0"/>
        <v>2</v>
      </c>
      <c r="R8" s="16">
        <f t="shared" si="0"/>
        <v>0</v>
      </c>
      <c r="S8" s="16">
        <f t="shared" si="0"/>
        <v>0</v>
      </c>
      <c r="T8" s="17">
        <f t="shared" si="0"/>
        <v>7</v>
      </c>
      <c r="U8" s="18">
        <f t="shared" si="0"/>
        <v>0</v>
      </c>
      <c r="V8" s="16">
        <f t="shared" si="0"/>
        <v>1</v>
      </c>
      <c r="W8" s="16">
        <f t="shared" si="0"/>
        <v>1</v>
      </c>
      <c r="X8" s="16"/>
      <c r="Y8" s="19">
        <f>SUM(Y9:Y20)</f>
        <v>2</v>
      </c>
      <c r="Z8" s="15">
        <f>SUM(Z9:Z20)</f>
        <v>0</v>
      </c>
      <c r="AA8" s="16">
        <f>SUM(AA9:AA20)</f>
        <v>0</v>
      </c>
      <c r="AB8" s="16">
        <f>SUM(AB9:AB20)</f>
        <v>0</v>
      </c>
      <c r="AC8" s="16"/>
      <c r="AD8" s="17">
        <f>SUM(AD9:AD20)</f>
        <v>0</v>
      </c>
      <c r="AE8" s="18">
        <f>SUM(AE9:AE20)</f>
        <v>0</v>
      </c>
      <c r="AF8" s="16">
        <f>SUM(AF9:AF20)</f>
        <v>0</v>
      </c>
      <c r="AG8" s="16">
        <f>SUM(AG9:AG20)</f>
        <v>0</v>
      </c>
      <c r="AH8" s="16"/>
      <c r="AI8" s="19">
        <f>SUM(AI9:AI20)</f>
        <v>0</v>
      </c>
      <c r="AJ8" s="18">
        <f>SUM(AJ9:AJ20)</f>
        <v>0</v>
      </c>
      <c r="AK8" s="16">
        <f>SUM(AK9:AK20)</f>
        <v>0</v>
      </c>
      <c r="AL8" s="16">
        <f>SUM(AL9:AL20)</f>
        <v>0</v>
      </c>
      <c r="AM8" s="16"/>
      <c r="AN8" s="17">
        <f>SUM(AN9:AN20)</f>
        <v>0</v>
      </c>
      <c r="AO8" s="542"/>
      <c r="AP8" s="543"/>
    </row>
    <row r="9" spans="1:42" ht="12.75">
      <c r="A9" s="119">
        <v>1</v>
      </c>
      <c r="B9" s="59" t="s">
        <v>27</v>
      </c>
      <c r="C9" s="185" t="s">
        <v>131</v>
      </c>
      <c r="D9" s="104">
        <f aca="true" t="shared" si="1" ref="D9:D19">SUM(F9,G9,H9,K9,L9,M9,P9,Q9,R9,U9,V9,W9,Z9,AA9,AB9,AE9,AF9,AG9,AJ9,AK9,AL9)</f>
        <v>6</v>
      </c>
      <c r="E9" s="105">
        <f aca="true" t="shared" si="2" ref="E9:E19">SUM(J9,O9,T9,Y9,AD9,AI9,AN9)</f>
        <v>6</v>
      </c>
      <c r="F9" s="39">
        <v>4</v>
      </c>
      <c r="G9" s="40">
        <v>2</v>
      </c>
      <c r="H9" s="40">
        <v>0</v>
      </c>
      <c r="I9" s="40" t="s">
        <v>32</v>
      </c>
      <c r="J9" s="48">
        <v>6</v>
      </c>
      <c r="K9" s="39"/>
      <c r="L9" s="40"/>
      <c r="M9" s="40"/>
      <c r="N9" s="40"/>
      <c r="O9" s="48"/>
      <c r="P9" s="39"/>
      <c r="Q9" s="40"/>
      <c r="R9" s="40"/>
      <c r="S9" s="40"/>
      <c r="T9" s="48"/>
      <c r="U9" s="39"/>
      <c r="V9" s="40"/>
      <c r="W9" s="40"/>
      <c r="X9" s="40"/>
      <c r="Y9" s="48"/>
      <c r="Z9" s="39"/>
      <c r="AA9" s="40"/>
      <c r="AB9" s="40"/>
      <c r="AC9" s="40"/>
      <c r="AD9" s="48"/>
      <c r="AE9" s="39"/>
      <c r="AF9" s="40"/>
      <c r="AG9" s="40"/>
      <c r="AH9" s="40"/>
      <c r="AI9" s="48"/>
      <c r="AJ9" s="39"/>
      <c r="AK9" s="40"/>
      <c r="AL9" s="40"/>
      <c r="AM9" s="40"/>
      <c r="AN9" s="97"/>
      <c r="AO9" s="100"/>
      <c r="AP9" s="93"/>
    </row>
    <row r="10" spans="1:42" ht="12.75">
      <c r="A10" s="126">
        <v>2</v>
      </c>
      <c r="B10" s="71" t="s">
        <v>28</v>
      </c>
      <c r="C10" s="185" t="s">
        <v>132</v>
      </c>
      <c r="D10" s="197">
        <f t="shared" si="1"/>
        <v>6</v>
      </c>
      <c r="E10" s="109">
        <f t="shared" si="2"/>
        <v>7</v>
      </c>
      <c r="F10" s="65"/>
      <c r="G10" s="66"/>
      <c r="H10" s="66"/>
      <c r="I10" s="66"/>
      <c r="J10" s="67"/>
      <c r="K10" s="65">
        <v>4</v>
      </c>
      <c r="L10" s="66">
        <v>2</v>
      </c>
      <c r="M10" s="66">
        <v>0</v>
      </c>
      <c r="N10" s="66" t="s">
        <v>189</v>
      </c>
      <c r="O10" s="67">
        <v>7</v>
      </c>
      <c r="P10" s="65"/>
      <c r="Q10" s="66"/>
      <c r="R10" s="66"/>
      <c r="S10" s="66"/>
      <c r="T10" s="67"/>
      <c r="U10" s="65"/>
      <c r="V10" s="66"/>
      <c r="W10" s="66"/>
      <c r="X10" s="66"/>
      <c r="Y10" s="67"/>
      <c r="Z10" s="65"/>
      <c r="AA10" s="66"/>
      <c r="AB10" s="66"/>
      <c r="AC10" s="66"/>
      <c r="AD10" s="67"/>
      <c r="AE10" s="65"/>
      <c r="AF10" s="66"/>
      <c r="AG10" s="66"/>
      <c r="AH10" s="66"/>
      <c r="AI10" s="67"/>
      <c r="AJ10" s="65"/>
      <c r="AK10" s="66"/>
      <c r="AL10" s="66"/>
      <c r="AM10" s="66"/>
      <c r="AN10" s="67"/>
      <c r="AO10" s="100">
        <v>1</v>
      </c>
      <c r="AP10" s="93"/>
    </row>
    <row r="11" spans="1:42" ht="12.75">
      <c r="A11" s="126">
        <v>3</v>
      </c>
      <c r="B11" s="71" t="s">
        <v>318</v>
      </c>
      <c r="C11" s="185" t="s">
        <v>317</v>
      </c>
      <c r="D11" s="197">
        <f t="shared" si="1"/>
        <v>0</v>
      </c>
      <c r="E11" s="109">
        <f t="shared" si="2"/>
        <v>2</v>
      </c>
      <c r="F11" s="65"/>
      <c r="G11" s="66"/>
      <c r="H11" s="66"/>
      <c r="I11" s="66"/>
      <c r="J11" s="67"/>
      <c r="K11" s="65">
        <v>0</v>
      </c>
      <c r="L11" s="66">
        <v>0</v>
      </c>
      <c r="M11" s="66">
        <v>0</v>
      </c>
      <c r="N11" s="66" t="s">
        <v>32</v>
      </c>
      <c r="O11" s="67">
        <v>2</v>
      </c>
      <c r="P11" s="65"/>
      <c r="Q11" s="66"/>
      <c r="R11" s="66"/>
      <c r="S11" s="66"/>
      <c r="T11" s="67"/>
      <c r="U11" s="65"/>
      <c r="V11" s="66"/>
      <c r="W11" s="66"/>
      <c r="X11" s="66"/>
      <c r="Y11" s="67"/>
      <c r="Z11" s="65"/>
      <c r="AA11" s="66"/>
      <c r="AB11" s="66"/>
      <c r="AC11" s="66"/>
      <c r="AD11" s="67"/>
      <c r="AE11" s="65"/>
      <c r="AF11" s="66"/>
      <c r="AG11" s="66"/>
      <c r="AH11" s="66"/>
      <c r="AI11" s="67"/>
      <c r="AJ11" s="65"/>
      <c r="AK11" s="66"/>
      <c r="AL11" s="66"/>
      <c r="AM11" s="66"/>
      <c r="AN11" s="67"/>
      <c r="AO11" s="100">
        <v>2</v>
      </c>
      <c r="AP11" s="93" t="s">
        <v>124</v>
      </c>
    </row>
    <row r="12" spans="1:42" ht="12.75">
      <c r="A12" s="123">
        <v>4</v>
      </c>
      <c r="B12" s="188" t="s">
        <v>29</v>
      </c>
      <c r="C12" s="186" t="s">
        <v>33</v>
      </c>
      <c r="D12" s="198">
        <f t="shared" si="1"/>
        <v>3</v>
      </c>
      <c r="E12" s="110">
        <f t="shared" si="2"/>
        <v>4</v>
      </c>
      <c r="F12" s="68">
        <v>2</v>
      </c>
      <c r="G12" s="69">
        <v>1</v>
      </c>
      <c r="H12" s="69">
        <v>0</v>
      </c>
      <c r="I12" s="69" t="s">
        <v>32</v>
      </c>
      <c r="J12" s="70">
        <v>4</v>
      </c>
      <c r="K12" s="68"/>
      <c r="L12" s="69"/>
      <c r="M12" s="69"/>
      <c r="N12" s="69"/>
      <c r="O12" s="70"/>
      <c r="P12" s="68"/>
      <c r="Q12" s="69"/>
      <c r="R12" s="69"/>
      <c r="S12" s="69"/>
      <c r="T12" s="70"/>
      <c r="U12" s="68"/>
      <c r="V12" s="69"/>
      <c r="W12" s="69"/>
      <c r="X12" s="69"/>
      <c r="Y12" s="70"/>
      <c r="Z12" s="68"/>
      <c r="AA12" s="69"/>
      <c r="AB12" s="69"/>
      <c r="AC12" s="69"/>
      <c r="AD12" s="70"/>
      <c r="AE12" s="68"/>
      <c r="AF12" s="69"/>
      <c r="AG12" s="69"/>
      <c r="AH12" s="69"/>
      <c r="AI12" s="70"/>
      <c r="AJ12" s="68"/>
      <c r="AK12" s="69"/>
      <c r="AL12" s="69"/>
      <c r="AM12" s="69"/>
      <c r="AN12" s="70"/>
      <c r="AO12" s="100"/>
      <c r="AP12" s="93"/>
    </row>
    <row r="13" spans="1:42" ht="12.75">
      <c r="A13" s="123">
        <v>5</v>
      </c>
      <c r="B13" s="188" t="s">
        <v>222</v>
      </c>
      <c r="C13" s="186" t="s">
        <v>34</v>
      </c>
      <c r="D13" s="198">
        <f t="shared" si="1"/>
        <v>2</v>
      </c>
      <c r="E13" s="110">
        <f t="shared" si="2"/>
        <v>2</v>
      </c>
      <c r="F13" s="68"/>
      <c r="G13" s="69"/>
      <c r="H13" s="69"/>
      <c r="I13" s="69"/>
      <c r="J13" s="70"/>
      <c r="K13" s="68"/>
      <c r="L13" s="69"/>
      <c r="M13" s="69"/>
      <c r="N13" s="69"/>
      <c r="O13" s="70"/>
      <c r="P13" s="68"/>
      <c r="Q13" s="69"/>
      <c r="R13" s="69"/>
      <c r="S13" s="69"/>
      <c r="T13" s="70"/>
      <c r="U13" s="68">
        <v>0</v>
      </c>
      <c r="V13" s="69">
        <v>1</v>
      </c>
      <c r="W13" s="69">
        <v>1</v>
      </c>
      <c r="X13" s="69" t="s">
        <v>189</v>
      </c>
      <c r="Y13" s="70">
        <v>2</v>
      </c>
      <c r="Z13" s="68"/>
      <c r="AA13" s="69"/>
      <c r="AB13" s="69"/>
      <c r="AC13" s="69"/>
      <c r="AD13" s="70"/>
      <c r="AE13" s="68"/>
      <c r="AF13" s="69"/>
      <c r="AG13" s="69"/>
      <c r="AH13" s="69"/>
      <c r="AI13" s="70"/>
      <c r="AJ13" s="68"/>
      <c r="AK13" s="69"/>
      <c r="AL13" s="69"/>
      <c r="AM13" s="69"/>
      <c r="AN13" s="70"/>
      <c r="AO13" s="100">
        <v>1</v>
      </c>
      <c r="AP13" s="93"/>
    </row>
    <row r="14" spans="1:42" ht="12.75" customHeight="1">
      <c r="A14" s="123">
        <v>6</v>
      </c>
      <c r="B14" s="188" t="s">
        <v>30</v>
      </c>
      <c r="C14" s="186" t="s">
        <v>31</v>
      </c>
      <c r="D14" s="198">
        <f t="shared" si="1"/>
        <v>3</v>
      </c>
      <c r="E14" s="110">
        <f t="shared" si="2"/>
        <v>3</v>
      </c>
      <c r="F14" s="68">
        <v>3</v>
      </c>
      <c r="G14" s="69">
        <v>0</v>
      </c>
      <c r="H14" s="69">
        <v>0</v>
      </c>
      <c r="I14" s="69" t="s">
        <v>189</v>
      </c>
      <c r="J14" s="70">
        <v>3</v>
      </c>
      <c r="K14" s="68"/>
      <c r="L14" s="69"/>
      <c r="M14" s="69"/>
      <c r="N14" s="69"/>
      <c r="O14" s="70"/>
      <c r="P14" s="68"/>
      <c r="Q14" s="69"/>
      <c r="R14" s="69"/>
      <c r="S14" s="69"/>
      <c r="T14" s="70"/>
      <c r="U14" s="68"/>
      <c r="V14" s="69"/>
      <c r="W14" s="69"/>
      <c r="X14" s="69"/>
      <c r="Y14" s="70"/>
      <c r="Z14" s="68"/>
      <c r="AA14" s="69"/>
      <c r="AB14" s="69"/>
      <c r="AC14" s="69"/>
      <c r="AD14" s="70"/>
      <c r="AE14" s="68"/>
      <c r="AF14" s="69"/>
      <c r="AG14" s="69"/>
      <c r="AH14" s="69"/>
      <c r="AI14" s="70"/>
      <c r="AJ14" s="68"/>
      <c r="AK14" s="69"/>
      <c r="AL14" s="69"/>
      <c r="AM14" s="69"/>
      <c r="AN14" s="70"/>
      <c r="AO14" s="100"/>
      <c r="AP14" s="93"/>
    </row>
    <row r="15" spans="1:42" ht="12.75">
      <c r="A15" s="123">
        <v>7</v>
      </c>
      <c r="B15" s="188" t="s">
        <v>35</v>
      </c>
      <c r="C15" s="186" t="s">
        <v>37</v>
      </c>
      <c r="D15" s="198">
        <f t="shared" si="1"/>
        <v>3</v>
      </c>
      <c r="E15" s="110">
        <f t="shared" si="2"/>
        <v>4</v>
      </c>
      <c r="F15" s="68">
        <v>2</v>
      </c>
      <c r="G15" s="69">
        <v>1</v>
      </c>
      <c r="H15" s="69">
        <v>0</v>
      </c>
      <c r="I15" s="69" t="s">
        <v>32</v>
      </c>
      <c r="J15" s="70">
        <v>4</v>
      </c>
      <c r="K15" s="68"/>
      <c r="L15" s="69"/>
      <c r="M15" s="69"/>
      <c r="N15" s="69"/>
      <c r="O15" s="70"/>
      <c r="P15" s="68"/>
      <c r="Q15" s="69"/>
      <c r="R15" s="69"/>
      <c r="S15" s="69"/>
      <c r="T15" s="70"/>
      <c r="U15" s="68"/>
      <c r="V15" s="69"/>
      <c r="W15" s="69"/>
      <c r="X15" s="69"/>
      <c r="Y15" s="70"/>
      <c r="Z15" s="68"/>
      <c r="AA15" s="69"/>
      <c r="AB15" s="69"/>
      <c r="AC15" s="69"/>
      <c r="AD15" s="70"/>
      <c r="AE15" s="68"/>
      <c r="AF15" s="69"/>
      <c r="AG15" s="69"/>
      <c r="AH15" s="69"/>
      <c r="AI15" s="70"/>
      <c r="AJ15" s="68"/>
      <c r="AK15" s="69"/>
      <c r="AL15" s="69"/>
      <c r="AM15" s="69"/>
      <c r="AN15" s="70"/>
      <c r="AO15" s="100"/>
      <c r="AP15" s="93"/>
    </row>
    <row r="16" spans="1:42" ht="12.75">
      <c r="A16" s="123">
        <v>8</v>
      </c>
      <c r="B16" s="188" t="s">
        <v>36</v>
      </c>
      <c r="C16" s="186" t="s">
        <v>38</v>
      </c>
      <c r="D16" s="198">
        <f t="shared" si="1"/>
        <v>4</v>
      </c>
      <c r="E16" s="110">
        <f t="shared" si="2"/>
        <v>3</v>
      </c>
      <c r="F16" s="68"/>
      <c r="G16" s="69"/>
      <c r="H16" s="69"/>
      <c r="I16" s="69"/>
      <c r="J16" s="70"/>
      <c r="K16" s="68">
        <v>2</v>
      </c>
      <c r="L16" s="69">
        <v>2</v>
      </c>
      <c r="M16" s="69">
        <v>0</v>
      </c>
      <c r="N16" s="69" t="s">
        <v>189</v>
      </c>
      <c r="O16" s="70">
        <v>3</v>
      </c>
      <c r="P16" s="68"/>
      <c r="Q16" s="69"/>
      <c r="R16" s="69"/>
      <c r="S16" s="69"/>
      <c r="T16" s="70"/>
      <c r="U16" s="68"/>
      <c r="V16" s="69"/>
      <c r="W16" s="69"/>
      <c r="X16" s="69"/>
      <c r="Y16" s="70"/>
      <c r="Z16" s="68"/>
      <c r="AA16" s="69"/>
      <c r="AB16" s="69"/>
      <c r="AC16" s="69"/>
      <c r="AD16" s="70"/>
      <c r="AE16" s="68"/>
      <c r="AF16" s="69"/>
      <c r="AG16" s="69"/>
      <c r="AH16" s="69"/>
      <c r="AI16" s="70"/>
      <c r="AJ16" s="68"/>
      <c r="AK16" s="69"/>
      <c r="AL16" s="69"/>
      <c r="AM16" s="69"/>
      <c r="AN16" s="70"/>
      <c r="AO16" s="100">
        <v>7</v>
      </c>
      <c r="AP16" s="93"/>
    </row>
    <row r="17" spans="1:42" ht="12.75">
      <c r="A17" s="123">
        <v>9</v>
      </c>
      <c r="B17" s="188" t="s">
        <v>39</v>
      </c>
      <c r="C17" s="186" t="s">
        <v>41</v>
      </c>
      <c r="D17" s="198">
        <f t="shared" si="1"/>
        <v>4</v>
      </c>
      <c r="E17" s="110">
        <f t="shared" si="2"/>
        <v>5</v>
      </c>
      <c r="F17" s="68"/>
      <c r="G17" s="69"/>
      <c r="H17" s="69"/>
      <c r="I17" s="69"/>
      <c r="J17" s="70"/>
      <c r="K17" s="68"/>
      <c r="L17" s="69"/>
      <c r="M17" s="69"/>
      <c r="N17" s="69"/>
      <c r="O17" s="70"/>
      <c r="P17" s="68">
        <v>2</v>
      </c>
      <c r="Q17" s="69">
        <v>2</v>
      </c>
      <c r="R17" s="69">
        <v>0</v>
      </c>
      <c r="S17" s="69" t="s">
        <v>189</v>
      </c>
      <c r="T17" s="70">
        <v>5</v>
      </c>
      <c r="U17" s="68"/>
      <c r="V17" s="69"/>
      <c r="W17" s="69"/>
      <c r="X17" s="69"/>
      <c r="Y17" s="70"/>
      <c r="Z17" s="68"/>
      <c r="AA17" s="69"/>
      <c r="AB17" s="69"/>
      <c r="AC17" s="69"/>
      <c r="AD17" s="70"/>
      <c r="AE17" s="68"/>
      <c r="AF17" s="69"/>
      <c r="AG17" s="69"/>
      <c r="AH17" s="69"/>
      <c r="AI17" s="70"/>
      <c r="AJ17" s="68"/>
      <c r="AK17" s="69"/>
      <c r="AL17" s="69"/>
      <c r="AM17" s="69"/>
      <c r="AN17" s="70"/>
      <c r="AO17" s="100">
        <v>8</v>
      </c>
      <c r="AP17" s="93"/>
    </row>
    <row r="18" spans="1:42" ht="12.75">
      <c r="A18" s="123">
        <v>10</v>
      </c>
      <c r="B18" s="188" t="s">
        <v>320</v>
      </c>
      <c r="C18" s="186" t="s">
        <v>319</v>
      </c>
      <c r="D18" s="198">
        <f t="shared" si="1"/>
        <v>0</v>
      </c>
      <c r="E18" s="110">
        <f t="shared" si="2"/>
        <v>2</v>
      </c>
      <c r="F18" s="68"/>
      <c r="G18" s="69"/>
      <c r="H18" s="69"/>
      <c r="I18" s="69"/>
      <c r="J18" s="70"/>
      <c r="K18" s="68"/>
      <c r="L18" s="69"/>
      <c r="M18" s="69"/>
      <c r="N18" s="69"/>
      <c r="O18" s="70"/>
      <c r="P18" s="68">
        <v>0</v>
      </c>
      <c r="Q18" s="69">
        <v>0</v>
      </c>
      <c r="R18" s="69">
        <v>0</v>
      </c>
      <c r="S18" s="69" t="s">
        <v>32</v>
      </c>
      <c r="T18" s="70">
        <v>2</v>
      </c>
      <c r="U18" s="68"/>
      <c r="V18" s="69"/>
      <c r="W18" s="69"/>
      <c r="X18" s="69"/>
      <c r="Y18" s="70"/>
      <c r="Z18" s="68"/>
      <c r="AA18" s="69"/>
      <c r="AB18" s="69"/>
      <c r="AC18" s="69"/>
      <c r="AD18" s="70"/>
      <c r="AE18" s="68"/>
      <c r="AF18" s="69"/>
      <c r="AG18" s="69"/>
      <c r="AH18" s="69"/>
      <c r="AI18" s="70"/>
      <c r="AJ18" s="68"/>
      <c r="AK18" s="69"/>
      <c r="AL18" s="69"/>
      <c r="AM18" s="69"/>
      <c r="AN18" s="70"/>
      <c r="AO18" s="100">
        <v>9</v>
      </c>
      <c r="AP18" s="93" t="s">
        <v>124</v>
      </c>
    </row>
    <row r="19" spans="1:42" ht="12.75">
      <c r="A19" s="123">
        <v>11</v>
      </c>
      <c r="B19" s="188" t="s">
        <v>40</v>
      </c>
      <c r="C19" s="186" t="s">
        <v>163</v>
      </c>
      <c r="D19" s="198">
        <f t="shared" si="1"/>
        <v>4</v>
      </c>
      <c r="E19" s="110">
        <f t="shared" si="2"/>
        <v>6</v>
      </c>
      <c r="F19" s="68"/>
      <c r="G19" s="69"/>
      <c r="H19" s="69"/>
      <c r="I19" s="69"/>
      <c r="J19" s="70"/>
      <c r="K19" s="68">
        <v>2</v>
      </c>
      <c r="L19" s="69">
        <v>0</v>
      </c>
      <c r="M19" s="69">
        <v>2</v>
      </c>
      <c r="N19" s="69" t="s">
        <v>32</v>
      </c>
      <c r="O19" s="70">
        <v>6</v>
      </c>
      <c r="P19" s="68"/>
      <c r="Q19" s="69"/>
      <c r="R19" s="69"/>
      <c r="S19" s="69"/>
      <c r="T19" s="70"/>
      <c r="U19" s="68"/>
      <c r="V19" s="69"/>
      <c r="W19" s="69"/>
      <c r="X19" s="69"/>
      <c r="Y19" s="70"/>
      <c r="Z19" s="68"/>
      <c r="AA19" s="69"/>
      <c r="AB19" s="69"/>
      <c r="AC19" s="69"/>
      <c r="AD19" s="70"/>
      <c r="AE19" s="68"/>
      <c r="AF19" s="69"/>
      <c r="AG19" s="69"/>
      <c r="AH19" s="69"/>
      <c r="AI19" s="70"/>
      <c r="AJ19" s="68"/>
      <c r="AK19" s="69"/>
      <c r="AL19" s="69"/>
      <c r="AM19" s="69"/>
      <c r="AN19" s="70"/>
      <c r="AO19" s="100"/>
      <c r="AP19" s="93"/>
    </row>
    <row r="20" spans="1:42" ht="13.5" thickBot="1">
      <c r="A20" s="123">
        <v>13</v>
      </c>
      <c r="B20" s="188" t="s">
        <v>221</v>
      </c>
      <c r="C20" s="186" t="s">
        <v>42</v>
      </c>
      <c r="D20" s="198">
        <f>SUM(F20,G20,H20,K20,L20,M20,P20,Q20,R20,U20,V20,W20,Z20,AA20,AB20,AE20,AF20,AG20,AJ20,AK20,AL20)</f>
        <v>5</v>
      </c>
      <c r="E20" s="110">
        <f>SUM(J20,O20,T20,Y20,AD20,AI20,AN20)</f>
        <v>3</v>
      </c>
      <c r="F20" s="68">
        <v>3</v>
      </c>
      <c r="G20" s="69">
        <v>0</v>
      </c>
      <c r="H20" s="69">
        <v>2</v>
      </c>
      <c r="I20" s="69" t="s">
        <v>189</v>
      </c>
      <c r="J20" s="70">
        <v>3</v>
      </c>
      <c r="K20" s="68"/>
      <c r="L20" s="69"/>
      <c r="M20" s="69"/>
      <c r="N20" s="69"/>
      <c r="O20" s="70"/>
      <c r="P20" s="68"/>
      <c r="Q20" s="69"/>
      <c r="R20" s="69"/>
      <c r="S20" s="69"/>
      <c r="T20" s="70"/>
      <c r="U20" s="68"/>
      <c r="V20" s="69"/>
      <c r="W20" s="69"/>
      <c r="X20" s="69"/>
      <c r="Y20" s="70"/>
      <c r="Z20" s="68"/>
      <c r="AA20" s="69"/>
      <c r="AB20" s="69"/>
      <c r="AC20" s="69"/>
      <c r="AD20" s="70"/>
      <c r="AE20" s="68"/>
      <c r="AF20" s="69"/>
      <c r="AG20" s="69"/>
      <c r="AH20" s="69"/>
      <c r="AI20" s="70"/>
      <c r="AJ20" s="68"/>
      <c r="AK20" s="69"/>
      <c r="AL20" s="69"/>
      <c r="AM20" s="69"/>
      <c r="AN20" s="70"/>
      <c r="AO20" s="100"/>
      <c r="AP20" s="93"/>
    </row>
    <row r="21" spans="1:42" ht="13.5" thickBot="1">
      <c r="A21" s="535" t="s">
        <v>17</v>
      </c>
      <c r="B21" s="553"/>
      <c r="C21" s="553"/>
      <c r="D21" s="107">
        <f>SUM(D22:D32)</f>
        <v>14</v>
      </c>
      <c r="E21" s="108">
        <f>SUM(E22:E32)</f>
        <v>15</v>
      </c>
      <c r="F21" s="50">
        <f>SUM(F22:F32)</f>
        <v>0</v>
      </c>
      <c r="G21" s="51">
        <f>SUM(G22:G32)</f>
        <v>0</v>
      </c>
      <c r="H21" s="51">
        <f>SUM(H22:H32)</f>
        <v>0</v>
      </c>
      <c r="I21" s="51"/>
      <c r="J21" s="52">
        <f>SUM(J22:J32)</f>
        <v>0</v>
      </c>
      <c r="K21" s="50">
        <f>SUM(K22:K32)</f>
        <v>0</v>
      </c>
      <c r="L21" s="51">
        <f>SUM(L22:L32)</f>
        <v>0</v>
      </c>
      <c r="M21" s="51">
        <f>SUM(M22:M32)</f>
        <v>0</v>
      </c>
      <c r="N21" s="51"/>
      <c r="O21" s="52">
        <f aca="true" t="shared" si="3" ref="O21:W21">SUM(O22:O32)</f>
        <v>0</v>
      </c>
      <c r="P21" s="50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2">
        <f t="shared" si="3"/>
        <v>0</v>
      </c>
      <c r="U21" s="50">
        <f t="shared" si="3"/>
        <v>2</v>
      </c>
      <c r="V21" s="51">
        <f t="shared" si="3"/>
        <v>0</v>
      </c>
      <c r="W21" s="51">
        <f t="shared" si="3"/>
        <v>0</v>
      </c>
      <c r="X21" s="51"/>
      <c r="Y21" s="52">
        <f>SUM(Y22:Y32)</f>
        <v>2</v>
      </c>
      <c r="Z21" s="50">
        <f>SUM(Z22:Z32)</f>
        <v>4</v>
      </c>
      <c r="AA21" s="51">
        <f>SUM(AA22:AA32)</f>
        <v>1</v>
      </c>
      <c r="AB21" s="51">
        <f>SUM(AB22:AB32)</f>
        <v>1</v>
      </c>
      <c r="AC21" s="51"/>
      <c r="AD21" s="52">
        <f>SUM(AD22:AD32)</f>
        <v>6</v>
      </c>
      <c r="AE21" s="50">
        <f>SUM(AE22:AE32)</f>
        <v>1</v>
      </c>
      <c r="AF21" s="51">
        <f>SUM(AF22:AF32)</f>
        <v>1</v>
      </c>
      <c r="AG21" s="51">
        <f>SUM(AG22:AG32)</f>
        <v>0</v>
      </c>
      <c r="AH21" s="51"/>
      <c r="AI21" s="52">
        <f>SUM(AI22:AI32)</f>
        <v>2</v>
      </c>
      <c r="AJ21" s="50">
        <f>SUM(AJ22:AJ32)</f>
        <v>4</v>
      </c>
      <c r="AK21" s="51">
        <f>SUM(AK22:AK32)</f>
        <v>0</v>
      </c>
      <c r="AL21" s="51">
        <f>SUM(AL22:AL32)</f>
        <v>0</v>
      </c>
      <c r="AM21" s="51"/>
      <c r="AN21" s="52">
        <f>SUM(AN22:AN32)</f>
        <v>5</v>
      </c>
      <c r="AO21" s="101"/>
      <c r="AP21" s="94"/>
    </row>
    <row r="22" spans="1:42" ht="12.75">
      <c r="A22" s="122">
        <v>14</v>
      </c>
      <c r="B22" s="72" t="s">
        <v>232</v>
      </c>
      <c r="C22" s="187" t="s">
        <v>233</v>
      </c>
      <c r="D22" s="109">
        <f aca="true" t="shared" si="4" ref="D22:D27">SUM(F22,G22,H22,K22,L22,M22,P22,Q22,R22,U22,V22,W22,Z22,AA22,AB22,AE22,AF22,AG22,AJ22,AK22,AL22)</f>
        <v>2</v>
      </c>
      <c r="E22" s="109">
        <f aca="true" t="shared" si="5" ref="E22:E27">SUM(J22,O22,T22,Y22,AD22,AI22,AN22)</f>
        <v>2</v>
      </c>
      <c r="F22" s="65"/>
      <c r="G22" s="66"/>
      <c r="H22" s="66"/>
      <c r="I22" s="66"/>
      <c r="J22" s="67"/>
      <c r="K22" s="65"/>
      <c r="L22" s="66"/>
      <c r="M22" s="66"/>
      <c r="N22" s="66"/>
      <c r="O22" s="67"/>
      <c r="P22" s="65"/>
      <c r="Q22" s="66"/>
      <c r="R22" s="66"/>
      <c r="S22" s="66"/>
      <c r="T22" s="67"/>
      <c r="U22" s="65"/>
      <c r="V22" s="66"/>
      <c r="W22" s="66"/>
      <c r="X22" s="66"/>
      <c r="Y22" s="67"/>
      <c r="Z22" s="65">
        <v>1</v>
      </c>
      <c r="AA22" s="66">
        <v>1</v>
      </c>
      <c r="AB22" s="66">
        <v>0</v>
      </c>
      <c r="AC22" s="66" t="s">
        <v>32</v>
      </c>
      <c r="AD22" s="67">
        <v>2</v>
      </c>
      <c r="AE22" s="65"/>
      <c r="AF22" s="66"/>
      <c r="AG22" s="66"/>
      <c r="AH22" s="66"/>
      <c r="AI22" s="67"/>
      <c r="AJ22" s="65"/>
      <c r="AK22" s="66"/>
      <c r="AL22" s="66"/>
      <c r="AM22" s="66"/>
      <c r="AN22" s="67"/>
      <c r="AO22" s="100"/>
      <c r="AP22" s="93"/>
    </row>
    <row r="23" spans="1:42" ht="12.75">
      <c r="A23" s="123">
        <v>15</v>
      </c>
      <c r="B23" s="73" t="s">
        <v>217</v>
      </c>
      <c r="C23" s="188" t="s">
        <v>218</v>
      </c>
      <c r="D23" s="110">
        <f t="shared" si="4"/>
        <v>2</v>
      </c>
      <c r="E23" s="110">
        <f t="shared" si="5"/>
        <v>2</v>
      </c>
      <c r="F23" s="68"/>
      <c r="G23" s="69"/>
      <c r="H23" s="69"/>
      <c r="I23" s="69"/>
      <c r="J23" s="70"/>
      <c r="K23" s="68"/>
      <c r="L23" s="69"/>
      <c r="M23" s="69"/>
      <c r="N23" s="69"/>
      <c r="O23" s="70"/>
      <c r="P23" s="68"/>
      <c r="Q23" s="69"/>
      <c r="R23" s="69"/>
      <c r="S23" s="69"/>
      <c r="T23" s="70"/>
      <c r="U23" s="68"/>
      <c r="V23" s="69"/>
      <c r="W23" s="69"/>
      <c r="X23" s="69"/>
      <c r="Y23" s="70"/>
      <c r="Z23" s="68"/>
      <c r="AA23" s="69"/>
      <c r="AB23" s="69"/>
      <c r="AC23" s="69"/>
      <c r="AD23" s="70"/>
      <c r="AE23" s="68">
        <v>1</v>
      </c>
      <c r="AF23" s="69">
        <v>1</v>
      </c>
      <c r="AG23" s="69">
        <v>0</v>
      </c>
      <c r="AH23" s="69" t="s">
        <v>32</v>
      </c>
      <c r="AI23" s="70">
        <v>2</v>
      </c>
      <c r="AJ23" s="68"/>
      <c r="AK23" s="69"/>
      <c r="AL23" s="69"/>
      <c r="AM23" s="69"/>
      <c r="AN23" s="70"/>
      <c r="AO23" s="100"/>
      <c r="AP23" s="93"/>
    </row>
    <row r="24" spans="1:42" ht="12.75">
      <c r="A24" s="120">
        <v>16</v>
      </c>
      <c r="B24" s="61" t="s">
        <v>43</v>
      </c>
      <c r="C24" s="188" t="s">
        <v>44</v>
      </c>
      <c r="D24" s="106">
        <f t="shared" si="4"/>
        <v>2</v>
      </c>
      <c r="E24" s="106">
        <f t="shared" si="5"/>
        <v>2</v>
      </c>
      <c r="F24" s="41"/>
      <c r="G24" s="42"/>
      <c r="H24" s="42"/>
      <c r="I24" s="42"/>
      <c r="J24" s="43"/>
      <c r="K24" s="41"/>
      <c r="L24" s="42"/>
      <c r="M24" s="42"/>
      <c r="N24" s="42"/>
      <c r="O24" s="43"/>
      <c r="P24" s="41"/>
      <c r="Q24" s="42"/>
      <c r="R24" s="42"/>
      <c r="S24" s="42"/>
      <c r="T24" s="43"/>
      <c r="U24" s="41">
        <v>2</v>
      </c>
      <c r="V24" s="42">
        <v>0</v>
      </c>
      <c r="W24" s="42">
        <v>0</v>
      </c>
      <c r="X24" s="42" t="s">
        <v>189</v>
      </c>
      <c r="Y24" s="43">
        <v>2</v>
      </c>
      <c r="Z24" s="41"/>
      <c r="AA24" s="42"/>
      <c r="AB24" s="42"/>
      <c r="AC24" s="42"/>
      <c r="AD24" s="43"/>
      <c r="AE24" s="41"/>
      <c r="AF24" s="42"/>
      <c r="AG24" s="42"/>
      <c r="AH24" s="42"/>
      <c r="AI24" s="43"/>
      <c r="AJ24" s="41"/>
      <c r="AK24" s="42"/>
      <c r="AL24" s="42"/>
      <c r="AM24" s="42"/>
      <c r="AN24" s="43"/>
      <c r="AO24" s="100"/>
      <c r="AP24" s="93"/>
    </row>
    <row r="25" spans="1:42" ht="12.75">
      <c r="A25" s="123">
        <v>17</v>
      </c>
      <c r="B25" s="73" t="s">
        <v>219</v>
      </c>
      <c r="C25" s="188" t="s">
        <v>154</v>
      </c>
      <c r="D25" s="110">
        <f t="shared" si="4"/>
        <v>2</v>
      </c>
      <c r="E25" s="110">
        <f t="shared" si="5"/>
        <v>2</v>
      </c>
      <c r="F25" s="68"/>
      <c r="G25" s="69"/>
      <c r="H25" s="69"/>
      <c r="I25" s="69"/>
      <c r="J25" s="70"/>
      <c r="K25" s="68"/>
      <c r="L25" s="69"/>
      <c r="M25" s="69"/>
      <c r="N25" s="69"/>
      <c r="O25" s="70"/>
      <c r="P25" s="68"/>
      <c r="Q25" s="69"/>
      <c r="R25" s="69"/>
      <c r="S25" s="69"/>
      <c r="T25" s="70"/>
      <c r="U25" s="68"/>
      <c r="V25" s="69"/>
      <c r="W25" s="69"/>
      <c r="X25" s="69"/>
      <c r="Y25" s="70"/>
      <c r="Z25" s="68">
        <v>2</v>
      </c>
      <c r="AA25" s="69">
        <v>0</v>
      </c>
      <c r="AB25" s="69">
        <v>0</v>
      </c>
      <c r="AC25" s="69" t="s">
        <v>189</v>
      </c>
      <c r="AD25" s="70">
        <v>2</v>
      </c>
      <c r="AE25" s="68"/>
      <c r="AF25" s="69"/>
      <c r="AG25" s="69"/>
      <c r="AH25" s="69"/>
      <c r="AI25" s="70"/>
      <c r="AJ25" s="68"/>
      <c r="AK25" s="69"/>
      <c r="AL25" s="69"/>
      <c r="AM25" s="69"/>
      <c r="AN25" s="70"/>
      <c r="AO25" s="100">
        <v>14</v>
      </c>
      <c r="AP25" s="93" t="s">
        <v>124</v>
      </c>
    </row>
    <row r="26" spans="1:42" ht="12.75">
      <c r="A26" s="123">
        <v>18</v>
      </c>
      <c r="B26" s="73" t="s">
        <v>45</v>
      </c>
      <c r="C26" s="188" t="s">
        <v>46</v>
      </c>
      <c r="D26" s="110">
        <f t="shared" si="4"/>
        <v>2</v>
      </c>
      <c r="E26" s="110">
        <f t="shared" si="5"/>
        <v>2</v>
      </c>
      <c r="F26" s="68"/>
      <c r="G26" s="69"/>
      <c r="H26" s="69"/>
      <c r="I26" s="69"/>
      <c r="J26" s="70"/>
      <c r="K26" s="68"/>
      <c r="L26" s="69"/>
      <c r="M26" s="69"/>
      <c r="N26" s="69"/>
      <c r="O26" s="70"/>
      <c r="P26" s="68"/>
      <c r="Q26" s="69"/>
      <c r="R26" s="69"/>
      <c r="S26" s="69"/>
      <c r="T26" s="70"/>
      <c r="U26" s="68"/>
      <c r="V26" s="69"/>
      <c r="W26" s="69"/>
      <c r="X26" s="69"/>
      <c r="Y26" s="70"/>
      <c r="Z26" s="68">
        <v>1</v>
      </c>
      <c r="AA26" s="69">
        <v>0</v>
      </c>
      <c r="AB26" s="69">
        <v>1</v>
      </c>
      <c r="AC26" s="69" t="s">
        <v>189</v>
      </c>
      <c r="AD26" s="70">
        <v>2</v>
      </c>
      <c r="AE26" s="68"/>
      <c r="AF26" s="69"/>
      <c r="AG26" s="69"/>
      <c r="AH26" s="69"/>
      <c r="AI26" s="70"/>
      <c r="AJ26" s="68"/>
      <c r="AK26" s="69"/>
      <c r="AL26" s="69"/>
      <c r="AM26" s="69"/>
      <c r="AN26" s="70"/>
      <c r="AO26" s="100">
        <v>2</v>
      </c>
      <c r="AP26" s="93"/>
    </row>
    <row r="27" spans="1:42" ht="13.5" thickBot="1">
      <c r="A27" s="126">
        <v>19</v>
      </c>
      <c r="B27" s="199" t="s">
        <v>116</v>
      </c>
      <c r="C27" s="71" t="s">
        <v>47</v>
      </c>
      <c r="D27" s="109">
        <f t="shared" si="4"/>
        <v>2</v>
      </c>
      <c r="E27" s="109">
        <f t="shared" si="5"/>
        <v>2</v>
      </c>
      <c r="F27" s="65"/>
      <c r="G27" s="66"/>
      <c r="H27" s="66"/>
      <c r="I27" s="66"/>
      <c r="J27" s="67"/>
      <c r="K27" s="65"/>
      <c r="L27" s="66"/>
      <c r="M27" s="66"/>
      <c r="N27" s="66"/>
      <c r="O27" s="67"/>
      <c r="P27" s="65"/>
      <c r="Q27" s="66"/>
      <c r="R27" s="66"/>
      <c r="S27" s="66"/>
      <c r="T27" s="67"/>
      <c r="U27" s="65"/>
      <c r="V27" s="66"/>
      <c r="W27" s="66"/>
      <c r="X27" s="66"/>
      <c r="Y27" s="67"/>
      <c r="Z27" s="65"/>
      <c r="AA27" s="66"/>
      <c r="AB27" s="66"/>
      <c r="AC27" s="66"/>
      <c r="AD27" s="67"/>
      <c r="AE27" s="65"/>
      <c r="AF27" s="66"/>
      <c r="AG27" s="66"/>
      <c r="AH27" s="66"/>
      <c r="AI27" s="67"/>
      <c r="AJ27" s="65">
        <v>2</v>
      </c>
      <c r="AK27" s="66">
        <v>0</v>
      </c>
      <c r="AL27" s="66">
        <v>0</v>
      </c>
      <c r="AM27" s="66" t="s">
        <v>32</v>
      </c>
      <c r="AN27" s="67">
        <v>2</v>
      </c>
      <c r="AO27" s="200" t="s">
        <v>164</v>
      </c>
      <c r="AP27" s="93"/>
    </row>
    <row r="28" spans="1:42" ht="14.25" thickBot="1" thickTop="1">
      <c r="A28" s="227"/>
      <c r="B28" s="387"/>
      <c r="C28" s="388" t="s">
        <v>287</v>
      </c>
      <c r="D28" s="389"/>
      <c r="E28" s="390"/>
      <c r="F28" s="391"/>
      <c r="G28" s="392"/>
      <c r="H28" s="392"/>
      <c r="I28" s="392"/>
      <c r="J28" s="393" t="s">
        <v>174</v>
      </c>
      <c r="K28" s="228"/>
      <c r="L28" s="42"/>
      <c r="M28" s="42"/>
      <c r="N28" s="42"/>
      <c r="O28" s="43"/>
      <c r="P28" s="229"/>
      <c r="Q28" s="69"/>
      <c r="R28" s="69"/>
      <c r="S28" s="69"/>
      <c r="T28" s="70"/>
      <c r="U28" s="68"/>
      <c r="V28" s="69"/>
      <c r="W28" s="69"/>
      <c r="X28" s="69"/>
      <c r="Y28" s="70"/>
      <c r="Z28" s="229"/>
      <c r="AA28" s="69"/>
      <c r="AB28" s="69"/>
      <c r="AC28" s="69"/>
      <c r="AD28" s="205"/>
      <c r="AE28" s="41"/>
      <c r="AF28" s="42"/>
      <c r="AG28" s="42"/>
      <c r="AH28" s="42"/>
      <c r="AI28" s="43"/>
      <c r="AJ28" s="41"/>
      <c r="AK28" s="42"/>
      <c r="AL28" s="42"/>
      <c r="AM28" s="42"/>
      <c r="AN28" s="43"/>
      <c r="AO28" s="100"/>
      <c r="AP28" s="93"/>
    </row>
    <row r="29" spans="1:42" ht="14.25" thickBot="1" thickTop="1">
      <c r="A29" s="230"/>
      <c r="B29" s="394"/>
      <c r="C29" s="395" t="s">
        <v>288</v>
      </c>
      <c r="D29" s="231"/>
      <c r="E29" s="232"/>
      <c r="F29" s="233"/>
      <c r="G29" s="40"/>
      <c r="H29" s="40"/>
      <c r="I29" s="40"/>
      <c r="J29" s="234"/>
      <c r="K29" s="41"/>
      <c r="L29" s="42"/>
      <c r="M29" s="42"/>
      <c r="N29" s="42"/>
      <c r="O29" s="43"/>
      <c r="P29" s="229"/>
      <c r="Q29" s="69"/>
      <c r="R29" s="69"/>
      <c r="S29" s="69"/>
      <c r="T29" s="70"/>
      <c r="U29" s="229"/>
      <c r="V29" s="69"/>
      <c r="W29" s="69"/>
      <c r="X29" s="69"/>
      <c r="Y29" s="70"/>
      <c r="Z29" s="229"/>
      <c r="AA29" s="69"/>
      <c r="AB29" s="69"/>
      <c r="AC29" s="69"/>
      <c r="AD29" s="43"/>
      <c r="AE29" s="228"/>
      <c r="AF29" s="42"/>
      <c r="AG29" s="42"/>
      <c r="AH29" s="42"/>
      <c r="AI29" s="43"/>
      <c r="AJ29" s="228"/>
      <c r="AK29" s="42"/>
      <c r="AL29" s="42"/>
      <c r="AM29" s="42"/>
      <c r="AN29" s="43"/>
      <c r="AO29" s="100"/>
      <c r="AP29" s="93"/>
    </row>
    <row r="30" spans="1:42" ht="15" customHeight="1" thickBot="1">
      <c r="A30" s="235">
        <v>20</v>
      </c>
      <c r="B30" s="396" t="s">
        <v>177</v>
      </c>
      <c r="C30" s="397" t="s">
        <v>176</v>
      </c>
      <c r="D30" s="201">
        <f>SUM(F30,G30,H30,K30,L30,M30,P30,Q30,R30,U30,V30,W30,Z30,AA30,AB30,AE30,AF30,AG30,AJ30,AK30,AL30)</f>
        <v>2</v>
      </c>
      <c r="E30" s="201">
        <f>SUM(J30,O30,T30,Y30,AD30,AI30,AN30)</f>
        <v>3</v>
      </c>
      <c r="F30" s="202"/>
      <c r="G30" s="203"/>
      <c r="H30" s="203"/>
      <c r="I30" s="203"/>
      <c r="J30" s="204"/>
      <c r="K30" s="65"/>
      <c r="L30" s="66"/>
      <c r="M30" s="66"/>
      <c r="N30" s="66"/>
      <c r="O30" s="67"/>
      <c r="P30" s="65"/>
      <c r="Q30" s="66"/>
      <c r="R30" s="66"/>
      <c r="S30" s="66"/>
      <c r="T30" s="67"/>
      <c r="U30" s="65"/>
      <c r="V30" s="66"/>
      <c r="W30" s="66"/>
      <c r="X30" s="66"/>
      <c r="Y30" s="67"/>
      <c r="Z30" s="65"/>
      <c r="AA30" s="66"/>
      <c r="AB30" s="66"/>
      <c r="AC30" s="66"/>
      <c r="AD30" s="67"/>
      <c r="AE30" s="65"/>
      <c r="AF30" s="66"/>
      <c r="AG30" s="66"/>
      <c r="AH30" s="66"/>
      <c r="AI30" s="67"/>
      <c r="AJ30" s="65">
        <v>2</v>
      </c>
      <c r="AK30" s="66">
        <v>0</v>
      </c>
      <c r="AL30" s="66">
        <v>0</v>
      </c>
      <c r="AM30" s="66" t="s">
        <v>189</v>
      </c>
      <c r="AN30" s="67">
        <v>3</v>
      </c>
      <c r="AO30" s="100"/>
      <c r="AP30" s="93"/>
    </row>
    <row r="31" spans="1:42" ht="15" customHeight="1" thickBot="1">
      <c r="A31" s="236">
        <v>21</v>
      </c>
      <c r="B31" s="398" t="s">
        <v>135</v>
      </c>
      <c r="C31" s="399" t="s">
        <v>136</v>
      </c>
      <c r="D31" s="201"/>
      <c r="E31" s="201"/>
      <c r="F31" s="202"/>
      <c r="G31" s="203"/>
      <c r="H31" s="223"/>
      <c r="I31" s="224"/>
      <c r="J31" s="204"/>
      <c r="K31" s="65"/>
      <c r="L31" s="66"/>
      <c r="M31" s="225"/>
      <c r="N31" s="226"/>
      <c r="O31" s="67"/>
      <c r="P31" s="65"/>
      <c r="Q31" s="66"/>
      <c r="R31" s="225"/>
      <c r="S31" s="226"/>
      <c r="T31" s="67"/>
      <c r="U31" s="65"/>
      <c r="V31" s="66"/>
      <c r="W31" s="225"/>
      <c r="X31" s="226"/>
      <c r="Y31" s="67"/>
      <c r="Z31" s="65"/>
      <c r="AA31" s="66"/>
      <c r="AB31" s="225"/>
      <c r="AC31" s="226"/>
      <c r="AD31" s="67"/>
      <c r="AE31" s="65"/>
      <c r="AF31" s="66"/>
      <c r="AG31" s="225"/>
      <c r="AH31" s="226"/>
      <c r="AI31" s="67"/>
      <c r="AJ31" s="65"/>
      <c r="AK31" s="66"/>
      <c r="AL31" s="225"/>
      <c r="AM31" s="226"/>
      <c r="AN31" s="67"/>
      <c r="AO31" s="100"/>
      <c r="AP31" s="93"/>
    </row>
    <row r="32" spans="1:42" ht="15" customHeight="1" thickBot="1">
      <c r="A32" s="236">
        <v>22</v>
      </c>
      <c r="B32" s="398" t="s">
        <v>210</v>
      </c>
      <c r="C32" s="399" t="s">
        <v>137</v>
      </c>
      <c r="D32" s="201"/>
      <c r="E32" s="201"/>
      <c r="F32" s="202"/>
      <c r="G32" s="203"/>
      <c r="H32" s="223"/>
      <c r="I32" s="224"/>
      <c r="J32" s="204"/>
      <c r="K32" s="65"/>
      <c r="L32" s="66"/>
      <c r="M32" s="225"/>
      <c r="N32" s="226"/>
      <c r="O32" s="67"/>
      <c r="P32" s="65"/>
      <c r="Q32" s="66"/>
      <c r="R32" s="225"/>
      <c r="S32" s="226"/>
      <c r="T32" s="67"/>
      <c r="U32" s="65"/>
      <c r="V32" s="66"/>
      <c r="W32" s="225"/>
      <c r="X32" s="226"/>
      <c r="Y32" s="67"/>
      <c r="Z32" s="65"/>
      <c r="AA32" s="66"/>
      <c r="AB32" s="225"/>
      <c r="AC32" s="226"/>
      <c r="AD32" s="67"/>
      <c r="AE32" s="65"/>
      <c r="AF32" s="66"/>
      <c r="AG32" s="225"/>
      <c r="AH32" s="226"/>
      <c r="AI32" s="67"/>
      <c r="AJ32" s="65"/>
      <c r="AK32" s="66"/>
      <c r="AL32" s="225"/>
      <c r="AM32" s="226"/>
      <c r="AN32" s="67"/>
      <c r="AO32" s="100"/>
      <c r="AP32" s="93"/>
    </row>
    <row r="33" spans="1:42" ht="15" customHeight="1" thickBot="1">
      <c r="A33" s="236"/>
      <c r="B33" s="398"/>
      <c r="C33" s="399"/>
      <c r="D33" s="201"/>
      <c r="E33" s="201"/>
      <c r="F33" s="202"/>
      <c r="G33" s="203"/>
      <c r="H33" s="223"/>
      <c r="I33" s="224"/>
      <c r="J33" s="204"/>
      <c r="K33" s="65"/>
      <c r="L33" s="66"/>
      <c r="M33" s="225"/>
      <c r="N33" s="226"/>
      <c r="O33" s="67"/>
      <c r="P33" s="65"/>
      <c r="Q33" s="66"/>
      <c r="R33" s="225"/>
      <c r="S33" s="226"/>
      <c r="T33" s="67"/>
      <c r="U33" s="65"/>
      <c r="V33" s="66"/>
      <c r="W33" s="225"/>
      <c r="X33" s="226"/>
      <c r="Y33" s="67"/>
      <c r="Z33" s="65"/>
      <c r="AA33" s="66"/>
      <c r="AB33" s="225"/>
      <c r="AC33" s="226"/>
      <c r="AD33" s="67"/>
      <c r="AE33" s="65"/>
      <c r="AF33" s="66"/>
      <c r="AG33" s="225"/>
      <c r="AH33" s="226"/>
      <c r="AI33" s="67"/>
      <c r="AJ33" s="65"/>
      <c r="AK33" s="66"/>
      <c r="AL33" s="225"/>
      <c r="AM33" s="226"/>
      <c r="AN33" s="67"/>
      <c r="AO33" s="100"/>
      <c r="AP33" s="93"/>
    </row>
    <row r="34" spans="1:42" ht="15" customHeight="1" thickBot="1">
      <c r="A34" s="236"/>
      <c r="B34" s="400"/>
      <c r="C34" s="401"/>
      <c r="D34" s="201"/>
      <c r="E34" s="201"/>
      <c r="F34" s="202"/>
      <c r="G34" s="203"/>
      <c r="H34" s="223"/>
      <c r="I34" s="224"/>
      <c r="J34" s="204"/>
      <c r="K34" s="65"/>
      <c r="L34" s="66"/>
      <c r="M34" s="225"/>
      <c r="N34" s="226"/>
      <c r="O34" s="67"/>
      <c r="P34" s="65"/>
      <c r="Q34" s="66"/>
      <c r="R34" s="225"/>
      <c r="S34" s="226"/>
      <c r="T34" s="67"/>
      <c r="U34" s="65"/>
      <c r="V34" s="66"/>
      <c r="W34" s="225"/>
      <c r="X34" s="226"/>
      <c r="Y34" s="67"/>
      <c r="Z34" s="65"/>
      <c r="AA34" s="66"/>
      <c r="AB34" s="225"/>
      <c r="AC34" s="226"/>
      <c r="AD34" s="67"/>
      <c r="AE34" s="65"/>
      <c r="AF34" s="66"/>
      <c r="AG34" s="225"/>
      <c r="AH34" s="226"/>
      <c r="AI34" s="67"/>
      <c r="AJ34" s="65"/>
      <c r="AK34" s="66"/>
      <c r="AL34" s="225"/>
      <c r="AM34" s="226"/>
      <c r="AN34" s="67"/>
      <c r="AO34" s="100"/>
      <c r="AP34" s="93"/>
    </row>
    <row r="35" spans="1:42" ht="14.25" thickBot="1" thickTop="1">
      <c r="A35" s="535" t="s">
        <v>18</v>
      </c>
      <c r="B35" s="553"/>
      <c r="C35" s="553"/>
      <c r="D35" s="53">
        <f>SUM(D36:D63)</f>
        <v>66</v>
      </c>
      <c r="E35" s="53">
        <f aca="true" t="shared" si="6" ref="E35:AN35">SUM(E36:E63)</f>
        <v>75</v>
      </c>
      <c r="F35" s="53">
        <f t="shared" si="6"/>
        <v>4</v>
      </c>
      <c r="G35" s="53">
        <f t="shared" si="6"/>
        <v>0</v>
      </c>
      <c r="H35" s="53">
        <f t="shared" si="6"/>
        <v>3</v>
      </c>
      <c r="I35" s="53">
        <f t="shared" si="6"/>
        <v>0</v>
      </c>
      <c r="J35" s="53">
        <f t="shared" si="6"/>
        <v>7</v>
      </c>
      <c r="K35" s="53">
        <f t="shared" si="6"/>
        <v>7</v>
      </c>
      <c r="L35" s="53">
        <f t="shared" si="6"/>
        <v>0</v>
      </c>
      <c r="M35" s="53">
        <f t="shared" si="6"/>
        <v>5</v>
      </c>
      <c r="N35" s="53">
        <f t="shared" si="6"/>
        <v>0</v>
      </c>
      <c r="O35" s="53">
        <f t="shared" si="6"/>
        <v>16</v>
      </c>
      <c r="P35" s="53">
        <f t="shared" si="6"/>
        <v>10</v>
      </c>
      <c r="Q35" s="53">
        <f t="shared" si="6"/>
        <v>3</v>
      </c>
      <c r="R35" s="53">
        <f t="shared" si="6"/>
        <v>9</v>
      </c>
      <c r="S35" s="53">
        <f t="shared" si="6"/>
        <v>0</v>
      </c>
      <c r="T35" s="53">
        <f t="shared" si="6"/>
        <v>23</v>
      </c>
      <c r="U35" s="53">
        <f t="shared" si="6"/>
        <v>5</v>
      </c>
      <c r="V35" s="53">
        <f t="shared" si="6"/>
        <v>0</v>
      </c>
      <c r="W35" s="53">
        <f t="shared" si="6"/>
        <v>4</v>
      </c>
      <c r="X35" s="53">
        <f t="shared" si="6"/>
        <v>0</v>
      </c>
      <c r="Y35" s="53">
        <f t="shared" si="6"/>
        <v>10</v>
      </c>
      <c r="Z35" s="53">
        <f t="shared" si="6"/>
        <v>5</v>
      </c>
      <c r="AA35" s="53">
        <f t="shared" si="6"/>
        <v>1</v>
      </c>
      <c r="AB35" s="53">
        <f t="shared" si="6"/>
        <v>3</v>
      </c>
      <c r="AC35" s="53">
        <f t="shared" si="6"/>
        <v>0</v>
      </c>
      <c r="AD35" s="53">
        <f t="shared" si="6"/>
        <v>11</v>
      </c>
      <c r="AE35" s="53">
        <f t="shared" si="6"/>
        <v>5</v>
      </c>
      <c r="AF35" s="53">
        <f t="shared" si="6"/>
        <v>1</v>
      </c>
      <c r="AG35" s="53">
        <f t="shared" si="6"/>
        <v>1</v>
      </c>
      <c r="AH35" s="53">
        <f t="shared" si="6"/>
        <v>0</v>
      </c>
      <c r="AI35" s="53">
        <f t="shared" si="6"/>
        <v>8</v>
      </c>
      <c r="AJ35" s="53">
        <f t="shared" si="6"/>
        <v>0</v>
      </c>
      <c r="AK35" s="53">
        <f t="shared" si="6"/>
        <v>0</v>
      </c>
      <c r="AL35" s="53">
        <f t="shared" si="6"/>
        <v>0</v>
      </c>
      <c r="AM35" s="53">
        <f t="shared" si="6"/>
        <v>0</v>
      </c>
      <c r="AN35" s="53">
        <f t="shared" si="6"/>
        <v>0</v>
      </c>
      <c r="AO35" s="101"/>
      <c r="AP35" s="94"/>
    </row>
    <row r="36" spans="1:42" ht="12.75">
      <c r="A36" s="120">
        <v>23</v>
      </c>
      <c r="B36" s="60" t="s">
        <v>48</v>
      </c>
      <c r="C36" s="72" t="s">
        <v>49</v>
      </c>
      <c r="D36" s="54">
        <f aca="true" t="shared" si="7" ref="D36:D56">SUM(F36,G36,H36,K36,L36,M36,P36,Q36,R36,U36,V36,W36,Z36,AA36,AB36,AE36,AF36,AG36,AJ36,AK36,AL36)</f>
        <v>3</v>
      </c>
      <c r="E36" s="9">
        <f aca="true" t="shared" si="8" ref="E36:E56">SUM(J36,O36,T36,Y36,AD36,AI36,AN36)</f>
        <v>3</v>
      </c>
      <c r="F36" s="41">
        <v>2</v>
      </c>
      <c r="G36" s="42">
        <v>0</v>
      </c>
      <c r="H36" s="42">
        <v>1</v>
      </c>
      <c r="I36" s="42" t="s">
        <v>32</v>
      </c>
      <c r="J36" s="43">
        <v>3</v>
      </c>
      <c r="K36" s="41"/>
      <c r="L36" s="42"/>
      <c r="M36" s="42"/>
      <c r="N36" s="42"/>
      <c r="O36" s="43"/>
      <c r="P36" s="41"/>
      <c r="Q36" s="42"/>
      <c r="R36" s="42"/>
      <c r="S36" s="42"/>
      <c r="T36" s="43"/>
      <c r="U36" s="41"/>
      <c r="V36" s="42"/>
      <c r="W36" s="42"/>
      <c r="X36" s="42"/>
      <c r="Y36" s="43"/>
      <c r="Z36" s="41"/>
      <c r="AA36" s="42"/>
      <c r="AB36" s="42"/>
      <c r="AC36" s="42"/>
      <c r="AD36" s="43"/>
      <c r="AE36" s="41"/>
      <c r="AF36" s="42"/>
      <c r="AG36" s="42"/>
      <c r="AH36" s="42"/>
      <c r="AI36" s="43"/>
      <c r="AJ36" s="10"/>
      <c r="AK36" s="11"/>
      <c r="AL36" s="11"/>
      <c r="AM36" s="11"/>
      <c r="AN36" s="158"/>
      <c r="AO36" s="99"/>
      <c r="AP36" s="92"/>
    </row>
    <row r="37" spans="1:42" ht="12.75">
      <c r="A37" s="123">
        <v>24</v>
      </c>
      <c r="B37" s="73" t="s">
        <v>50</v>
      </c>
      <c r="C37" s="73" t="s">
        <v>51</v>
      </c>
      <c r="D37" s="55">
        <f t="shared" si="7"/>
        <v>2</v>
      </c>
      <c r="E37" s="9">
        <f t="shared" si="8"/>
        <v>3</v>
      </c>
      <c r="F37" s="68"/>
      <c r="G37" s="69"/>
      <c r="H37" s="69"/>
      <c r="I37" s="69"/>
      <c r="J37" s="70"/>
      <c r="K37" s="68">
        <v>2</v>
      </c>
      <c r="L37" s="69">
        <v>0</v>
      </c>
      <c r="M37" s="69">
        <v>0</v>
      </c>
      <c r="N37" s="69" t="s">
        <v>32</v>
      </c>
      <c r="O37" s="70">
        <v>3</v>
      </c>
      <c r="P37" s="68"/>
      <c r="Q37" s="69"/>
      <c r="R37" s="69"/>
      <c r="S37" s="69"/>
      <c r="T37" s="70"/>
      <c r="U37" s="68"/>
      <c r="V37" s="69"/>
      <c r="W37" s="69"/>
      <c r="X37" s="69"/>
      <c r="Y37" s="70"/>
      <c r="Z37" s="68"/>
      <c r="AA37" s="69"/>
      <c r="AB37" s="69"/>
      <c r="AC37" s="69"/>
      <c r="AD37" s="70"/>
      <c r="AE37" s="68"/>
      <c r="AF37" s="69"/>
      <c r="AG37" s="69"/>
      <c r="AH37" s="69"/>
      <c r="AI37" s="70"/>
      <c r="AJ37" s="74"/>
      <c r="AK37" s="75"/>
      <c r="AL37" s="75"/>
      <c r="AM37" s="75"/>
      <c r="AN37" s="160"/>
      <c r="AO37" s="100">
        <v>23</v>
      </c>
      <c r="AP37" s="93"/>
    </row>
    <row r="38" spans="1:42" ht="12.75">
      <c r="A38" s="123">
        <v>25</v>
      </c>
      <c r="B38" s="73" t="s">
        <v>52</v>
      </c>
      <c r="C38" s="73" t="s">
        <v>53</v>
      </c>
      <c r="D38" s="55">
        <f t="shared" si="7"/>
        <v>2</v>
      </c>
      <c r="E38" s="9">
        <f t="shared" si="8"/>
        <v>2</v>
      </c>
      <c r="F38" s="68"/>
      <c r="G38" s="69"/>
      <c r="H38" s="69"/>
      <c r="I38" s="69"/>
      <c r="J38" s="70"/>
      <c r="K38" s="68">
        <v>0</v>
      </c>
      <c r="L38" s="69">
        <v>0</v>
      </c>
      <c r="M38" s="69">
        <v>2</v>
      </c>
      <c r="N38" s="69" t="s">
        <v>189</v>
      </c>
      <c r="O38" s="70">
        <v>2</v>
      </c>
      <c r="P38" s="68"/>
      <c r="Q38" s="69"/>
      <c r="R38" s="69"/>
      <c r="S38" s="69"/>
      <c r="T38" s="70"/>
      <c r="U38" s="68"/>
      <c r="V38" s="69"/>
      <c r="W38" s="69"/>
      <c r="X38" s="69"/>
      <c r="Y38" s="70"/>
      <c r="Z38" s="68"/>
      <c r="AA38" s="69"/>
      <c r="AB38" s="69"/>
      <c r="AC38" s="69"/>
      <c r="AD38" s="70"/>
      <c r="AE38" s="68"/>
      <c r="AF38" s="69"/>
      <c r="AG38" s="69"/>
      <c r="AH38" s="69"/>
      <c r="AI38" s="70"/>
      <c r="AJ38" s="74"/>
      <c r="AK38" s="75"/>
      <c r="AL38" s="75"/>
      <c r="AM38" s="75"/>
      <c r="AN38" s="160"/>
      <c r="AO38" s="100">
        <v>23</v>
      </c>
      <c r="AP38" s="93" t="s">
        <v>124</v>
      </c>
    </row>
    <row r="39" spans="1:42" ht="12.75">
      <c r="A39" s="123">
        <v>26</v>
      </c>
      <c r="B39" s="73" t="s">
        <v>125</v>
      </c>
      <c r="C39" s="73" t="s">
        <v>54</v>
      </c>
      <c r="D39" s="55">
        <f t="shared" si="7"/>
        <v>4</v>
      </c>
      <c r="E39" s="9">
        <f t="shared" si="8"/>
        <v>4</v>
      </c>
      <c r="F39" s="68">
        <v>2</v>
      </c>
      <c r="G39" s="69">
        <v>0</v>
      </c>
      <c r="H39" s="69">
        <v>2</v>
      </c>
      <c r="I39" s="69" t="s">
        <v>32</v>
      </c>
      <c r="J39" s="70">
        <v>4</v>
      </c>
      <c r="K39" s="68"/>
      <c r="L39" s="69"/>
      <c r="M39" s="69"/>
      <c r="N39" s="69"/>
      <c r="O39" s="70"/>
      <c r="P39" s="68"/>
      <c r="Q39" s="69"/>
      <c r="R39" s="69"/>
      <c r="S39" s="69"/>
      <c r="T39" s="70"/>
      <c r="U39" s="68"/>
      <c r="V39" s="69"/>
      <c r="W39" s="69"/>
      <c r="X39" s="69"/>
      <c r="Y39" s="70"/>
      <c r="Z39" s="68"/>
      <c r="AA39" s="69"/>
      <c r="AB39" s="69"/>
      <c r="AC39" s="69"/>
      <c r="AD39" s="70"/>
      <c r="AE39" s="68"/>
      <c r="AF39" s="69"/>
      <c r="AG39" s="69"/>
      <c r="AH39" s="69"/>
      <c r="AI39" s="70"/>
      <c r="AJ39" s="74"/>
      <c r="AK39" s="75"/>
      <c r="AL39" s="75"/>
      <c r="AM39" s="75"/>
      <c r="AN39" s="160"/>
      <c r="AO39" s="100"/>
      <c r="AP39" s="93"/>
    </row>
    <row r="40" spans="1:42" ht="12.75">
      <c r="A40" s="123">
        <v>27</v>
      </c>
      <c r="B40" s="73" t="s">
        <v>126</v>
      </c>
      <c r="C40" s="73" t="s">
        <v>55</v>
      </c>
      <c r="D40" s="55">
        <f t="shared" si="7"/>
        <v>3</v>
      </c>
      <c r="E40" s="9">
        <f t="shared" si="8"/>
        <v>4</v>
      </c>
      <c r="F40" s="68"/>
      <c r="G40" s="69"/>
      <c r="H40" s="69"/>
      <c r="I40" s="69"/>
      <c r="J40" s="70"/>
      <c r="K40" s="68">
        <v>2</v>
      </c>
      <c r="L40" s="69">
        <v>0</v>
      </c>
      <c r="M40" s="69">
        <v>1</v>
      </c>
      <c r="N40" s="69" t="s">
        <v>189</v>
      </c>
      <c r="O40" s="70">
        <v>4</v>
      </c>
      <c r="P40" s="68"/>
      <c r="Q40" s="69"/>
      <c r="R40" s="69"/>
      <c r="S40" s="69"/>
      <c r="T40" s="70"/>
      <c r="U40" s="68"/>
      <c r="V40" s="69"/>
      <c r="W40" s="69"/>
      <c r="X40" s="69"/>
      <c r="Y40" s="70"/>
      <c r="Z40" s="68"/>
      <c r="AA40" s="69"/>
      <c r="AB40" s="69"/>
      <c r="AC40" s="69"/>
      <c r="AD40" s="70"/>
      <c r="AE40" s="68"/>
      <c r="AF40" s="69"/>
      <c r="AG40" s="69"/>
      <c r="AH40" s="69"/>
      <c r="AI40" s="70"/>
      <c r="AJ40" s="74"/>
      <c r="AK40" s="75"/>
      <c r="AL40" s="75"/>
      <c r="AM40" s="75"/>
      <c r="AN40" s="160"/>
      <c r="AO40" s="100">
        <v>26</v>
      </c>
      <c r="AP40" s="93"/>
    </row>
    <row r="41" spans="1:42" ht="12.75">
      <c r="A41" s="123">
        <v>28</v>
      </c>
      <c r="B41" s="73" t="s">
        <v>127</v>
      </c>
      <c r="C41" s="73" t="s">
        <v>56</v>
      </c>
      <c r="D41" s="55">
        <f t="shared" si="7"/>
        <v>4</v>
      </c>
      <c r="E41" s="9">
        <f t="shared" si="8"/>
        <v>4</v>
      </c>
      <c r="F41" s="68"/>
      <c r="G41" s="69"/>
      <c r="H41" s="69"/>
      <c r="I41" s="69"/>
      <c r="J41" s="70"/>
      <c r="K41" s="68"/>
      <c r="L41" s="69"/>
      <c r="M41" s="69"/>
      <c r="N41" s="69"/>
      <c r="O41" s="70"/>
      <c r="P41" s="68">
        <v>2</v>
      </c>
      <c r="Q41" s="69">
        <v>0</v>
      </c>
      <c r="R41" s="69">
        <v>2</v>
      </c>
      <c r="S41" s="69" t="s">
        <v>32</v>
      </c>
      <c r="T41" s="70">
        <v>4</v>
      </c>
      <c r="U41" s="68"/>
      <c r="V41" s="69"/>
      <c r="W41" s="69"/>
      <c r="X41" s="69"/>
      <c r="Y41" s="70"/>
      <c r="Z41" s="68"/>
      <c r="AA41" s="69"/>
      <c r="AB41" s="69"/>
      <c r="AC41" s="69"/>
      <c r="AD41" s="70"/>
      <c r="AE41" s="68"/>
      <c r="AF41" s="69"/>
      <c r="AG41" s="69"/>
      <c r="AH41" s="69"/>
      <c r="AI41" s="70"/>
      <c r="AJ41" s="74"/>
      <c r="AK41" s="75"/>
      <c r="AL41" s="75"/>
      <c r="AM41" s="75"/>
      <c r="AN41" s="160"/>
      <c r="AO41" s="100">
        <v>27</v>
      </c>
      <c r="AP41" s="93"/>
    </row>
    <row r="42" spans="1:42" ht="12.75">
      <c r="A42" s="123">
        <v>29</v>
      </c>
      <c r="B42" s="73" t="s">
        <v>129</v>
      </c>
      <c r="C42" s="73" t="s">
        <v>57</v>
      </c>
      <c r="D42" s="55">
        <f t="shared" si="7"/>
        <v>4</v>
      </c>
      <c r="E42" s="9">
        <f t="shared" si="8"/>
        <v>4</v>
      </c>
      <c r="F42" s="68"/>
      <c r="G42" s="69"/>
      <c r="H42" s="69"/>
      <c r="I42" s="69"/>
      <c r="J42" s="70"/>
      <c r="K42" s="68"/>
      <c r="L42" s="69"/>
      <c r="M42" s="69"/>
      <c r="N42" s="69"/>
      <c r="O42" s="70"/>
      <c r="P42" s="68">
        <v>0</v>
      </c>
      <c r="Q42" s="69">
        <v>2</v>
      </c>
      <c r="R42" s="69">
        <v>2</v>
      </c>
      <c r="S42" s="69" t="s">
        <v>189</v>
      </c>
      <c r="T42" s="70">
        <v>4</v>
      </c>
      <c r="U42" s="68"/>
      <c r="V42" s="69"/>
      <c r="W42" s="69"/>
      <c r="X42" s="69"/>
      <c r="Y42" s="70"/>
      <c r="Z42" s="68"/>
      <c r="AA42" s="69"/>
      <c r="AB42" s="69"/>
      <c r="AC42" s="69"/>
      <c r="AD42" s="70"/>
      <c r="AE42" s="68"/>
      <c r="AF42" s="69"/>
      <c r="AG42" s="69"/>
      <c r="AH42" s="69"/>
      <c r="AI42" s="70"/>
      <c r="AJ42" s="74"/>
      <c r="AK42" s="75"/>
      <c r="AL42" s="75"/>
      <c r="AM42" s="75"/>
      <c r="AN42" s="160"/>
      <c r="AO42" s="100">
        <v>24</v>
      </c>
      <c r="AP42" s="93"/>
    </row>
    <row r="43" spans="1:42" ht="12.75">
      <c r="A43" s="123">
        <v>30</v>
      </c>
      <c r="B43" s="73" t="s">
        <v>58</v>
      </c>
      <c r="C43" s="73" t="s">
        <v>59</v>
      </c>
      <c r="D43" s="55">
        <f t="shared" si="7"/>
        <v>3</v>
      </c>
      <c r="E43" s="9">
        <f t="shared" si="8"/>
        <v>4</v>
      </c>
      <c r="F43" s="68"/>
      <c r="G43" s="69"/>
      <c r="H43" s="69"/>
      <c r="I43" s="69"/>
      <c r="J43" s="70"/>
      <c r="K43" s="68">
        <v>2</v>
      </c>
      <c r="L43" s="69">
        <v>0</v>
      </c>
      <c r="M43" s="69">
        <v>1</v>
      </c>
      <c r="N43" s="69" t="s">
        <v>189</v>
      </c>
      <c r="O43" s="70">
        <v>4</v>
      </c>
      <c r="P43" s="68"/>
      <c r="Q43" s="69"/>
      <c r="R43" s="69"/>
      <c r="S43" s="69"/>
      <c r="T43" s="70"/>
      <c r="U43" s="68"/>
      <c r="V43" s="69"/>
      <c r="W43" s="69"/>
      <c r="X43" s="69"/>
      <c r="Y43" s="70"/>
      <c r="Z43" s="68"/>
      <c r="AA43" s="69"/>
      <c r="AB43" s="69"/>
      <c r="AC43" s="69"/>
      <c r="AD43" s="70"/>
      <c r="AE43" s="68"/>
      <c r="AF43" s="69"/>
      <c r="AG43" s="69"/>
      <c r="AH43" s="69"/>
      <c r="AI43" s="70"/>
      <c r="AJ43" s="74"/>
      <c r="AK43" s="75"/>
      <c r="AL43" s="75"/>
      <c r="AM43" s="75"/>
      <c r="AN43" s="160"/>
      <c r="AO43" s="100"/>
      <c r="AP43" s="93"/>
    </row>
    <row r="44" spans="1:42" ht="12.75">
      <c r="A44" s="123">
        <v>31</v>
      </c>
      <c r="B44" s="189" t="s">
        <v>60</v>
      </c>
      <c r="C44" s="189" t="s">
        <v>61</v>
      </c>
      <c r="D44" s="55">
        <f t="shared" si="7"/>
        <v>2</v>
      </c>
      <c r="E44" s="9">
        <f t="shared" si="8"/>
        <v>3</v>
      </c>
      <c r="F44" s="206"/>
      <c r="G44" s="207"/>
      <c r="H44" s="207"/>
      <c r="I44" s="207"/>
      <c r="J44" s="208"/>
      <c r="K44" s="206"/>
      <c r="L44" s="207"/>
      <c r="M44" s="207"/>
      <c r="N44" s="207"/>
      <c r="O44" s="208"/>
      <c r="P44" s="206">
        <v>2</v>
      </c>
      <c r="Q44" s="207">
        <v>0</v>
      </c>
      <c r="R44" s="207">
        <v>0</v>
      </c>
      <c r="S44" s="207" t="s">
        <v>32</v>
      </c>
      <c r="T44" s="208">
        <v>3</v>
      </c>
      <c r="U44" s="206"/>
      <c r="V44" s="207"/>
      <c r="W44" s="207"/>
      <c r="X44" s="207"/>
      <c r="Y44" s="208"/>
      <c r="Z44" s="206"/>
      <c r="AA44" s="207"/>
      <c r="AB44" s="207"/>
      <c r="AC44" s="207"/>
      <c r="AD44" s="208"/>
      <c r="AE44" s="206"/>
      <c r="AF44" s="207"/>
      <c r="AG44" s="207"/>
      <c r="AH44" s="207"/>
      <c r="AI44" s="208"/>
      <c r="AJ44" s="74"/>
      <c r="AK44" s="75"/>
      <c r="AL44" s="75"/>
      <c r="AM44" s="75"/>
      <c r="AN44" s="160"/>
      <c r="AO44" s="100">
        <v>30</v>
      </c>
      <c r="AP44" s="93"/>
    </row>
    <row r="45" spans="1:42" ht="12.75">
      <c r="A45" s="123">
        <v>32</v>
      </c>
      <c r="B45" s="73" t="s">
        <v>62</v>
      </c>
      <c r="C45" s="73" t="s">
        <v>63</v>
      </c>
      <c r="D45" s="55">
        <f t="shared" si="7"/>
        <v>4</v>
      </c>
      <c r="E45" s="9">
        <f t="shared" si="8"/>
        <v>4</v>
      </c>
      <c r="F45" s="68"/>
      <c r="G45" s="69"/>
      <c r="H45" s="69"/>
      <c r="I45" s="69"/>
      <c r="J45" s="70"/>
      <c r="K45" s="68"/>
      <c r="L45" s="69"/>
      <c r="M45" s="69"/>
      <c r="N45" s="69"/>
      <c r="O45" s="70"/>
      <c r="P45" s="68"/>
      <c r="Q45" s="69"/>
      <c r="R45" s="69"/>
      <c r="S45" s="69"/>
      <c r="T45" s="70"/>
      <c r="U45" s="68">
        <v>2</v>
      </c>
      <c r="V45" s="69">
        <v>0</v>
      </c>
      <c r="W45" s="69">
        <v>2</v>
      </c>
      <c r="X45" s="69" t="s">
        <v>32</v>
      </c>
      <c r="Y45" s="70">
        <v>4</v>
      </c>
      <c r="Z45" s="68"/>
      <c r="AA45" s="69"/>
      <c r="AB45" s="69"/>
      <c r="AC45" s="69"/>
      <c r="AD45" s="70"/>
      <c r="AE45" s="68"/>
      <c r="AF45" s="69"/>
      <c r="AG45" s="69"/>
      <c r="AH45" s="69"/>
      <c r="AI45" s="70"/>
      <c r="AJ45" s="74"/>
      <c r="AK45" s="75"/>
      <c r="AL45" s="75"/>
      <c r="AM45" s="75"/>
      <c r="AN45" s="160"/>
      <c r="AO45" s="100">
        <v>2</v>
      </c>
      <c r="AP45" s="196"/>
    </row>
    <row r="46" spans="1:42" ht="12.75">
      <c r="A46" s="123">
        <v>33</v>
      </c>
      <c r="B46" s="73" t="s">
        <v>211</v>
      </c>
      <c r="C46" s="73" t="s">
        <v>64</v>
      </c>
      <c r="D46" s="55">
        <f t="shared" si="7"/>
        <v>3</v>
      </c>
      <c r="E46" s="9">
        <f t="shared" si="8"/>
        <v>3</v>
      </c>
      <c r="F46" s="68"/>
      <c r="G46" s="69"/>
      <c r="H46" s="69"/>
      <c r="I46" s="69"/>
      <c r="J46" s="70"/>
      <c r="K46" s="68"/>
      <c r="L46" s="69"/>
      <c r="M46" s="69"/>
      <c r="N46" s="69"/>
      <c r="O46" s="70"/>
      <c r="P46" s="68"/>
      <c r="Q46" s="69"/>
      <c r="R46" s="69"/>
      <c r="S46" s="69"/>
      <c r="T46" s="70"/>
      <c r="U46" s="68">
        <v>1</v>
      </c>
      <c r="V46" s="69">
        <v>0</v>
      </c>
      <c r="W46" s="69">
        <v>2</v>
      </c>
      <c r="X46" s="69" t="s">
        <v>189</v>
      </c>
      <c r="Y46" s="70">
        <v>3</v>
      </c>
      <c r="Z46" s="68"/>
      <c r="AA46" s="69"/>
      <c r="AB46" s="69"/>
      <c r="AC46" s="69"/>
      <c r="AD46" s="70"/>
      <c r="AE46" s="68"/>
      <c r="AF46" s="69"/>
      <c r="AG46" s="69"/>
      <c r="AH46" s="69"/>
      <c r="AI46" s="70"/>
      <c r="AJ46" s="74"/>
      <c r="AK46" s="75"/>
      <c r="AL46" s="75"/>
      <c r="AM46" s="75"/>
      <c r="AN46" s="160"/>
      <c r="AO46" s="100">
        <v>39</v>
      </c>
      <c r="AP46" s="93"/>
    </row>
    <row r="47" spans="1:42" ht="12.75">
      <c r="A47" s="123">
        <v>34</v>
      </c>
      <c r="B47" s="73" t="s">
        <v>65</v>
      </c>
      <c r="C47" s="73" t="s">
        <v>66</v>
      </c>
      <c r="D47" s="55">
        <f t="shared" si="7"/>
        <v>3</v>
      </c>
      <c r="E47" s="9">
        <f t="shared" si="8"/>
        <v>4</v>
      </c>
      <c r="F47" s="68"/>
      <c r="G47" s="69"/>
      <c r="H47" s="69"/>
      <c r="I47" s="69"/>
      <c r="J47" s="70"/>
      <c r="K47" s="68"/>
      <c r="L47" s="69"/>
      <c r="M47" s="69"/>
      <c r="N47" s="69"/>
      <c r="O47" s="70"/>
      <c r="P47" s="68"/>
      <c r="Q47" s="69"/>
      <c r="R47" s="69"/>
      <c r="S47" s="69"/>
      <c r="T47" s="70"/>
      <c r="U47" s="68"/>
      <c r="V47" s="69"/>
      <c r="W47" s="69"/>
      <c r="X47" s="69"/>
      <c r="Y47" s="70"/>
      <c r="Z47" s="68">
        <v>2</v>
      </c>
      <c r="AA47" s="69">
        <v>0</v>
      </c>
      <c r="AB47" s="69">
        <v>1</v>
      </c>
      <c r="AC47" s="69" t="s">
        <v>32</v>
      </c>
      <c r="AD47" s="70">
        <v>4</v>
      </c>
      <c r="AE47" s="68"/>
      <c r="AF47" s="69"/>
      <c r="AG47" s="69"/>
      <c r="AH47" s="69"/>
      <c r="AI47" s="70"/>
      <c r="AJ47" s="74"/>
      <c r="AK47" s="75"/>
      <c r="AL47" s="75"/>
      <c r="AM47" s="75"/>
      <c r="AN47" s="160"/>
      <c r="AO47" s="100">
        <v>33</v>
      </c>
      <c r="AP47" s="93"/>
    </row>
    <row r="48" spans="1:42" ht="12.75">
      <c r="A48" s="123">
        <v>35</v>
      </c>
      <c r="B48" s="73" t="s">
        <v>122</v>
      </c>
      <c r="C48" s="73" t="s">
        <v>67</v>
      </c>
      <c r="D48" s="55">
        <f t="shared" si="7"/>
        <v>4</v>
      </c>
      <c r="E48" s="9">
        <f t="shared" si="8"/>
        <v>4</v>
      </c>
      <c r="F48" s="68"/>
      <c r="G48" s="69"/>
      <c r="H48" s="69"/>
      <c r="I48" s="69"/>
      <c r="J48" s="70"/>
      <c r="K48" s="68"/>
      <c r="L48" s="69"/>
      <c r="M48" s="69"/>
      <c r="N48" s="69"/>
      <c r="O48" s="70"/>
      <c r="P48" s="68">
        <v>2</v>
      </c>
      <c r="Q48" s="69">
        <v>0</v>
      </c>
      <c r="R48" s="69">
        <v>2</v>
      </c>
      <c r="S48" s="69" t="s">
        <v>32</v>
      </c>
      <c r="T48" s="70">
        <v>4</v>
      </c>
      <c r="U48" s="68"/>
      <c r="V48" s="69"/>
      <c r="W48" s="69"/>
      <c r="X48" s="69"/>
      <c r="Y48" s="70"/>
      <c r="Z48" s="68"/>
      <c r="AA48" s="69"/>
      <c r="AB48" s="69"/>
      <c r="AC48" s="69"/>
      <c r="AD48" s="70"/>
      <c r="AE48" s="68"/>
      <c r="AF48" s="69"/>
      <c r="AG48" s="69"/>
      <c r="AH48" s="69"/>
      <c r="AI48" s="70"/>
      <c r="AJ48" s="74"/>
      <c r="AK48" s="75"/>
      <c r="AL48" s="75"/>
      <c r="AM48" s="75"/>
      <c r="AN48" s="160"/>
      <c r="AO48" s="100">
        <v>6</v>
      </c>
      <c r="AP48" s="93"/>
    </row>
    <row r="49" spans="1:42" ht="12.75">
      <c r="A49" s="123">
        <v>36</v>
      </c>
      <c r="B49" s="73" t="s">
        <v>128</v>
      </c>
      <c r="C49" s="73" t="s">
        <v>68</v>
      </c>
      <c r="D49" s="55">
        <f t="shared" si="7"/>
        <v>4</v>
      </c>
      <c r="E49" s="9">
        <f t="shared" si="8"/>
        <v>4</v>
      </c>
      <c r="F49" s="68"/>
      <c r="G49" s="69"/>
      <c r="H49" s="69"/>
      <c r="I49" s="69"/>
      <c r="J49" s="70"/>
      <c r="K49" s="68"/>
      <c r="L49" s="69"/>
      <c r="M49" s="69"/>
      <c r="N49" s="69"/>
      <c r="O49" s="70"/>
      <c r="P49" s="68"/>
      <c r="Q49" s="69"/>
      <c r="R49" s="69"/>
      <c r="S49" s="69"/>
      <c r="T49" s="70"/>
      <c r="U49" s="68"/>
      <c r="V49" s="69"/>
      <c r="W49" s="69"/>
      <c r="X49" s="69"/>
      <c r="Y49" s="70"/>
      <c r="Z49" s="68">
        <v>2</v>
      </c>
      <c r="AA49" s="69">
        <v>1</v>
      </c>
      <c r="AB49" s="69">
        <v>1</v>
      </c>
      <c r="AC49" s="69" t="s">
        <v>32</v>
      </c>
      <c r="AD49" s="70">
        <v>4</v>
      </c>
      <c r="AE49" s="68"/>
      <c r="AF49" s="69"/>
      <c r="AG49" s="69"/>
      <c r="AH49" s="69"/>
      <c r="AI49" s="70"/>
      <c r="AJ49" s="74"/>
      <c r="AK49" s="75"/>
      <c r="AL49" s="75"/>
      <c r="AM49" s="75"/>
      <c r="AN49" s="160"/>
      <c r="AO49" s="100">
        <v>4</v>
      </c>
      <c r="AP49" s="93"/>
    </row>
    <row r="50" spans="1:42" ht="12.75">
      <c r="A50" s="123">
        <v>37</v>
      </c>
      <c r="B50" s="73" t="s">
        <v>119</v>
      </c>
      <c r="C50" s="73" t="s">
        <v>69</v>
      </c>
      <c r="D50" s="55">
        <f t="shared" si="7"/>
        <v>2</v>
      </c>
      <c r="E50" s="9">
        <f t="shared" si="8"/>
        <v>3</v>
      </c>
      <c r="F50" s="68"/>
      <c r="G50" s="69"/>
      <c r="H50" s="69"/>
      <c r="I50" s="69"/>
      <c r="J50" s="70"/>
      <c r="K50" s="68">
        <v>1</v>
      </c>
      <c r="L50" s="69">
        <v>0</v>
      </c>
      <c r="M50" s="69">
        <v>1</v>
      </c>
      <c r="N50" s="69" t="s">
        <v>189</v>
      </c>
      <c r="O50" s="70">
        <v>3</v>
      </c>
      <c r="P50" s="68"/>
      <c r="Q50" s="69"/>
      <c r="R50" s="69"/>
      <c r="S50" s="69"/>
      <c r="T50" s="70"/>
      <c r="U50" s="68"/>
      <c r="V50" s="69"/>
      <c r="W50" s="69"/>
      <c r="X50" s="69"/>
      <c r="Y50" s="70"/>
      <c r="Z50" s="68"/>
      <c r="AA50" s="69"/>
      <c r="AB50" s="69"/>
      <c r="AC50" s="69"/>
      <c r="AD50" s="70"/>
      <c r="AE50" s="68"/>
      <c r="AF50" s="69"/>
      <c r="AG50" s="69"/>
      <c r="AH50" s="69"/>
      <c r="AI50" s="70"/>
      <c r="AJ50" s="74"/>
      <c r="AK50" s="75"/>
      <c r="AL50" s="75"/>
      <c r="AM50" s="75"/>
      <c r="AN50" s="160"/>
      <c r="AO50" s="100">
        <v>13</v>
      </c>
      <c r="AP50" s="93"/>
    </row>
    <row r="51" spans="1:42" ht="12.75">
      <c r="A51" s="123">
        <v>38</v>
      </c>
      <c r="B51" s="73" t="s">
        <v>70</v>
      </c>
      <c r="C51" s="73" t="s">
        <v>71</v>
      </c>
      <c r="D51" s="55">
        <f t="shared" si="7"/>
        <v>4</v>
      </c>
      <c r="E51" s="9">
        <f t="shared" si="8"/>
        <v>4</v>
      </c>
      <c r="F51" s="68"/>
      <c r="G51" s="69"/>
      <c r="H51" s="69"/>
      <c r="I51" s="69"/>
      <c r="J51" s="70"/>
      <c r="K51" s="68"/>
      <c r="L51" s="69"/>
      <c r="M51" s="69"/>
      <c r="N51" s="69"/>
      <c r="O51" s="70"/>
      <c r="P51" s="68">
        <v>2</v>
      </c>
      <c r="Q51" s="69">
        <v>0</v>
      </c>
      <c r="R51" s="69">
        <v>2</v>
      </c>
      <c r="S51" s="69" t="s">
        <v>189</v>
      </c>
      <c r="T51" s="70">
        <v>4</v>
      </c>
      <c r="U51" s="68"/>
      <c r="V51" s="69"/>
      <c r="W51" s="69"/>
      <c r="X51" s="69"/>
      <c r="Y51" s="70"/>
      <c r="Z51" s="68"/>
      <c r="AA51" s="69"/>
      <c r="AB51" s="69"/>
      <c r="AC51" s="69"/>
      <c r="AD51" s="70"/>
      <c r="AE51" s="68"/>
      <c r="AF51" s="69"/>
      <c r="AG51" s="69"/>
      <c r="AH51" s="69"/>
      <c r="AI51" s="70"/>
      <c r="AJ51" s="74"/>
      <c r="AK51" s="75"/>
      <c r="AL51" s="75"/>
      <c r="AM51" s="75"/>
      <c r="AN51" s="160"/>
      <c r="AO51" s="100">
        <v>37</v>
      </c>
      <c r="AP51" s="93"/>
    </row>
    <row r="52" spans="1:42" ht="12.75">
      <c r="A52" s="123">
        <v>39</v>
      </c>
      <c r="B52" s="73" t="s">
        <v>72</v>
      </c>
      <c r="C52" s="73" t="s">
        <v>73</v>
      </c>
      <c r="D52" s="55">
        <f t="shared" si="7"/>
        <v>4</v>
      </c>
      <c r="E52" s="9">
        <f t="shared" si="8"/>
        <v>4</v>
      </c>
      <c r="F52" s="68"/>
      <c r="G52" s="69"/>
      <c r="H52" s="69"/>
      <c r="I52" s="69"/>
      <c r="J52" s="70"/>
      <c r="K52" s="68"/>
      <c r="L52" s="69"/>
      <c r="M52" s="69"/>
      <c r="N52" s="69"/>
      <c r="O52" s="70"/>
      <c r="P52" s="68">
        <v>2</v>
      </c>
      <c r="Q52" s="69">
        <v>1</v>
      </c>
      <c r="R52" s="69">
        <v>1</v>
      </c>
      <c r="S52" s="69" t="s">
        <v>32</v>
      </c>
      <c r="T52" s="70">
        <v>4</v>
      </c>
      <c r="U52" s="68"/>
      <c r="V52" s="69"/>
      <c r="W52" s="69"/>
      <c r="X52" s="69"/>
      <c r="Y52" s="70"/>
      <c r="Z52" s="68"/>
      <c r="AA52" s="69"/>
      <c r="AB52" s="69"/>
      <c r="AC52" s="69"/>
      <c r="AD52" s="70"/>
      <c r="AE52" s="68"/>
      <c r="AF52" s="69"/>
      <c r="AG52" s="69"/>
      <c r="AH52" s="69"/>
      <c r="AI52" s="70"/>
      <c r="AJ52" s="74"/>
      <c r="AK52" s="75"/>
      <c r="AL52" s="75"/>
      <c r="AM52" s="75"/>
      <c r="AN52" s="160"/>
      <c r="AO52" s="100">
        <v>11</v>
      </c>
      <c r="AP52" s="93" t="s">
        <v>124</v>
      </c>
    </row>
    <row r="53" spans="1:42" ht="12.75">
      <c r="A53" s="120">
        <v>40</v>
      </c>
      <c r="B53" s="62" t="s">
        <v>74</v>
      </c>
      <c r="C53" s="189" t="s">
        <v>75</v>
      </c>
      <c r="D53" s="55">
        <f t="shared" si="7"/>
        <v>2</v>
      </c>
      <c r="E53" s="9">
        <f t="shared" si="8"/>
        <v>3</v>
      </c>
      <c r="F53" s="45"/>
      <c r="G53" s="44"/>
      <c r="H53" s="44"/>
      <c r="I53" s="44"/>
      <c r="J53" s="49"/>
      <c r="K53" s="45"/>
      <c r="L53" s="44"/>
      <c r="M53" s="44"/>
      <c r="N53" s="44"/>
      <c r="O53" s="49"/>
      <c r="P53" s="45"/>
      <c r="Q53" s="44"/>
      <c r="R53" s="44"/>
      <c r="S53" s="44"/>
      <c r="T53" s="49"/>
      <c r="U53" s="45"/>
      <c r="V53" s="44"/>
      <c r="W53" s="44"/>
      <c r="X53" s="44"/>
      <c r="Y53" s="49"/>
      <c r="Z53" s="45">
        <v>1</v>
      </c>
      <c r="AA53" s="44">
        <v>0</v>
      </c>
      <c r="AB53" s="44">
        <v>1</v>
      </c>
      <c r="AC53" s="44" t="s">
        <v>189</v>
      </c>
      <c r="AD53" s="49">
        <v>3</v>
      </c>
      <c r="AE53" s="45"/>
      <c r="AF53" s="44"/>
      <c r="AG53" s="44"/>
      <c r="AH53" s="44"/>
      <c r="AI53" s="49"/>
      <c r="AJ53" s="13"/>
      <c r="AK53" s="12"/>
      <c r="AL53" s="12"/>
      <c r="AM53" s="12"/>
      <c r="AN53" s="159"/>
      <c r="AO53" s="99">
        <v>39</v>
      </c>
      <c r="AP53" s="92"/>
    </row>
    <row r="54" spans="1:42" ht="12.75">
      <c r="A54" s="120">
        <v>41</v>
      </c>
      <c r="B54" s="61" t="s">
        <v>76</v>
      </c>
      <c r="C54" s="73" t="s">
        <v>77</v>
      </c>
      <c r="D54" s="55">
        <f t="shared" si="7"/>
        <v>2</v>
      </c>
      <c r="E54" s="9">
        <f t="shared" si="8"/>
        <v>3</v>
      </c>
      <c r="F54" s="41"/>
      <c r="G54" s="42"/>
      <c r="H54" s="42"/>
      <c r="I54" s="42"/>
      <c r="J54" s="43"/>
      <c r="K54" s="41"/>
      <c r="L54" s="42"/>
      <c r="M54" s="42"/>
      <c r="N54" s="42"/>
      <c r="O54" s="43"/>
      <c r="P54" s="41"/>
      <c r="Q54" s="42"/>
      <c r="R54" s="42"/>
      <c r="S54" s="42"/>
      <c r="T54" s="43"/>
      <c r="U54" s="41"/>
      <c r="V54" s="42"/>
      <c r="W54" s="42"/>
      <c r="X54" s="42"/>
      <c r="Y54" s="43"/>
      <c r="Z54" s="41"/>
      <c r="AA54" s="42"/>
      <c r="AB54" s="42"/>
      <c r="AC54" s="42"/>
      <c r="AD54" s="43"/>
      <c r="AE54" s="41">
        <v>1</v>
      </c>
      <c r="AF54" s="42">
        <v>0</v>
      </c>
      <c r="AG54" s="42">
        <v>1</v>
      </c>
      <c r="AH54" s="42" t="s">
        <v>189</v>
      </c>
      <c r="AI54" s="43">
        <v>3</v>
      </c>
      <c r="AJ54" s="13"/>
      <c r="AK54" s="12"/>
      <c r="AL54" s="12"/>
      <c r="AM54" s="12"/>
      <c r="AN54" s="159"/>
      <c r="AO54" s="99">
        <v>40</v>
      </c>
      <c r="AP54" s="92"/>
    </row>
    <row r="55" spans="1:42" ht="12.75">
      <c r="A55" s="120">
        <v>42</v>
      </c>
      <c r="B55" s="61" t="s">
        <v>133</v>
      </c>
      <c r="C55" s="73" t="s">
        <v>78</v>
      </c>
      <c r="D55" s="55">
        <f t="shared" si="7"/>
        <v>2</v>
      </c>
      <c r="E55" s="9">
        <f t="shared" si="8"/>
        <v>3</v>
      </c>
      <c r="F55" s="41"/>
      <c r="G55" s="42"/>
      <c r="H55" s="42"/>
      <c r="I55" s="42"/>
      <c r="J55" s="43"/>
      <c r="K55" s="41"/>
      <c r="L55" s="42"/>
      <c r="M55" s="42"/>
      <c r="N55" s="42"/>
      <c r="O55" s="43"/>
      <c r="P55" s="41"/>
      <c r="Q55" s="42"/>
      <c r="R55" s="42"/>
      <c r="S55" s="42"/>
      <c r="T55" s="43"/>
      <c r="U55" s="378">
        <v>2</v>
      </c>
      <c r="V55" s="379">
        <v>0</v>
      </c>
      <c r="W55" s="379">
        <v>0</v>
      </c>
      <c r="X55" s="379" t="s">
        <v>189</v>
      </c>
      <c r="Y55" s="380">
        <v>3</v>
      </c>
      <c r="Z55" s="41"/>
      <c r="AA55" s="42"/>
      <c r="AB55" s="42"/>
      <c r="AC55" s="42"/>
      <c r="AD55" s="43"/>
      <c r="AE55" s="41"/>
      <c r="AF55" s="42"/>
      <c r="AG55" s="42"/>
      <c r="AH55" s="42"/>
      <c r="AI55" s="43"/>
      <c r="AJ55" s="13"/>
      <c r="AK55" s="12"/>
      <c r="AL55" s="12"/>
      <c r="AM55" s="12"/>
      <c r="AN55" s="159"/>
      <c r="AO55" s="99">
        <v>9</v>
      </c>
      <c r="AP55" s="92"/>
    </row>
    <row r="56" spans="1:42" ht="17.25" customHeight="1" thickBot="1">
      <c r="A56" s="123">
        <v>43</v>
      </c>
      <c r="B56" s="61" t="s">
        <v>220</v>
      </c>
      <c r="C56" s="190" t="s">
        <v>134</v>
      </c>
      <c r="D56" s="55">
        <f t="shared" si="7"/>
        <v>2</v>
      </c>
      <c r="E56" s="9">
        <f t="shared" si="8"/>
        <v>2</v>
      </c>
      <c r="F56" s="68"/>
      <c r="G56" s="69"/>
      <c r="H56" s="69"/>
      <c r="I56" s="69"/>
      <c r="J56" s="70"/>
      <c r="K56" s="68"/>
      <c r="L56" s="69"/>
      <c r="M56" s="69"/>
      <c r="N56" s="69"/>
      <c r="O56" s="70"/>
      <c r="P56" s="68"/>
      <c r="Q56" s="69"/>
      <c r="R56" s="69"/>
      <c r="S56" s="69"/>
      <c r="T56" s="70"/>
      <c r="U56" s="68"/>
      <c r="V56" s="69"/>
      <c r="W56" s="69"/>
      <c r="X56" s="69"/>
      <c r="Y56" s="70"/>
      <c r="Z56" s="68"/>
      <c r="AA56" s="69"/>
      <c r="AB56" s="69"/>
      <c r="AC56" s="69"/>
      <c r="AD56" s="70"/>
      <c r="AE56" s="68">
        <v>2</v>
      </c>
      <c r="AF56" s="69">
        <v>0</v>
      </c>
      <c r="AG56" s="69">
        <v>0</v>
      </c>
      <c r="AH56" s="69" t="s">
        <v>189</v>
      </c>
      <c r="AI56" s="70">
        <v>2</v>
      </c>
      <c r="AJ56" s="74"/>
      <c r="AK56" s="75"/>
      <c r="AL56" s="75"/>
      <c r="AM56" s="76"/>
      <c r="AN56" s="160"/>
      <c r="AO56" s="116">
        <v>17</v>
      </c>
      <c r="AP56" s="115"/>
    </row>
    <row r="57" spans="1:42" ht="14.25" thickBot="1" thickTop="1">
      <c r="A57" s="227"/>
      <c r="B57" s="387"/>
      <c r="C57" s="388" t="s">
        <v>289</v>
      </c>
      <c r="D57" s="389"/>
      <c r="E57" s="390"/>
      <c r="F57" s="391"/>
      <c r="G57" s="392"/>
      <c r="H57" s="392"/>
      <c r="I57" s="392"/>
      <c r="J57" s="393" t="s">
        <v>174</v>
      </c>
      <c r="K57" s="228"/>
      <c r="L57" s="42"/>
      <c r="M57" s="42"/>
      <c r="N57" s="42"/>
      <c r="O57" s="43"/>
      <c r="P57" s="229"/>
      <c r="Q57" s="69"/>
      <c r="R57" s="69"/>
      <c r="S57" s="69"/>
      <c r="T57" s="70"/>
      <c r="U57" s="68"/>
      <c r="V57" s="69"/>
      <c r="W57" s="69"/>
      <c r="X57" s="69"/>
      <c r="Y57" s="70"/>
      <c r="Z57" s="229"/>
      <c r="AA57" s="69"/>
      <c r="AB57" s="69"/>
      <c r="AC57" s="69"/>
      <c r="AD57" s="205"/>
      <c r="AE57" s="41"/>
      <c r="AF57" s="42"/>
      <c r="AG57" s="42"/>
      <c r="AH57" s="42"/>
      <c r="AI57" s="43"/>
      <c r="AJ57" s="41"/>
      <c r="AK57" s="42"/>
      <c r="AL57" s="42"/>
      <c r="AM57" s="42"/>
      <c r="AN57" s="43"/>
      <c r="AO57" s="100"/>
      <c r="AP57" s="93"/>
    </row>
    <row r="58" spans="1:42" ht="14.25" thickBot="1" thickTop="1">
      <c r="A58" s="230"/>
      <c r="B58" s="394"/>
      <c r="C58" s="395" t="s">
        <v>290</v>
      </c>
      <c r="D58" s="231"/>
      <c r="E58" s="232"/>
      <c r="F58" s="233"/>
      <c r="G58" s="40"/>
      <c r="H58" s="40"/>
      <c r="I58" s="40"/>
      <c r="J58" s="234"/>
      <c r="K58" s="41"/>
      <c r="L58" s="42"/>
      <c r="M58" s="42"/>
      <c r="N58" s="42"/>
      <c r="O58" s="43"/>
      <c r="P58" s="229"/>
      <c r="Q58" s="69"/>
      <c r="R58" s="69"/>
      <c r="S58" s="69"/>
      <c r="T58" s="70"/>
      <c r="U58" s="229"/>
      <c r="V58" s="69"/>
      <c r="W58" s="69"/>
      <c r="X58" s="69"/>
      <c r="Y58" s="70"/>
      <c r="Z58" s="229"/>
      <c r="AA58" s="69"/>
      <c r="AB58" s="69"/>
      <c r="AC58" s="69"/>
      <c r="AD58" s="43"/>
      <c r="AE58" s="228"/>
      <c r="AF58" s="42"/>
      <c r="AG58" s="42"/>
      <c r="AH58" s="42"/>
      <c r="AI58" s="43"/>
      <c r="AJ58" s="228"/>
      <c r="AK58" s="42"/>
      <c r="AL58" s="42"/>
      <c r="AM58" s="42"/>
      <c r="AN58" s="43"/>
      <c r="AO58" s="100"/>
      <c r="AP58" s="93"/>
    </row>
    <row r="59" spans="1:42" ht="15" customHeight="1" thickBot="1">
      <c r="A59" s="237">
        <v>44</v>
      </c>
      <c r="B59" s="396" t="s">
        <v>240</v>
      </c>
      <c r="C59" s="397" t="s">
        <v>175</v>
      </c>
      <c r="D59" s="201">
        <f>SUM(F59,G59,H59,K59,L59,M59,P59,Q59,R59,U59,V59,W59,Z59,AA59,AB59,AE59,AF59,AG59,AJ59,AK59,AL59)</f>
        <v>3</v>
      </c>
      <c r="E59" s="201">
        <f>SUM(J59,O59,T59,Y59,AD59,AI59,AN59)</f>
        <v>3</v>
      </c>
      <c r="F59" s="202"/>
      <c r="G59" s="203"/>
      <c r="H59" s="203"/>
      <c r="I59" s="203"/>
      <c r="J59" s="204"/>
      <c r="K59" s="65"/>
      <c r="L59" s="66"/>
      <c r="M59" s="66"/>
      <c r="N59" s="66"/>
      <c r="O59" s="67"/>
      <c r="P59" s="65"/>
      <c r="Q59" s="66"/>
      <c r="R59" s="66"/>
      <c r="S59" s="66"/>
      <c r="T59" s="67"/>
      <c r="U59" s="65"/>
      <c r="V59" s="66"/>
      <c r="W59" s="66"/>
      <c r="X59" s="66"/>
      <c r="Y59" s="67"/>
      <c r="Z59" s="65"/>
      <c r="AA59" s="66"/>
      <c r="AB59" s="66"/>
      <c r="AC59" s="66"/>
      <c r="AD59" s="67"/>
      <c r="AE59" s="65">
        <v>2</v>
      </c>
      <c r="AF59" s="66">
        <v>1</v>
      </c>
      <c r="AG59" s="66">
        <v>0</v>
      </c>
      <c r="AH59" s="66" t="s">
        <v>189</v>
      </c>
      <c r="AI59" s="67">
        <v>3</v>
      </c>
      <c r="AJ59" s="65"/>
      <c r="AK59" s="66"/>
      <c r="AL59" s="66"/>
      <c r="AM59" s="66"/>
      <c r="AN59" s="67"/>
      <c r="AO59" s="100"/>
      <c r="AP59" s="93"/>
    </row>
    <row r="60" spans="1:42" ht="15" customHeight="1" thickBot="1">
      <c r="A60" s="236"/>
      <c r="B60" s="398" t="s">
        <v>138</v>
      </c>
      <c r="C60" s="399" t="s">
        <v>178</v>
      </c>
      <c r="D60" s="201"/>
      <c r="E60" s="201"/>
      <c r="F60" s="202"/>
      <c r="G60" s="203"/>
      <c r="H60" s="223"/>
      <c r="I60" s="224"/>
      <c r="J60" s="204"/>
      <c r="K60" s="65"/>
      <c r="L60" s="66"/>
      <c r="M60" s="225"/>
      <c r="N60" s="226"/>
      <c r="O60" s="67"/>
      <c r="P60" s="65"/>
      <c r="Q60" s="66"/>
      <c r="R60" s="225"/>
      <c r="S60" s="226"/>
      <c r="T60" s="67"/>
      <c r="U60" s="65"/>
      <c r="V60" s="66"/>
      <c r="W60" s="225"/>
      <c r="X60" s="226"/>
      <c r="Y60" s="67"/>
      <c r="Z60" s="65"/>
      <c r="AA60" s="66"/>
      <c r="AB60" s="225"/>
      <c r="AC60" s="226"/>
      <c r="AD60" s="67"/>
      <c r="AE60" s="65"/>
      <c r="AF60" s="66"/>
      <c r="AG60" s="225"/>
      <c r="AH60" s="226"/>
      <c r="AI60" s="67"/>
      <c r="AJ60" s="65"/>
      <c r="AK60" s="66"/>
      <c r="AL60" s="225"/>
      <c r="AM60" s="226"/>
      <c r="AN60" s="67"/>
      <c r="AO60" s="100">
        <v>33</v>
      </c>
      <c r="AP60" s="93"/>
    </row>
    <row r="61" spans="1:42" ht="15" customHeight="1" thickBot="1">
      <c r="A61" s="236"/>
      <c r="B61" s="398" t="s">
        <v>227</v>
      </c>
      <c r="C61" s="399" t="s">
        <v>139</v>
      </c>
      <c r="D61" s="201"/>
      <c r="E61" s="201"/>
      <c r="F61" s="202"/>
      <c r="G61" s="203"/>
      <c r="H61" s="223"/>
      <c r="I61" s="224"/>
      <c r="J61" s="204"/>
      <c r="K61" s="65"/>
      <c r="L61" s="66"/>
      <c r="M61" s="225"/>
      <c r="N61" s="226"/>
      <c r="O61" s="67"/>
      <c r="P61" s="65"/>
      <c r="Q61" s="66"/>
      <c r="R61" s="225"/>
      <c r="S61" s="226"/>
      <c r="T61" s="67"/>
      <c r="U61" s="65"/>
      <c r="V61" s="66"/>
      <c r="W61" s="225"/>
      <c r="X61" s="226"/>
      <c r="Y61" s="67"/>
      <c r="Z61" s="65"/>
      <c r="AA61" s="66"/>
      <c r="AB61" s="225"/>
      <c r="AC61" s="226"/>
      <c r="AD61" s="67"/>
      <c r="AE61" s="65"/>
      <c r="AF61" s="66"/>
      <c r="AG61" s="225"/>
      <c r="AH61" s="226"/>
      <c r="AI61" s="67"/>
      <c r="AJ61" s="65"/>
      <c r="AK61" s="66"/>
      <c r="AL61" s="225"/>
      <c r="AM61" s="226"/>
      <c r="AN61" s="67"/>
      <c r="AO61" s="100">
        <v>11</v>
      </c>
      <c r="AP61" s="93"/>
    </row>
    <row r="62" spans="1:42" ht="15" customHeight="1" thickBot="1">
      <c r="A62" s="236"/>
      <c r="B62" s="398"/>
      <c r="C62" s="399"/>
      <c r="D62" s="201"/>
      <c r="E62" s="201"/>
      <c r="F62" s="202"/>
      <c r="G62" s="203"/>
      <c r="H62" s="223"/>
      <c r="I62" s="224"/>
      <c r="J62" s="204"/>
      <c r="K62" s="65"/>
      <c r="L62" s="66"/>
      <c r="M62" s="225"/>
      <c r="N62" s="226"/>
      <c r="O62" s="67"/>
      <c r="P62" s="65"/>
      <c r="Q62" s="66"/>
      <c r="R62" s="225"/>
      <c r="S62" s="226"/>
      <c r="T62" s="67"/>
      <c r="U62" s="65"/>
      <c r="V62" s="66"/>
      <c r="W62" s="225"/>
      <c r="X62" s="226"/>
      <c r="Y62" s="67"/>
      <c r="Z62" s="65"/>
      <c r="AA62" s="66"/>
      <c r="AB62" s="225"/>
      <c r="AC62" s="226"/>
      <c r="AD62" s="67"/>
      <c r="AE62" s="65"/>
      <c r="AF62" s="66"/>
      <c r="AG62" s="225"/>
      <c r="AH62" s="226"/>
      <c r="AI62" s="67"/>
      <c r="AJ62" s="65"/>
      <c r="AK62" s="66"/>
      <c r="AL62" s="225"/>
      <c r="AM62" s="226"/>
      <c r="AN62" s="67"/>
      <c r="AO62" s="100"/>
      <c r="AP62" s="93"/>
    </row>
    <row r="63" spans="1:42" ht="15" customHeight="1" thickBot="1">
      <c r="A63" s="236"/>
      <c r="B63" s="400"/>
      <c r="C63" s="401"/>
      <c r="D63" s="201"/>
      <c r="E63" s="201"/>
      <c r="F63" s="202"/>
      <c r="G63" s="203"/>
      <c r="H63" s="223"/>
      <c r="I63" s="224"/>
      <c r="J63" s="204"/>
      <c r="K63" s="65"/>
      <c r="L63" s="66"/>
      <c r="M63" s="225"/>
      <c r="N63" s="226"/>
      <c r="O63" s="67"/>
      <c r="P63" s="65"/>
      <c r="Q63" s="66"/>
      <c r="R63" s="225"/>
      <c r="S63" s="226"/>
      <c r="T63" s="67"/>
      <c r="U63" s="65"/>
      <c r="V63" s="66"/>
      <c r="W63" s="225"/>
      <c r="X63" s="226"/>
      <c r="Y63" s="67"/>
      <c r="Z63" s="65"/>
      <c r="AA63" s="66"/>
      <c r="AB63" s="225"/>
      <c r="AC63" s="226"/>
      <c r="AD63" s="67"/>
      <c r="AE63" s="65"/>
      <c r="AF63" s="66"/>
      <c r="AG63" s="225"/>
      <c r="AH63" s="226"/>
      <c r="AI63" s="67"/>
      <c r="AJ63" s="65"/>
      <c r="AK63" s="66"/>
      <c r="AL63" s="225"/>
      <c r="AM63" s="226"/>
      <c r="AN63" s="67"/>
      <c r="AO63" s="100"/>
      <c r="AP63" s="93"/>
    </row>
    <row r="64" spans="1:42" ht="12.75" customHeight="1" thickBot="1" thickTop="1">
      <c r="A64" s="520" t="s">
        <v>179</v>
      </c>
      <c r="B64" s="521"/>
      <c r="C64" s="521"/>
      <c r="D64" s="238">
        <f aca="true" t="shared" si="9" ref="D64:AN64">SUM(D70:D71)</f>
        <v>4</v>
      </c>
      <c r="E64" s="239">
        <f t="shared" si="9"/>
        <v>0</v>
      </c>
      <c r="F64" s="240">
        <f t="shared" si="9"/>
        <v>0</v>
      </c>
      <c r="G64" s="241">
        <f t="shared" si="9"/>
        <v>0</v>
      </c>
      <c r="H64" s="241">
        <f t="shared" si="9"/>
        <v>0</v>
      </c>
      <c r="I64" s="241">
        <f t="shared" si="9"/>
        <v>0</v>
      </c>
      <c r="J64" s="242">
        <f t="shared" si="9"/>
        <v>0</v>
      </c>
      <c r="K64" s="243">
        <f t="shared" si="9"/>
        <v>0</v>
      </c>
      <c r="L64" s="241">
        <f t="shared" si="9"/>
        <v>2</v>
      </c>
      <c r="M64" s="241">
        <f t="shared" si="9"/>
        <v>0</v>
      </c>
      <c r="N64" s="241">
        <f t="shared" si="9"/>
        <v>0</v>
      </c>
      <c r="O64" s="244">
        <f t="shared" si="9"/>
        <v>0</v>
      </c>
      <c r="P64" s="240">
        <f t="shared" si="9"/>
        <v>0</v>
      </c>
      <c r="Q64" s="241">
        <f t="shared" si="9"/>
        <v>2</v>
      </c>
      <c r="R64" s="241">
        <f t="shared" si="9"/>
        <v>0</v>
      </c>
      <c r="S64" s="241">
        <f t="shared" si="9"/>
        <v>0</v>
      </c>
      <c r="T64" s="242">
        <f t="shared" si="9"/>
        <v>0</v>
      </c>
      <c r="U64" s="243">
        <f t="shared" si="9"/>
        <v>0</v>
      </c>
      <c r="V64" s="241">
        <f t="shared" si="9"/>
        <v>0</v>
      </c>
      <c r="W64" s="241">
        <f t="shared" si="9"/>
        <v>0</v>
      </c>
      <c r="X64" s="241">
        <f t="shared" si="9"/>
        <v>0</v>
      </c>
      <c r="Y64" s="244">
        <f t="shared" si="9"/>
        <v>0</v>
      </c>
      <c r="Z64" s="240">
        <f t="shared" si="9"/>
        <v>0</v>
      </c>
      <c r="AA64" s="241">
        <f t="shared" si="9"/>
        <v>0</v>
      </c>
      <c r="AB64" s="241">
        <f t="shared" si="9"/>
        <v>0</v>
      </c>
      <c r="AC64" s="241">
        <f t="shared" si="9"/>
        <v>0</v>
      </c>
      <c r="AD64" s="242">
        <f t="shared" si="9"/>
        <v>0</v>
      </c>
      <c r="AE64" s="243">
        <f t="shared" si="9"/>
        <v>0</v>
      </c>
      <c r="AF64" s="241">
        <f t="shared" si="9"/>
        <v>0</v>
      </c>
      <c r="AG64" s="241">
        <f t="shared" si="9"/>
        <v>0</v>
      </c>
      <c r="AH64" s="241">
        <f t="shared" si="9"/>
        <v>0</v>
      </c>
      <c r="AI64" s="244">
        <f t="shared" si="9"/>
        <v>0</v>
      </c>
      <c r="AJ64" s="243">
        <f t="shared" si="9"/>
        <v>0</v>
      </c>
      <c r="AK64" s="241">
        <f t="shared" si="9"/>
        <v>0</v>
      </c>
      <c r="AL64" s="241">
        <f t="shared" si="9"/>
        <v>0</v>
      </c>
      <c r="AM64" s="241">
        <f t="shared" si="9"/>
        <v>0</v>
      </c>
      <c r="AN64" s="244">
        <f t="shared" si="9"/>
        <v>0</v>
      </c>
      <c r="AO64" s="240"/>
      <c r="AP64" s="241"/>
    </row>
    <row r="65" spans="1:42" ht="14.25" thickBot="1" thickTop="1">
      <c r="A65" s="347"/>
      <c r="B65" s="348"/>
      <c r="C65" s="349" t="s">
        <v>328</v>
      </c>
      <c r="D65" s="450"/>
      <c r="E65" s="451"/>
      <c r="F65" s="451"/>
      <c r="G65" s="451"/>
      <c r="H65" s="451"/>
      <c r="I65" s="451"/>
      <c r="J65" s="452" t="s">
        <v>323</v>
      </c>
      <c r="K65" s="453"/>
      <c r="L65" s="454"/>
      <c r="M65" s="454"/>
      <c r="N65" s="454"/>
      <c r="O65" s="455"/>
      <c r="P65" s="453"/>
      <c r="Q65" s="454"/>
      <c r="R65" s="454"/>
      <c r="S65" s="454"/>
      <c r="T65" s="455"/>
      <c r="U65" s="453"/>
      <c r="V65" s="454"/>
      <c r="W65" s="454"/>
      <c r="X65" s="454"/>
      <c r="Y65" s="455"/>
      <c r="Z65" s="456"/>
      <c r="AA65" s="457"/>
      <c r="AB65" s="457"/>
      <c r="AC65" s="457"/>
      <c r="AD65" s="458"/>
      <c r="AE65" s="453"/>
      <c r="AF65" s="454"/>
      <c r="AG65" s="454"/>
      <c r="AH65" s="454"/>
      <c r="AI65" s="455"/>
      <c r="AJ65" s="456"/>
      <c r="AK65" s="457"/>
      <c r="AL65" s="457"/>
      <c r="AM65" s="457"/>
      <c r="AN65" s="455"/>
      <c r="AO65" s="100"/>
      <c r="AP65" s="93"/>
    </row>
    <row r="66" spans="1:42" ht="14.25" thickBot="1" thickTop="1">
      <c r="A66" s="347"/>
      <c r="B66" s="358"/>
      <c r="C66" s="359" t="s">
        <v>324</v>
      </c>
      <c r="D66" s="360"/>
      <c r="E66" s="361"/>
      <c r="F66" s="459"/>
      <c r="G66" s="459"/>
      <c r="H66" s="459"/>
      <c r="I66" s="459"/>
      <c r="J66" s="459"/>
      <c r="K66" s="460"/>
      <c r="L66" s="461"/>
      <c r="M66" s="461"/>
      <c r="N66" s="461"/>
      <c r="O66" s="462"/>
      <c r="P66" s="460"/>
      <c r="Q66" s="461"/>
      <c r="R66" s="461"/>
      <c r="S66" s="461"/>
      <c r="T66" s="462"/>
      <c r="U66" s="460"/>
      <c r="V66" s="461"/>
      <c r="W66" s="461"/>
      <c r="X66" s="461"/>
      <c r="Y66" s="462"/>
      <c r="Z66" s="460"/>
      <c r="AA66" s="461"/>
      <c r="AB66" s="461"/>
      <c r="AC66" s="461"/>
      <c r="AD66" s="462"/>
      <c r="AE66" s="463"/>
      <c r="AF66" s="464"/>
      <c r="AG66" s="464"/>
      <c r="AH66" s="464"/>
      <c r="AI66" s="465"/>
      <c r="AJ66" s="460"/>
      <c r="AK66" s="461"/>
      <c r="AL66" s="461"/>
      <c r="AM66" s="461"/>
      <c r="AN66" s="462"/>
      <c r="AO66" s="100"/>
      <c r="AP66" s="93"/>
    </row>
    <row r="67" spans="1:42" ht="13.5" thickBot="1">
      <c r="A67" s="123"/>
      <c r="B67" s="363" t="s">
        <v>322</v>
      </c>
      <c r="C67" s="364" t="s">
        <v>23</v>
      </c>
      <c r="D67" s="369">
        <f>SUM(F67:AN67)-E67</f>
        <v>2</v>
      </c>
      <c r="E67" s="466">
        <f>J67+O67+T67+Y67+AD67+AI67+AN67</f>
        <v>0</v>
      </c>
      <c r="F67" s="467"/>
      <c r="G67" s="468"/>
      <c r="H67" s="468"/>
      <c r="I67" s="468"/>
      <c r="J67" s="469"/>
      <c r="K67" s="470">
        <v>0</v>
      </c>
      <c r="L67" s="471">
        <v>2</v>
      </c>
      <c r="M67" s="471">
        <v>0</v>
      </c>
      <c r="N67" s="471" t="s">
        <v>180</v>
      </c>
      <c r="O67" s="472">
        <v>0</v>
      </c>
      <c r="P67" s="470"/>
      <c r="Q67" s="471"/>
      <c r="R67" s="471"/>
      <c r="S67" s="471"/>
      <c r="T67" s="472"/>
      <c r="U67" s="470"/>
      <c r="V67" s="471"/>
      <c r="W67" s="471"/>
      <c r="X67" s="471"/>
      <c r="Y67" s="472"/>
      <c r="Z67" s="470"/>
      <c r="AA67" s="471"/>
      <c r="AB67" s="471"/>
      <c r="AC67" s="471"/>
      <c r="AD67" s="472"/>
      <c r="AE67" s="470"/>
      <c r="AF67" s="471"/>
      <c r="AG67" s="471"/>
      <c r="AH67" s="471"/>
      <c r="AI67" s="472"/>
      <c r="AJ67" s="473"/>
      <c r="AK67" s="474"/>
      <c r="AL67" s="474"/>
      <c r="AM67" s="474"/>
      <c r="AN67" s="475"/>
      <c r="AO67" s="100"/>
      <c r="AP67" s="489" t="s">
        <v>325</v>
      </c>
    </row>
    <row r="68" spans="1:42" ht="13.5" thickBot="1">
      <c r="A68" s="123"/>
      <c r="B68" s="363" t="s">
        <v>321</v>
      </c>
      <c r="C68" s="364" t="s">
        <v>25</v>
      </c>
      <c r="D68" s="369">
        <f>SUM(F68:AN68)-E68</f>
        <v>2</v>
      </c>
      <c r="E68" s="466">
        <f>J68+O68+T68+Y68+AD68+AI68+AN68</f>
        <v>0</v>
      </c>
      <c r="F68" s="476"/>
      <c r="G68" s="477"/>
      <c r="H68" s="477"/>
      <c r="I68" s="477"/>
      <c r="J68" s="208"/>
      <c r="K68" s="206"/>
      <c r="L68" s="207"/>
      <c r="M68" s="207"/>
      <c r="N68" s="207"/>
      <c r="O68" s="208"/>
      <c r="P68" s="206">
        <v>0</v>
      </c>
      <c r="Q68" s="207">
        <v>2</v>
      </c>
      <c r="R68" s="207">
        <v>0</v>
      </c>
      <c r="S68" s="207" t="s">
        <v>180</v>
      </c>
      <c r="T68" s="208">
        <v>0</v>
      </c>
      <c r="U68" s="206"/>
      <c r="V68" s="207"/>
      <c r="W68" s="207"/>
      <c r="X68" s="207"/>
      <c r="Y68" s="208"/>
      <c r="Z68" s="206"/>
      <c r="AA68" s="207"/>
      <c r="AB68" s="207"/>
      <c r="AC68" s="207"/>
      <c r="AD68" s="208"/>
      <c r="AE68" s="206"/>
      <c r="AF68" s="207"/>
      <c r="AG68" s="207"/>
      <c r="AH68" s="207"/>
      <c r="AI68" s="208"/>
      <c r="AJ68" s="478"/>
      <c r="AK68" s="76"/>
      <c r="AL68" s="76"/>
      <c r="AM68" s="76"/>
      <c r="AN68" s="479"/>
      <c r="AO68" s="100" t="s">
        <v>322</v>
      </c>
      <c r="AP68" s="93"/>
    </row>
    <row r="69" spans="1:42" ht="13.5" thickBot="1">
      <c r="A69" s="347"/>
      <c r="B69" s="367" t="s">
        <v>326</v>
      </c>
      <c r="C69" s="368" t="s">
        <v>327</v>
      </c>
      <c r="D69" s="369">
        <f>SUM(F69:AN69)-E69</f>
        <v>0</v>
      </c>
      <c r="E69" s="466">
        <f>J69+O69+T69+Y69+AD69+AI69+AN69</f>
        <v>0</v>
      </c>
      <c r="F69" s="480"/>
      <c r="G69" s="481"/>
      <c r="H69" s="481"/>
      <c r="I69" s="481"/>
      <c r="J69" s="482"/>
      <c r="K69" s="483"/>
      <c r="L69" s="484"/>
      <c r="M69" s="484"/>
      <c r="N69" s="484"/>
      <c r="O69" s="485"/>
      <c r="P69" s="483"/>
      <c r="Q69" s="484"/>
      <c r="R69" s="484"/>
      <c r="S69" s="484"/>
      <c r="T69" s="485"/>
      <c r="U69" s="483"/>
      <c r="V69" s="484"/>
      <c r="W69" s="484"/>
      <c r="X69" s="484"/>
      <c r="Y69" s="485"/>
      <c r="Z69" s="486"/>
      <c r="AA69" s="487"/>
      <c r="AB69" s="464"/>
      <c r="AC69" s="464"/>
      <c r="AD69" s="488"/>
      <c r="AE69" s="460"/>
      <c r="AF69" s="461"/>
      <c r="AG69" s="461"/>
      <c r="AH69" s="461"/>
      <c r="AI69" s="462"/>
      <c r="AJ69" s="460"/>
      <c r="AK69" s="461"/>
      <c r="AL69" s="461"/>
      <c r="AM69" s="461"/>
      <c r="AN69" s="462"/>
      <c r="AO69" s="100"/>
      <c r="AP69" s="93"/>
    </row>
    <row r="70" spans="1:42" ht="13.5" thickTop="1">
      <c r="A70" s="123"/>
      <c r="B70" s="188" t="s">
        <v>214</v>
      </c>
      <c r="C70" s="73" t="s">
        <v>250</v>
      </c>
      <c r="D70" s="448">
        <f>SUM(F70:AN70)-E70</f>
        <v>2</v>
      </c>
      <c r="E70" s="449">
        <f>J70+O70+T70+Y70+AD70+AI70+AN70</f>
        <v>0</v>
      </c>
      <c r="F70" s="68"/>
      <c r="G70" s="69"/>
      <c r="H70" s="69"/>
      <c r="I70" s="69"/>
      <c r="J70" s="70"/>
      <c r="K70" s="68">
        <v>0</v>
      </c>
      <c r="L70" s="69">
        <v>2</v>
      </c>
      <c r="M70" s="69">
        <v>0</v>
      </c>
      <c r="N70" s="69" t="s">
        <v>24</v>
      </c>
      <c r="O70" s="70">
        <v>0</v>
      </c>
      <c r="P70" s="68"/>
      <c r="Q70" s="69"/>
      <c r="R70" s="69"/>
      <c r="S70" s="69"/>
      <c r="T70" s="70"/>
      <c r="U70" s="68"/>
      <c r="V70" s="69"/>
      <c r="W70" s="69"/>
      <c r="X70" s="69"/>
      <c r="Y70" s="70"/>
      <c r="Z70" s="68"/>
      <c r="AA70" s="69"/>
      <c r="AB70" s="69"/>
      <c r="AC70" s="69"/>
      <c r="AD70" s="70"/>
      <c r="AE70" s="68"/>
      <c r="AF70" s="69"/>
      <c r="AG70" s="69"/>
      <c r="AH70" s="69"/>
      <c r="AI70" s="70"/>
      <c r="AJ70" s="74"/>
      <c r="AK70" s="75"/>
      <c r="AL70" s="75"/>
      <c r="AM70" s="75"/>
      <c r="AN70" s="160"/>
      <c r="AO70" s="100"/>
      <c r="AP70" s="93"/>
    </row>
    <row r="71" spans="1:42" ht="12.75" customHeight="1" thickBot="1">
      <c r="A71" s="245"/>
      <c r="B71" s="446" t="s">
        <v>234</v>
      </c>
      <c r="C71" s="446" t="s">
        <v>251</v>
      </c>
      <c r="D71" s="447">
        <f>SUM(F71:AN71)-E71</f>
        <v>2</v>
      </c>
      <c r="E71" s="447">
        <f>J71+O71+T71+Y71+AD71+AI71+AN71</f>
        <v>0</v>
      </c>
      <c r="F71" s="260"/>
      <c r="G71" s="261"/>
      <c r="H71" s="261"/>
      <c r="I71" s="261"/>
      <c r="J71" s="262"/>
      <c r="K71" s="260"/>
      <c r="L71" s="261"/>
      <c r="M71" s="261"/>
      <c r="N71" s="261"/>
      <c r="O71" s="262"/>
      <c r="P71" s="260">
        <v>0</v>
      </c>
      <c r="Q71" s="261">
        <v>2</v>
      </c>
      <c r="R71" s="261">
        <v>0</v>
      </c>
      <c r="S71" s="261" t="s">
        <v>24</v>
      </c>
      <c r="T71" s="262">
        <v>0</v>
      </c>
      <c r="U71" s="260"/>
      <c r="V71" s="261"/>
      <c r="W71" s="261"/>
      <c r="X71" s="261"/>
      <c r="Y71" s="262"/>
      <c r="Z71" s="260"/>
      <c r="AA71" s="261"/>
      <c r="AB71" s="261"/>
      <c r="AC71" s="261"/>
      <c r="AD71" s="262"/>
      <c r="AE71" s="260"/>
      <c r="AF71" s="261"/>
      <c r="AG71" s="261"/>
      <c r="AH71" s="261"/>
      <c r="AI71" s="262"/>
      <c r="AJ71" s="260"/>
      <c r="AK71" s="261"/>
      <c r="AL71" s="261"/>
      <c r="AM71" s="261"/>
      <c r="AN71" s="262"/>
      <c r="AO71" s="100"/>
      <c r="AP71" s="93"/>
    </row>
    <row r="72" spans="1:42" ht="12.75" customHeight="1" thickBot="1">
      <c r="A72" s="515" t="s">
        <v>187</v>
      </c>
      <c r="B72" s="516"/>
      <c r="C72" s="517"/>
      <c r="D72" s="263">
        <f aca="true" t="shared" si="10" ref="D72:AN72">SUM(D73:D101)</f>
        <v>8</v>
      </c>
      <c r="E72" s="263">
        <f t="shared" si="10"/>
        <v>10</v>
      </c>
      <c r="F72" s="264">
        <f t="shared" si="10"/>
        <v>0</v>
      </c>
      <c r="G72" s="264">
        <f t="shared" si="10"/>
        <v>0</v>
      </c>
      <c r="H72" s="264">
        <f t="shared" si="10"/>
        <v>0</v>
      </c>
      <c r="I72" s="264">
        <f t="shared" si="10"/>
        <v>0</v>
      </c>
      <c r="J72" s="264">
        <f t="shared" si="10"/>
        <v>0</v>
      </c>
      <c r="K72" s="265">
        <f t="shared" si="10"/>
        <v>0</v>
      </c>
      <c r="L72" s="265">
        <f t="shared" si="10"/>
        <v>0</v>
      </c>
      <c r="M72" s="265">
        <f t="shared" si="10"/>
        <v>0</v>
      </c>
      <c r="N72" s="265">
        <f t="shared" si="10"/>
        <v>0</v>
      </c>
      <c r="O72" s="265">
        <f t="shared" si="10"/>
        <v>0</v>
      </c>
      <c r="P72" s="265">
        <f t="shared" si="10"/>
        <v>0</v>
      </c>
      <c r="Q72" s="265">
        <f t="shared" si="10"/>
        <v>0</v>
      </c>
      <c r="R72" s="265">
        <f t="shared" si="10"/>
        <v>0</v>
      </c>
      <c r="S72" s="265">
        <f t="shared" si="10"/>
        <v>0</v>
      </c>
      <c r="T72" s="265">
        <f t="shared" si="10"/>
        <v>0</v>
      </c>
      <c r="U72" s="265">
        <f t="shared" si="10"/>
        <v>2</v>
      </c>
      <c r="V72" s="265">
        <f t="shared" si="10"/>
        <v>0</v>
      </c>
      <c r="W72" s="265">
        <f t="shared" si="10"/>
        <v>0</v>
      </c>
      <c r="X72" s="265">
        <f t="shared" si="10"/>
        <v>0</v>
      </c>
      <c r="Y72" s="265">
        <f t="shared" si="10"/>
        <v>2</v>
      </c>
      <c r="Z72" s="265">
        <f t="shared" si="10"/>
        <v>0</v>
      </c>
      <c r="AA72" s="265">
        <f t="shared" si="10"/>
        <v>0</v>
      </c>
      <c r="AB72" s="265">
        <f t="shared" si="10"/>
        <v>0</v>
      </c>
      <c r="AC72" s="265">
        <f t="shared" si="10"/>
        <v>0</v>
      </c>
      <c r="AD72" s="265">
        <f t="shared" si="10"/>
        <v>0</v>
      </c>
      <c r="AE72" s="265">
        <f t="shared" si="10"/>
        <v>0</v>
      </c>
      <c r="AF72" s="265">
        <f t="shared" si="10"/>
        <v>0</v>
      </c>
      <c r="AG72" s="265">
        <f t="shared" si="10"/>
        <v>0</v>
      </c>
      <c r="AH72" s="265">
        <f t="shared" si="10"/>
        <v>0</v>
      </c>
      <c r="AI72" s="265">
        <f t="shared" si="10"/>
        <v>0</v>
      </c>
      <c r="AJ72" s="265">
        <f t="shared" si="10"/>
        <v>6</v>
      </c>
      <c r="AK72" s="265">
        <f t="shared" si="10"/>
        <v>0</v>
      </c>
      <c r="AL72" s="265">
        <f t="shared" si="10"/>
        <v>0</v>
      </c>
      <c r="AM72" s="265">
        <f t="shared" si="10"/>
        <v>0</v>
      </c>
      <c r="AN72" s="265">
        <f t="shared" si="10"/>
        <v>8</v>
      </c>
      <c r="AO72" s="308"/>
      <c r="AP72" s="312"/>
    </row>
    <row r="73" spans="1:42" ht="12.75" customHeight="1" thickBot="1" thickTop="1">
      <c r="A73" s="227"/>
      <c r="B73" s="266"/>
      <c r="C73" s="267" t="s">
        <v>285</v>
      </c>
      <c r="D73" s="268"/>
      <c r="E73" s="381"/>
      <c r="F73" s="382"/>
      <c r="G73" s="382"/>
      <c r="H73" s="382"/>
      <c r="I73" s="382"/>
      <c r="J73" s="383" t="s">
        <v>286</v>
      </c>
      <c r="K73" s="228"/>
      <c r="L73" s="42"/>
      <c r="M73" s="42"/>
      <c r="N73" s="42"/>
      <c r="O73" s="43"/>
      <c r="P73" s="229"/>
      <c r="Q73" s="69"/>
      <c r="R73" s="69"/>
      <c r="S73" s="69"/>
      <c r="T73" s="70"/>
      <c r="U73" s="68"/>
      <c r="V73" s="69"/>
      <c r="W73" s="69"/>
      <c r="X73" s="69"/>
      <c r="Y73" s="70"/>
      <c r="Z73" s="229"/>
      <c r="AA73" s="69"/>
      <c r="AB73" s="69"/>
      <c r="AC73" s="69"/>
      <c r="AD73" s="205"/>
      <c r="AE73" s="41"/>
      <c r="AF73" s="42"/>
      <c r="AG73" s="42"/>
      <c r="AH73" s="42"/>
      <c r="AI73" s="43"/>
      <c r="AJ73" s="41"/>
      <c r="AK73" s="42"/>
      <c r="AL73" s="42"/>
      <c r="AM73" s="42"/>
      <c r="AN73" s="43"/>
      <c r="AO73" s="309"/>
      <c r="AP73" s="314"/>
    </row>
    <row r="74" spans="1:42" ht="12.75" customHeight="1" thickBot="1" thickTop="1">
      <c r="A74" s="230"/>
      <c r="B74" s="269"/>
      <c r="C74" s="270" t="s">
        <v>284</v>
      </c>
      <c r="D74" s="231"/>
      <c r="E74" s="415"/>
      <c r="F74" s="233"/>
      <c r="G74" s="40"/>
      <c r="H74" s="40"/>
      <c r="I74" s="40"/>
      <c r="J74" s="234"/>
      <c r="K74" s="41"/>
      <c r="L74" s="42"/>
      <c r="M74" s="42"/>
      <c r="N74" s="42"/>
      <c r="O74" s="43"/>
      <c r="P74" s="229"/>
      <c r="Q74" s="69"/>
      <c r="R74" s="69"/>
      <c r="S74" s="69"/>
      <c r="T74" s="70"/>
      <c r="U74" s="229"/>
      <c r="V74" s="69"/>
      <c r="W74" s="69"/>
      <c r="X74" s="69"/>
      <c r="Y74" s="117"/>
      <c r="Z74" s="41"/>
      <c r="AA74" s="69"/>
      <c r="AB74" s="69"/>
      <c r="AC74" s="69"/>
      <c r="AD74" s="43"/>
      <c r="AE74" s="228"/>
      <c r="AF74" s="42"/>
      <c r="AG74" s="42"/>
      <c r="AH74" s="42"/>
      <c r="AI74" s="43"/>
      <c r="AJ74" s="228"/>
      <c r="AK74" s="42"/>
      <c r="AL74" s="42"/>
      <c r="AM74" s="42"/>
      <c r="AN74" s="43"/>
      <c r="AO74" s="309"/>
      <c r="AP74" s="314"/>
    </row>
    <row r="75" spans="1:42" ht="12.75" customHeight="1" thickBot="1">
      <c r="A75" s="271">
        <v>61</v>
      </c>
      <c r="B75" s="272" t="s">
        <v>193</v>
      </c>
      <c r="C75" s="384" t="s">
        <v>188</v>
      </c>
      <c r="D75" s="246">
        <f>SUM(F75:AN75)-E75</f>
        <v>2</v>
      </c>
      <c r="E75" s="247">
        <f>J75+O75+T75+Y75+AD75+AI75+AN75</f>
        <v>2</v>
      </c>
      <c r="F75" s="254"/>
      <c r="G75" s="255"/>
      <c r="H75" s="255"/>
      <c r="I75" s="255"/>
      <c r="J75" s="256"/>
      <c r="K75" s="257"/>
      <c r="L75" s="258"/>
      <c r="M75" s="258"/>
      <c r="N75" s="258"/>
      <c r="O75" s="259"/>
      <c r="P75" s="257"/>
      <c r="Q75" s="258"/>
      <c r="R75" s="258"/>
      <c r="S75" s="258"/>
      <c r="T75" s="259"/>
      <c r="U75" s="257">
        <v>2</v>
      </c>
      <c r="V75" s="258">
        <v>0</v>
      </c>
      <c r="W75" s="258">
        <v>0</v>
      </c>
      <c r="X75" s="258" t="s">
        <v>189</v>
      </c>
      <c r="Y75" s="259">
        <v>2</v>
      </c>
      <c r="Z75" s="257"/>
      <c r="AA75" s="258"/>
      <c r="AB75" s="258"/>
      <c r="AC75" s="258"/>
      <c r="AD75" s="259"/>
      <c r="AE75" s="257"/>
      <c r="AF75" s="258"/>
      <c r="AG75" s="258"/>
      <c r="AH75" s="258"/>
      <c r="AI75" s="259"/>
      <c r="AJ75" s="257"/>
      <c r="AK75" s="258"/>
      <c r="AL75" s="258"/>
      <c r="AM75" s="258"/>
      <c r="AN75" s="259"/>
      <c r="AO75" s="309"/>
      <c r="AP75" s="314"/>
    </row>
    <row r="76" spans="1:42" ht="12.75" customHeight="1" thickBot="1">
      <c r="A76" s="271">
        <v>62</v>
      </c>
      <c r="B76" s="416" t="s">
        <v>195</v>
      </c>
      <c r="C76" s="417" t="s">
        <v>190</v>
      </c>
      <c r="D76" s="422">
        <f>SUM(F76:AN76)-E76</f>
        <v>2</v>
      </c>
      <c r="E76" s="423">
        <f>J76+O76+T76+Y76+AD76+AI76+AN76</f>
        <v>3</v>
      </c>
      <c r="F76" s="257"/>
      <c r="G76" s="258"/>
      <c r="H76" s="258"/>
      <c r="I76" s="258"/>
      <c r="J76" s="259"/>
      <c r="K76" s="257"/>
      <c r="L76" s="258"/>
      <c r="M76" s="258"/>
      <c r="N76" s="258"/>
      <c r="O76" s="259"/>
      <c r="P76" s="257"/>
      <c r="Q76" s="258"/>
      <c r="R76" s="258"/>
      <c r="S76" s="258"/>
      <c r="T76" s="259"/>
      <c r="U76" s="257"/>
      <c r="V76" s="258"/>
      <c r="W76" s="258"/>
      <c r="X76" s="258"/>
      <c r="Y76" s="259"/>
      <c r="Z76" s="257"/>
      <c r="AA76" s="258"/>
      <c r="AB76" s="258"/>
      <c r="AC76" s="258"/>
      <c r="AD76" s="259"/>
      <c r="AE76" s="257"/>
      <c r="AF76" s="258"/>
      <c r="AG76" s="258"/>
      <c r="AH76" s="258"/>
      <c r="AI76" s="259"/>
      <c r="AJ76" s="257">
        <v>2</v>
      </c>
      <c r="AK76" s="258">
        <v>0</v>
      </c>
      <c r="AL76" s="258">
        <v>0</v>
      </c>
      <c r="AM76" s="258" t="s">
        <v>189</v>
      </c>
      <c r="AN76" s="259">
        <v>3</v>
      </c>
      <c r="AO76" s="310"/>
      <c r="AP76" s="313"/>
    </row>
    <row r="77" spans="1:42" ht="12.75" customHeight="1" thickBot="1">
      <c r="A77" s="271">
        <v>63</v>
      </c>
      <c r="B77" s="272" t="s">
        <v>194</v>
      </c>
      <c r="C77" s="384" t="s">
        <v>191</v>
      </c>
      <c r="D77" s="246">
        <f>SUM(F77:AN77)-E77</f>
        <v>2</v>
      </c>
      <c r="E77" s="247">
        <f>J77+O77+T77+Y77+AD77+AI77+AN77</f>
        <v>2</v>
      </c>
      <c r="F77" s="254"/>
      <c r="G77" s="255"/>
      <c r="H77" s="255"/>
      <c r="I77" s="255"/>
      <c r="J77" s="256"/>
      <c r="K77" s="257"/>
      <c r="L77" s="258"/>
      <c r="M77" s="258"/>
      <c r="N77" s="258"/>
      <c r="O77" s="259"/>
      <c r="P77" s="257"/>
      <c r="Q77" s="258"/>
      <c r="R77" s="258"/>
      <c r="S77" s="258"/>
      <c r="T77" s="259"/>
      <c r="U77" s="257"/>
      <c r="V77" s="258"/>
      <c r="W77" s="258"/>
      <c r="X77" s="258"/>
      <c r="Y77" s="259"/>
      <c r="Z77" s="257"/>
      <c r="AA77" s="258"/>
      <c r="AB77" s="258"/>
      <c r="AC77" s="258"/>
      <c r="AD77" s="259"/>
      <c r="AE77" s="257"/>
      <c r="AF77" s="258"/>
      <c r="AG77" s="258"/>
      <c r="AH77" s="258"/>
      <c r="AI77" s="259"/>
      <c r="AJ77" s="257">
        <v>2</v>
      </c>
      <c r="AK77" s="258">
        <v>0</v>
      </c>
      <c r="AL77" s="258">
        <v>0</v>
      </c>
      <c r="AM77" s="258" t="s">
        <v>189</v>
      </c>
      <c r="AN77" s="259">
        <v>2</v>
      </c>
      <c r="AO77" s="309"/>
      <c r="AP77" s="314"/>
    </row>
    <row r="78" spans="1:42" ht="12.75" customHeight="1" thickBot="1">
      <c r="A78" s="271">
        <v>64</v>
      </c>
      <c r="B78" s="272" t="s">
        <v>196</v>
      </c>
      <c r="C78" s="384" t="s">
        <v>192</v>
      </c>
      <c r="D78" s="422">
        <f>SUM(F78:AN78)-E78</f>
        <v>2</v>
      </c>
      <c r="E78" s="423">
        <f>J78+O78+T78+Y78+AD78+AI78+AN78</f>
        <v>3</v>
      </c>
      <c r="F78" s="254"/>
      <c r="G78" s="255"/>
      <c r="H78" s="255"/>
      <c r="I78" s="255"/>
      <c r="J78" s="256"/>
      <c r="K78" s="254"/>
      <c r="L78" s="255"/>
      <c r="M78" s="255"/>
      <c r="N78" s="255"/>
      <c r="O78" s="256"/>
      <c r="P78" s="254"/>
      <c r="Q78" s="255"/>
      <c r="R78" s="255"/>
      <c r="S78" s="255"/>
      <c r="T78" s="256"/>
      <c r="U78" s="254"/>
      <c r="V78" s="255"/>
      <c r="W78" s="255"/>
      <c r="X78" s="255"/>
      <c r="Y78" s="256"/>
      <c r="Z78" s="254"/>
      <c r="AA78" s="255"/>
      <c r="AB78" s="255"/>
      <c r="AC78" s="255"/>
      <c r="AD78" s="256"/>
      <c r="AE78" s="254"/>
      <c r="AF78" s="255"/>
      <c r="AG78" s="255"/>
      <c r="AH78" s="255"/>
      <c r="AI78" s="256"/>
      <c r="AJ78" s="254">
        <v>2</v>
      </c>
      <c r="AK78" s="255">
        <v>0</v>
      </c>
      <c r="AL78" s="255">
        <v>0</v>
      </c>
      <c r="AM78" s="255" t="s">
        <v>189</v>
      </c>
      <c r="AN78" s="256">
        <v>3</v>
      </c>
      <c r="AO78" s="309"/>
      <c r="AP78" s="314"/>
    </row>
    <row r="79" spans="1:42" ht="12.75" customHeight="1" thickBot="1">
      <c r="A79" s="402"/>
      <c r="B79" s="403" t="s">
        <v>183</v>
      </c>
      <c r="C79" s="404" t="s">
        <v>297</v>
      </c>
      <c r="D79" s="405" t="s">
        <v>292</v>
      </c>
      <c r="E79" s="406" t="s">
        <v>181</v>
      </c>
      <c r="F79" s="439" t="s">
        <v>316</v>
      </c>
      <c r="G79" s="407"/>
      <c r="H79" s="407"/>
      <c r="I79" s="407"/>
      <c r="J79" s="408"/>
      <c r="K79" s="409"/>
      <c r="L79" s="410"/>
      <c r="M79" s="410"/>
      <c r="N79" s="410"/>
      <c r="O79" s="43"/>
      <c r="P79" s="410"/>
      <c r="Q79" s="410"/>
      <c r="R79" s="410"/>
      <c r="S79" s="410"/>
      <c r="T79" s="43"/>
      <c r="U79" s="410" t="s">
        <v>182</v>
      </c>
      <c r="V79" s="410" t="s">
        <v>292</v>
      </c>
      <c r="W79" s="410" t="s">
        <v>182</v>
      </c>
      <c r="X79" s="411" t="s">
        <v>189</v>
      </c>
      <c r="Y79" s="410" t="s">
        <v>181</v>
      </c>
      <c r="Z79" s="257"/>
      <c r="AA79" s="258"/>
      <c r="AB79" s="258"/>
      <c r="AC79" s="258"/>
      <c r="AD79" s="259"/>
      <c r="AE79" s="412" t="s">
        <v>182</v>
      </c>
      <c r="AF79" s="410" t="s">
        <v>292</v>
      </c>
      <c r="AG79" s="410" t="s">
        <v>182</v>
      </c>
      <c r="AH79" s="411" t="s">
        <v>189</v>
      </c>
      <c r="AI79" s="413" t="s">
        <v>181</v>
      </c>
      <c r="AJ79" s="412" t="s">
        <v>182</v>
      </c>
      <c r="AK79" s="410" t="s">
        <v>292</v>
      </c>
      <c r="AL79" s="410" t="s">
        <v>182</v>
      </c>
      <c r="AM79" s="411" t="s">
        <v>189</v>
      </c>
      <c r="AN79" s="413" t="s">
        <v>181</v>
      </c>
      <c r="AO79" s="309"/>
      <c r="AP79" s="314"/>
    </row>
    <row r="80" spans="1:42" ht="26.25" thickBot="1">
      <c r="A80" s="402"/>
      <c r="B80" s="414" t="s">
        <v>185</v>
      </c>
      <c r="C80" s="404" t="s">
        <v>186</v>
      </c>
      <c r="D80" s="405" t="s">
        <v>292</v>
      </c>
      <c r="E80" s="406" t="s">
        <v>181</v>
      </c>
      <c r="F80" s="439" t="s">
        <v>309</v>
      </c>
      <c r="G80" s="407"/>
      <c r="H80" s="407"/>
      <c r="I80" s="407"/>
      <c r="J80" s="408"/>
      <c r="K80" s="409"/>
      <c r="L80" s="410"/>
      <c r="M80" s="410"/>
      <c r="N80" s="410"/>
      <c r="O80" s="43"/>
      <c r="P80" s="410"/>
      <c r="Q80" s="410"/>
      <c r="R80" s="410"/>
      <c r="S80" s="410"/>
      <c r="T80" s="43"/>
      <c r="U80" s="410"/>
      <c r="V80" s="410"/>
      <c r="W80" s="410"/>
      <c r="X80" s="411"/>
      <c r="Y80" s="410"/>
      <c r="Z80" s="257"/>
      <c r="AA80" s="258"/>
      <c r="AB80" s="258"/>
      <c r="AC80" s="258"/>
      <c r="AD80" s="259"/>
      <c r="AE80" s="412" t="s">
        <v>182</v>
      </c>
      <c r="AF80" s="410" t="s">
        <v>292</v>
      </c>
      <c r="AG80" s="410" t="s">
        <v>182</v>
      </c>
      <c r="AH80" s="411" t="s">
        <v>189</v>
      </c>
      <c r="AI80" s="413" t="s">
        <v>181</v>
      </c>
      <c r="AJ80" s="412" t="s">
        <v>182</v>
      </c>
      <c r="AK80" s="410" t="s">
        <v>292</v>
      </c>
      <c r="AL80" s="410" t="s">
        <v>182</v>
      </c>
      <c r="AM80" s="411" t="s">
        <v>189</v>
      </c>
      <c r="AN80" s="413" t="s">
        <v>181</v>
      </c>
      <c r="AO80" s="309"/>
      <c r="AP80" s="314"/>
    </row>
    <row r="81" spans="1:42" ht="13.5" thickBot="1">
      <c r="A81" s="424"/>
      <c r="B81" s="318" t="s">
        <v>293</v>
      </c>
      <c r="C81" s="404" t="s">
        <v>294</v>
      </c>
      <c r="D81" s="425" t="s">
        <v>292</v>
      </c>
      <c r="E81" s="426" t="s">
        <v>181</v>
      </c>
      <c r="F81" s="440" t="s">
        <v>308</v>
      </c>
      <c r="G81" s="427"/>
      <c r="H81" s="427"/>
      <c r="I81" s="427"/>
      <c r="J81" s="428"/>
      <c r="K81" s="429"/>
      <c r="L81" s="430"/>
      <c r="M81" s="430"/>
      <c r="N81" s="431"/>
      <c r="O81" s="432"/>
      <c r="P81" s="433"/>
      <c r="Q81" s="434"/>
      <c r="R81" s="434"/>
      <c r="S81" s="434"/>
      <c r="T81" s="435"/>
      <c r="U81" s="429" t="s">
        <v>182</v>
      </c>
      <c r="V81" s="430" t="s">
        <v>182</v>
      </c>
      <c r="W81" s="430" t="s">
        <v>292</v>
      </c>
      <c r="X81" s="411" t="s">
        <v>189</v>
      </c>
      <c r="Y81" s="432" t="s">
        <v>181</v>
      </c>
      <c r="Z81" s="436"/>
      <c r="AA81" s="434"/>
      <c r="AB81" s="437"/>
      <c r="AC81" s="437"/>
      <c r="AD81" s="438"/>
      <c r="AE81" s="429" t="s">
        <v>182</v>
      </c>
      <c r="AF81" s="430" t="s">
        <v>182</v>
      </c>
      <c r="AG81" s="430" t="s">
        <v>292</v>
      </c>
      <c r="AH81" s="411" t="s">
        <v>189</v>
      </c>
      <c r="AI81" s="432" t="s">
        <v>181</v>
      </c>
      <c r="AJ81" s="429" t="s">
        <v>182</v>
      </c>
      <c r="AK81" s="430" t="s">
        <v>182</v>
      </c>
      <c r="AL81" s="430" t="s">
        <v>292</v>
      </c>
      <c r="AM81" s="411" t="s">
        <v>189</v>
      </c>
      <c r="AN81" s="432" t="s">
        <v>181</v>
      </c>
      <c r="AO81" s="309"/>
      <c r="AP81" s="314"/>
    </row>
    <row r="82" spans="1:42" ht="13.5" thickBot="1">
      <c r="A82" s="424"/>
      <c r="B82" s="318" t="s">
        <v>295</v>
      </c>
      <c r="C82" s="404" t="s">
        <v>296</v>
      </c>
      <c r="D82" s="425" t="s">
        <v>292</v>
      </c>
      <c r="E82" s="426" t="s">
        <v>181</v>
      </c>
      <c r="F82" s="440" t="s">
        <v>308</v>
      </c>
      <c r="G82" s="427"/>
      <c r="H82" s="427"/>
      <c r="I82" s="427"/>
      <c r="J82" s="428"/>
      <c r="K82" s="429"/>
      <c r="L82" s="430"/>
      <c r="M82" s="430"/>
      <c r="N82" s="431"/>
      <c r="O82" s="432"/>
      <c r="P82" s="433"/>
      <c r="Q82" s="434"/>
      <c r="R82" s="434"/>
      <c r="S82" s="434"/>
      <c r="T82" s="435"/>
      <c r="U82" s="429" t="s">
        <v>182</v>
      </c>
      <c r="V82" s="430" t="s">
        <v>182</v>
      </c>
      <c r="W82" s="430" t="s">
        <v>292</v>
      </c>
      <c r="X82" s="411" t="s">
        <v>189</v>
      </c>
      <c r="Y82" s="432" t="s">
        <v>181</v>
      </c>
      <c r="Z82" s="436"/>
      <c r="AA82" s="434"/>
      <c r="AB82" s="437"/>
      <c r="AC82" s="437"/>
      <c r="AD82" s="438"/>
      <c r="AE82" s="429" t="s">
        <v>182</v>
      </c>
      <c r="AF82" s="430" t="s">
        <v>182</v>
      </c>
      <c r="AG82" s="430" t="s">
        <v>292</v>
      </c>
      <c r="AH82" s="411" t="s">
        <v>189</v>
      </c>
      <c r="AI82" s="432" t="s">
        <v>181</v>
      </c>
      <c r="AJ82" s="429" t="s">
        <v>182</v>
      </c>
      <c r="AK82" s="430" t="s">
        <v>182</v>
      </c>
      <c r="AL82" s="430" t="s">
        <v>292</v>
      </c>
      <c r="AM82" s="411" t="s">
        <v>189</v>
      </c>
      <c r="AN82" s="432" t="s">
        <v>181</v>
      </c>
      <c r="AO82" s="309"/>
      <c r="AP82" s="314"/>
    </row>
    <row r="83" spans="1:42" ht="12.75" customHeight="1" thickBot="1">
      <c r="A83" s="271"/>
      <c r="B83" s="318" t="s">
        <v>223</v>
      </c>
      <c r="C83" s="319" t="s">
        <v>231</v>
      </c>
      <c r="D83" s="246"/>
      <c r="E83" s="385" t="s">
        <v>181</v>
      </c>
      <c r="F83" s="254"/>
      <c r="G83" s="255"/>
      <c r="H83" s="255"/>
      <c r="I83" s="255"/>
      <c r="J83" s="256"/>
      <c r="K83" s="257"/>
      <c r="L83" s="258"/>
      <c r="M83" s="258"/>
      <c r="N83" s="258"/>
      <c r="O83" s="259"/>
      <c r="P83" s="257"/>
      <c r="Q83" s="258"/>
      <c r="R83" s="258"/>
      <c r="S83" s="258"/>
      <c r="T83" s="259"/>
      <c r="U83" s="257"/>
      <c r="V83" s="258"/>
      <c r="W83" s="258"/>
      <c r="X83" s="258"/>
      <c r="Y83" s="259"/>
      <c r="Z83" s="257"/>
      <c r="AA83" s="258"/>
      <c r="AB83" s="258"/>
      <c r="AC83" s="258"/>
      <c r="AD83" s="259"/>
      <c r="AE83" s="257"/>
      <c r="AF83" s="258"/>
      <c r="AG83" s="258"/>
      <c r="AH83" s="258"/>
      <c r="AI83" s="259"/>
      <c r="AJ83" s="257"/>
      <c r="AK83" s="258"/>
      <c r="AL83" s="258"/>
      <c r="AM83" s="258"/>
      <c r="AN83" s="259"/>
      <c r="AO83" s="309"/>
      <c r="AP83" s="314"/>
    </row>
    <row r="84" spans="1:42" ht="12.75" customHeight="1" thickBot="1">
      <c r="A84" s="271"/>
      <c r="B84" s="318" t="s">
        <v>224</v>
      </c>
      <c r="C84" s="319" t="s">
        <v>225</v>
      </c>
      <c r="D84" s="246"/>
      <c r="E84" s="385" t="s">
        <v>181</v>
      </c>
      <c r="F84" s="254"/>
      <c r="G84" s="255"/>
      <c r="H84" s="255"/>
      <c r="I84" s="255"/>
      <c r="J84" s="256"/>
      <c r="K84" s="257"/>
      <c r="L84" s="258"/>
      <c r="M84" s="258"/>
      <c r="N84" s="258"/>
      <c r="O84" s="259"/>
      <c r="P84" s="257"/>
      <c r="Q84" s="258"/>
      <c r="R84" s="258"/>
      <c r="S84" s="258"/>
      <c r="T84" s="259"/>
      <c r="U84" s="257"/>
      <c r="V84" s="258"/>
      <c r="W84" s="258"/>
      <c r="X84" s="258"/>
      <c r="Y84" s="259"/>
      <c r="Z84" s="257"/>
      <c r="AA84" s="258"/>
      <c r="AB84" s="258"/>
      <c r="AC84" s="258"/>
      <c r="AD84" s="259"/>
      <c r="AE84" s="257"/>
      <c r="AF84" s="258"/>
      <c r="AG84" s="258"/>
      <c r="AH84" s="258"/>
      <c r="AI84" s="259"/>
      <c r="AJ84" s="257"/>
      <c r="AK84" s="258"/>
      <c r="AL84" s="258"/>
      <c r="AM84" s="258"/>
      <c r="AN84" s="259"/>
      <c r="AO84" s="309"/>
      <c r="AP84" s="320" t="s">
        <v>239</v>
      </c>
    </row>
    <row r="85" spans="1:42" ht="12.75" customHeight="1" thickBot="1">
      <c r="A85" s="271"/>
      <c r="B85" s="318" t="s">
        <v>241</v>
      </c>
      <c r="C85" s="319" t="s">
        <v>242</v>
      </c>
      <c r="D85" s="246"/>
      <c r="E85" s="385" t="s">
        <v>181</v>
      </c>
      <c r="F85" s="254"/>
      <c r="G85" s="255"/>
      <c r="H85" s="255"/>
      <c r="I85" s="255"/>
      <c r="J85" s="256"/>
      <c r="K85" s="257"/>
      <c r="L85" s="258"/>
      <c r="M85" s="258"/>
      <c r="N85" s="258"/>
      <c r="O85" s="259"/>
      <c r="P85" s="257"/>
      <c r="Q85" s="258"/>
      <c r="R85" s="258"/>
      <c r="S85" s="258"/>
      <c r="T85" s="259"/>
      <c r="U85" s="257"/>
      <c r="V85" s="258"/>
      <c r="W85" s="258"/>
      <c r="X85" s="258"/>
      <c r="Y85" s="259"/>
      <c r="Z85" s="257"/>
      <c r="AA85" s="258"/>
      <c r="AB85" s="258"/>
      <c r="AC85" s="258"/>
      <c r="AD85" s="259"/>
      <c r="AE85" s="257"/>
      <c r="AF85" s="258"/>
      <c r="AG85" s="258"/>
      <c r="AH85" s="258"/>
      <c r="AI85" s="259"/>
      <c r="AJ85" s="257"/>
      <c r="AK85" s="258"/>
      <c r="AL85" s="258"/>
      <c r="AM85" s="258"/>
      <c r="AN85" s="259"/>
      <c r="AO85" s="322" t="s">
        <v>255</v>
      </c>
      <c r="AP85" s="320"/>
    </row>
    <row r="86" spans="1:42" ht="12.75" customHeight="1" thickBot="1">
      <c r="A86" s="271"/>
      <c r="B86" s="318" t="s">
        <v>243</v>
      </c>
      <c r="C86" s="319" t="s">
        <v>244</v>
      </c>
      <c r="D86" s="246"/>
      <c r="E86" s="385" t="s">
        <v>181</v>
      </c>
      <c r="F86" s="254"/>
      <c r="G86" s="255"/>
      <c r="H86" s="255"/>
      <c r="I86" s="255"/>
      <c r="J86" s="256"/>
      <c r="K86" s="257"/>
      <c r="L86" s="258"/>
      <c r="M86" s="258"/>
      <c r="N86" s="258"/>
      <c r="O86" s="259"/>
      <c r="P86" s="257"/>
      <c r="Q86" s="258"/>
      <c r="R86" s="258"/>
      <c r="S86" s="258"/>
      <c r="T86" s="259"/>
      <c r="U86" s="257"/>
      <c r="V86" s="258"/>
      <c r="W86" s="258"/>
      <c r="X86" s="258"/>
      <c r="Y86" s="259"/>
      <c r="Z86" s="257"/>
      <c r="AA86" s="258"/>
      <c r="AB86" s="258"/>
      <c r="AC86" s="258"/>
      <c r="AD86" s="259"/>
      <c r="AE86" s="257"/>
      <c r="AF86" s="258"/>
      <c r="AG86" s="258"/>
      <c r="AH86" s="258"/>
      <c r="AI86" s="259"/>
      <c r="AJ86" s="257"/>
      <c r="AK86" s="258"/>
      <c r="AL86" s="258"/>
      <c r="AM86" s="258"/>
      <c r="AN86" s="259"/>
      <c r="AO86" s="309"/>
      <c r="AP86" s="320"/>
    </row>
    <row r="87" spans="1:42" ht="26.25" thickBot="1">
      <c r="A87" s="271"/>
      <c r="B87" s="418" t="s">
        <v>298</v>
      </c>
      <c r="C87" s="441" t="s">
        <v>299</v>
      </c>
      <c r="D87" s="246"/>
      <c r="E87" s="385" t="s">
        <v>181</v>
      </c>
      <c r="F87" s="254"/>
      <c r="G87" s="255"/>
      <c r="H87" s="255"/>
      <c r="I87" s="255"/>
      <c r="J87" s="256"/>
      <c r="K87" s="254"/>
      <c r="L87" s="255"/>
      <c r="M87" s="255"/>
      <c r="N87" s="255"/>
      <c r="O87" s="256"/>
      <c r="P87" s="254"/>
      <c r="Q87" s="255"/>
      <c r="R87" s="255"/>
      <c r="S87" s="255"/>
      <c r="T87" s="256"/>
      <c r="U87" s="254"/>
      <c r="V87" s="255"/>
      <c r="W87" s="255"/>
      <c r="X87" s="255"/>
      <c r="Y87" s="256"/>
      <c r="Z87" s="254"/>
      <c r="AA87" s="255"/>
      <c r="AB87" s="255"/>
      <c r="AC87" s="255"/>
      <c r="AD87" s="256"/>
      <c r="AE87" s="254"/>
      <c r="AF87" s="255"/>
      <c r="AG87" s="255"/>
      <c r="AH87" s="255"/>
      <c r="AI87" s="256"/>
      <c r="AJ87" s="254"/>
      <c r="AK87" s="255"/>
      <c r="AL87" s="255"/>
      <c r="AM87" s="255"/>
      <c r="AN87" s="256"/>
      <c r="AO87" s="310"/>
      <c r="AP87" s="313"/>
    </row>
    <row r="88" spans="1:42" ht="26.25" thickBot="1">
      <c r="A88" s="271"/>
      <c r="B88" s="418" t="s">
        <v>300</v>
      </c>
      <c r="C88" s="441" t="s">
        <v>301</v>
      </c>
      <c r="D88" s="246"/>
      <c r="E88" s="385" t="s">
        <v>181</v>
      </c>
      <c r="F88" s="254"/>
      <c r="G88" s="255"/>
      <c r="H88" s="255"/>
      <c r="I88" s="255"/>
      <c r="J88" s="256"/>
      <c r="K88" s="254"/>
      <c r="L88" s="255"/>
      <c r="M88" s="255"/>
      <c r="N88" s="255"/>
      <c r="O88" s="256"/>
      <c r="P88" s="254"/>
      <c r="Q88" s="255"/>
      <c r="R88" s="255"/>
      <c r="S88" s="255"/>
      <c r="T88" s="256"/>
      <c r="U88" s="254"/>
      <c r="V88" s="255"/>
      <c r="W88" s="255"/>
      <c r="X88" s="255"/>
      <c r="Y88" s="256"/>
      <c r="Z88" s="254"/>
      <c r="AA88" s="255"/>
      <c r="AB88" s="255"/>
      <c r="AC88" s="255"/>
      <c r="AD88" s="256"/>
      <c r="AE88" s="254"/>
      <c r="AF88" s="255"/>
      <c r="AG88" s="255"/>
      <c r="AH88" s="255"/>
      <c r="AI88" s="256"/>
      <c r="AJ88" s="254"/>
      <c r="AK88" s="255"/>
      <c r="AL88" s="255"/>
      <c r="AM88" s="255"/>
      <c r="AN88" s="256"/>
      <c r="AO88" s="309"/>
      <c r="AP88" s="320"/>
    </row>
    <row r="89" spans="1:42" ht="26.25" thickBot="1">
      <c r="A89" s="271"/>
      <c r="B89" s="418" t="s">
        <v>304</v>
      </c>
      <c r="C89" s="441" t="s">
        <v>305</v>
      </c>
      <c r="D89" s="246"/>
      <c r="E89" s="386" t="s">
        <v>184</v>
      </c>
      <c r="F89" s="254"/>
      <c r="G89" s="255"/>
      <c r="H89" s="255"/>
      <c r="I89" s="255"/>
      <c r="J89" s="256"/>
      <c r="K89" s="254"/>
      <c r="L89" s="255"/>
      <c r="M89" s="255"/>
      <c r="N89" s="255"/>
      <c r="O89" s="256"/>
      <c r="P89" s="254"/>
      <c r="Q89" s="255"/>
      <c r="R89" s="255"/>
      <c r="S89" s="255"/>
      <c r="T89" s="256"/>
      <c r="U89" s="254"/>
      <c r="V89" s="255"/>
      <c r="W89" s="255"/>
      <c r="X89" s="255"/>
      <c r="Y89" s="256"/>
      <c r="Z89" s="254"/>
      <c r="AA89" s="255"/>
      <c r="AB89" s="255"/>
      <c r="AC89" s="255"/>
      <c r="AD89" s="256"/>
      <c r="AE89" s="254"/>
      <c r="AF89" s="255"/>
      <c r="AG89" s="255"/>
      <c r="AH89" s="255"/>
      <c r="AI89" s="256"/>
      <c r="AJ89" s="254"/>
      <c r="AK89" s="255"/>
      <c r="AL89" s="255"/>
      <c r="AM89" s="255"/>
      <c r="AN89" s="256"/>
      <c r="AO89" s="309" t="s">
        <v>300</v>
      </c>
      <c r="AP89" s="320"/>
    </row>
    <row r="90" spans="1:42" ht="26.25" thickBot="1">
      <c r="A90" s="271"/>
      <c r="B90" s="418" t="s">
        <v>306</v>
      </c>
      <c r="C90" s="441" t="s">
        <v>307</v>
      </c>
      <c r="D90" s="246"/>
      <c r="E90" s="386" t="s">
        <v>292</v>
      </c>
      <c r="F90" s="254"/>
      <c r="G90" s="255"/>
      <c r="H90" s="255"/>
      <c r="I90" s="255"/>
      <c r="J90" s="256"/>
      <c r="K90" s="254"/>
      <c r="L90" s="255"/>
      <c r="M90" s="255"/>
      <c r="N90" s="255"/>
      <c r="O90" s="256"/>
      <c r="P90" s="254"/>
      <c r="Q90" s="255"/>
      <c r="R90" s="255"/>
      <c r="S90" s="255"/>
      <c r="T90" s="256"/>
      <c r="U90" s="254"/>
      <c r="V90" s="255"/>
      <c r="W90" s="255"/>
      <c r="X90" s="255"/>
      <c r="Y90" s="256"/>
      <c r="Z90" s="254"/>
      <c r="AA90" s="255"/>
      <c r="AB90" s="255"/>
      <c r="AC90" s="255"/>
      <c r="AD90" s="256"/>
      <c r="AE90" s="254"/>
      <c r="AF90" s="255"/>
      <c r="AG90" s="255"/>
      <c r="AH90" s="255"/>
      <c r="AI90" s="256"/>
      <c r="AJ90" s="254"/>
      <c r="AK90" s="255"/>
      <c r="AL90" s="255"/>
      <c r="AM90" s="255"/>
      <c r="AN90" s="256"/>
      <c r="AO90" s="309"/>
      <c r="AP90" s="320"/>
    </row>
    <row r="91" spans="1:42" ht="12.75" customHeight="1" thickBot="1">
      <c r="A91" s="271"/>
      <c r="B91" s="418" t="s">
        <v>212</v>
      </c>
      <c r="C91" s="419" t="s">
        <v>213</v>
      </c>
      <c r="D91" s="246"/>
      <c r="E91" s="386" t="s">
        <v>184</v>
      </c>
      <c r="F91" s="254"/>
      <c r="G91" s="255"/>
      <c r="H91" s="255"/>
      <c r="I91" s="255"/>
      <c r="J91" s="256"/>
      <c r="K91" s="254"/>
      <c r="L91" s="255"/>
      <c r="M91" s="255"/>
      <c r="N91" s="255"/>
      <c r="O91" s="256"/>
      <c r="P91" s="254"/>
      <c r="Q91" s="255"/>
      <c r="R91" s="255"/>
      <c r="S91" s="255"/>
      <c r="T91" s="256"/>
      <c r="U91" s="254"/>
      <c r="V91" s="255"/>
      <c r="W91" s="255"/>
      <c r="X91" s="255"/>
      <c r="Y91" s="256"/>
      <c r="Z91" s="254"/>
      <c r="AA91" s="255"/>
      <c r="AB91" s="255"/>
      <c r="AC91" s="255"/>
      <c r="AD91" s="256"/>
      <c r="AE91" s="254"/>
      <c r="AF91" s="255"/>
      <c r="AG91" s="255"/>
      <c r="AH91" s="255"/>
      <c r="AI91" s="256"/>
      <c r="AJ91" s="254"/>
      <c r="AK91" s="255"/>
      <c r="AL91" s="255"/>
      <c r="AM91" s="255"/>
      <c r="AN91" s="256"/>
      <c r="AO91" s="310"/>
      <c r="AP91" s="313"/>
    </row>
    <row r="92" spans="1:42" ht="12.75" customHeight="1" thickBot="1">
      <c r="A92" s="271"/>
      <c r="B92" s="418" t="s">
        <v>215</v>
      </c>
      <c r="C92" s="419" t="s">
        <v>216</v>
      </c>
      <c r="D92" s="246"/>
      <c r="E92" s="385" t="s">
        <v>184</v>
      </c>
      <c r="F92" s="254"/>
      <c r="G92" s="255"/>
      <c r="H92" s="255"/>
      <c r="I92" s="255"/>
      <c r="J92" s="256"/>
      <c r="K92" s="254"/>
      <c r="L92" s="255"/>
      <c r="M92" s="255"/>
      <c r="N92" s="255"/>
      <c r="O92" s="256"/>
      <c r="P92" s="254"/>
      <c r="Q92" s="255"/>
      <c r="R92" s="255"/>
      <c r="S92" s="255"/>
      <c r="T92" s="256"/>
      <c r="U92" s="254"/>
      <c r="V92" s="255"/>
      <c r="W92" s="255"/>
      <c r="X92" s="255"/>
      <c r="Y92" s="256"/>
      <c r="Z92" s="254"/>
      <c r="AA92" s="255"/>
      <c r="AB92" s="255"/>
      <c r="AC92" s="255"/>
      <c r="AD92" s="256"/>
      <c r="AE92" s="254"/>
      <c r="AF92" s="255"/>
      <c r="AG92" s="255"/>
      <c r="AH92" s="255"/>
      <c r="AI92" s="256"/>
      <c r="AJ92" s="254"/>
      <c r="AK92" s="255"/>
      <c r="AL92" s="255"/>
      <c r="AM92" s="255"/>
      <c r="AN92" s="256"/>
      <c r="AO92" s="310"/>
      <c r="AP92" s="313"/>
    </row>
    <row r="93" spans="1:42" ht="12.75" customHeight="1" thickBot="1">
      <c r="A93" s="271"/>
      <c r="B93" s="418" t="s">
        <v>245</v>
      </c>
      <c r="C93" s="419" t="s">
        <v>246</v>
      </c>
      <c r="D93" s="246"/>
      <c r="E93" s="385" t="s">
        <v>184</v>
      </c>
      <c r="F93" s="254"/>
      <c r="G93" s="255"/>
      <c r="H93" s="255"/>
      <c r="I93" s="255"/>
      <c r="J93" s="256"/>
      <c r="K93" s="254"/>
      <c r="L93" s="255"/>
      <c r="M93" s="255"/>
      <c r="N93" s="255"/>
      <c r="O93" s="256"/>
      <c r="P93" s="254"/>
      <c r="Q93" s="255"/>
      <c r="R93" s="255"/>
      <c r="S93" s="255"/>
      <c r="T93" s="256"/>
      <c r="U93" s="254"/>
      <c r="V93" s="255"/>
      <c r="W93" s="255"/>
      <c r="X93" s="255"/>
      <c r="Y93" s="256"/>
      <c r="Z93" s="254"/>
      <c r="AA93" s="255"/>
      <c r="AB93" s="255"/>
      <c r="AC93" s="255"/>
      <c r="AD93" s="256"/>
      <c r="AE93" s="254"/>
      <c r="AF93" s="255"/>
      <c r="AG93" s="255"/>
      <c r="AH93" s="255"/>
      <c r="AI93" s="256"/>
      <c r="AJ93" s="254"/>
      <c r="AK93" s="255"/>
      <c r="AL93" s="255"/>
      <c r="AM93" s="255"/>
      <c r="AN93" s="256"/>
      <c r="AO93" s="310"/>
      <c r="AP93" s="313"/>
    </row>
    <row r="94" spans="1:42" ht="12.75" customHeight="1" thickBot="1">
      <c r="A94" s="271"/>
      <c r="B94" s="418" t="s">
        <v>302</v>
      </c>
      <c r="C94" s="419" t="s">
        <v>303</v>
      </c>
      <c r="D94" s="246"/>
      <c r="E94" s="386" t="s">
        <v>181</v>
      </c>
      <c r="F94" s="254"/>
      <c r="G94" s="255"/>
      <c r="H94" s="255"/>
      <c r="I94" s="255"/>
      <c r="J94" s="256"/>
      <c r="K94" s="254"/>
      <c r="L94" s="255"/>
      <c r="M94" s="255"/>
      <c r="N94" s="255"/>
      <c r="O94" s="256"/>
      <c r="P94" s="254"/>
      <c r="Q94" s="255"/>
      <c r="R94" s="255"/>
      <c r="S94" s="255"/>
      <c r="T94" s="256"/>
      <c r="U94" s="254"/>
      <c r="V94" s="255"/>
      <c r="W94" s="255"/>
      <c r="X94" s="255"/>
      <c r="Y94" s="256"/>
      <c r="Z94" s="254"/>
      <c r="AA94" s="255"/>
      <c r="AB94" s="255"/>
      <c r="AC94" s="255"/>
      <c r="AD94" s="256"/>
      <c r="AE94" s="254"/>
      <c r="AF94" s="255"/>
      <c r="AG94" s="255"/>
      <c r="AH94" s="255"/>
      <c r="AI94" s="256"/>
      <c r="AJ94" s="254"/>
      <c r="AK94" s="255"/>
      <c r="AL94" s="255"/>
      <c r="AM94" s="255"/>
      <c r="AN94" s="256"/>
      <c r="AO94" s="310"/>
      <c r="AP94" s="313"/>
    </row>
    <row r="95" spans="1:42" ht="12.75" customHeight="1" thickBot="1">
      <c r="A95" s="271"/>
      <c r="B95" s="418" t="s">
        <v>310</v>
      </c>
      <c r="C95" s="419" t="s">
        <v>311</v>
      </c>
      <c r="D95" s="246"/>
      <c r="E95" s="386" t="s">
        <v>181</v>
      </c>
      <c r="F95" s="254"/>
      <c r="G95" s="255"/>
      <c r="H95" s="255"/>
      <c r="I95" s="255"/>
      <c r="J95" s="256"/>
      <c r="K95" s="254"/>
      <c r="L95" s="255"/>
      <c r="M95" s="255"/>
      <c r="N95" s="255"/>
      <c r="O95" s="256"/>
      <c r="P95" s="254"/>
      <c r="Q95" s="255"/>
      <c r="R95" s="255"/>
      <c r="S95" s="255"/>
      <c r="T95" s="256"/>
      <c r="U95" s="442" t="s">
        <v>181</v>
      </c>
      <c r="V95" s="443" t="s">
        <v>182</v>
      </c>
      <c r="W95" s="443" t="s">
        <v>182</v>
      </c>
      <c r="X95" s="443" t="s">
        <v>189</v>
      </c>
      <c r="Y95" s="444" t="s">
        <v>181</v>
      </c>
      <c r="Z95" s="254"/>
      <c r="AA95" s="255"/>
      <c r="AB95" s="255"/>
      <c r="AC95" s="255"/>
      <c r="AD95" s="256"/>
      <c r="AE95" s="442" t="s">
        <v>181</v>
      </c>
      <c r="AF95" s="443" t="s">
        <v>182</v>
      </c>
      <c r="AG95" s="443" t="s">
        <v>182</v>
      </c>
      <c r="AH95" s="443" t="s">
        <v>189</v>
      </c>
      <c r="AI95" s="444" t="s">
        <v>181</v>
      </c>
      <c r="AJ95" s="442" t="s">
        <v>181</v>
      </c>
      <c r="AK95" s="443" t="s">
        <v>182</v>
      </c>
      <c r="AL95" s="443" t="s">
        <v>182</v>
      </c>
      <c r="AM95" s="443" t="s">
        <v>189</v>
      </c>
      <c r="AN95" s="444" t="s">
        <v>181</v>
      </c>
      <c r="AO95" s="310"/>
      <c r="AP95" s="313"/>
    </row>
    <row r="96" spans="1:42" ht="26.25" thickBot="1">
      <c r="A96" s="271"/>
      <c r="B96" s="418" t="s">
        <v>329</v>
      </c>
      <c r="C96" s="441" t="s">
        <v>330</v>
      </c>
      <c r="D96" s="246"/>
      <c r="E96" s="386" t="s">
        <v>181</v>
      </c>
      <c r="F96" s="254"/>
      <c r="G96" s="255"/>
      <c r="H96" s="255"/>
      <c r="I96" s="255"/>
      <c r="J96" s="256"/>
      <c r="K96" s="254"/>
      <c r="L96" s="255"/>
      <c r="M96" s="255"/>
      <c r="N96" s="255"/>
      <c r="O96" s="256"/>
      <c r="P96" s="254"/>
      <c r="Q96" s="255"/>
      <c r="R96" s="255"/>
      <c r="S96" s="255"/>
      <c r="T96" s="256"/>
      <c r="U96" s="442" t="s">
        <v>331</v>
      </c>
      <c r="V96" s="443" t="s">
        <v>331</v>
      </c>
      <c r="W96" s="443" t="s">
        <v>182</v>
      </c>
      <c r="X96" s="443" t="s">
        <v>189</v>
      </c>
      <c r="Y96" s="444" t="s">
        <v>181</v>
      </c>
      <c r="Z96" s="254"/>
      <c r="AA96" s="255"/>
      <c r="AB96" s="255"/>
      <c r="AC96" s="255"/>
      <c r="AD96" s="256"/>
      <c r="AE96" s="442" t="s">
        <v>331</v>
      </c>
      <c r="AF96" s="443" t="s">
        <v>331</v>
      </c>
      <c r="AG96" s="443" t="s">
        <v>182</v>
      </c>
      <c r="AH96" s="443" t="s">
        <v>189</v>
      </c>
      <c r="AI96" s="444" t="s">
        <v>181</v>
      </c>
      <c r="AJ96" s="442" t="s">
        <v>331</v>
      </c>
      <c r="AK96" s="443" t="s">
        <v>331</v>
      </c>
      <c r="AL96" s="443" t="s">
        <v>182</v>
      </c>
      <c r="AM96" s="443" t="s">
        <v>189</v>
      </c>
      <c r="AN96" s="444" t="s">
        <v>181</v>
      </c>
      <c r="AO96" s="310"/>
      <c r="AP96" s="313"/>
    </row>
    <row r="97" spans="1:42" ht="13.5" thickBot="1">
      <c r="A97" s="271"/>
      <c r="B97" s="418" t="s">
        <v>332</v>
      </c>
      <c r="C97" s="441" t="s">
        <v>333</v>
      </c>
      <c r="D97" s="246"/>
      <c r="E97" s="386" t="s">
        <v>181</v>
      </c>
      <c r="F97" s="254"/>
      <c r="G97" s="255"/>
      <c r="H97" s="255"/>
      <c r="I97" s="255"/>
      <c r="J97" s="256"/>
      <c r="K97" s="254"/>
      <c r="L97" s="255"/>
      <c r="M97" s="255"/>
      <c r="N97" s="255"/>
      <c r="O97" s="256"/>
      <c r="P97" s="254"/>
      <c r="Q97" s="255"/>
      <c r="R97" s="255"/>
      <c r="S97" s="255"/>
      <c r="T97" s="256"/>
      <c r="U97" s="442" t="s">
        <v>182</v>
      </c>
      <c r="V97" s="443" t="s">
        <v>182</v>
      </c>
      <c r="W97" s="443" t="s">
        <v>181</v>
      </c>
      <c r="X97" s="443" t="s">
        <v>189</v>
      </c>
      <c r="Y97" s="444" t="s">
        <v>181</v>
      </c>
      <c r="Z97" s="254"/>
      <c r="AA97" s="255"/>
      <c r="AB97" s="255"/>
      <c r="AC97" s="255"/>
      <c r="AD97" s="256"/>
      <c r="AE97" s="442" t="s">
        <v>182</v>
      </c>
      <c r="AF97" s="443" t="s">
        <v>182</v>
      </c>
      <c r="AG97" s="443" t="s">
        <v>181</v>
      </c>
      <c r="AH97" s="443" t="s">
        <v>189</v>
      </c>
      <c r="AI97" s="444" t="s">
        <v>181</v>
      </c>
      <c r="AJ97" s="442" t="s">
        <v>182</v>
      </c>
      <c r="AK97" s="443" t="s">
        <v>182</v>
      </c>
      <c r="AL97" s="443" t="s">
        <v>181</v>
      </c>
      <c r="AM97" s="443" t="s">
        <v>189</v>
      </c>
      <c r="AN97" s="444" t="s">
        <v>181</v>
      </c>
      <c r="AO97" s="310"/>
      <c r="AP97" s="313"/>
    </row>
    <row r="98" spans="1:42" ht="13.5" thickBot="1">
      <c r="A98" s="271"/>
      <c r="B98" s="418" t="s">
        <v>334</v>
      </c>
      <c r="C98" s="441" t="s">
        <v>335</v>
      </c>
      <c r="D98" s="246"/>
      <c r="E98" s="386" t="s">
        <v>184</v>
      </c>
      <c r="F98" s="254"/>
      <c r="G98" s="255"/>
      <c r="H98" s="255"/>
      <c r="I98" s="255"/>
      <c r="J98" s="256"/>
      <c r="K98" s="254"/>
      <c r="L98" s="255"/>
      <c r="M98" s="255"/>
      <c r="N98" s="255"/>
      <c r="O98" s="256"/>
      <c r="P98" s="254"/>
      <c r="Q98" s="255"/>
      <c r="R98" s="255"/>
      <c r="S98" s="255"/>
      <c r="T98" s="256"/>
      <c r="U98" s="442" t="s">
        <v>182</v>
      </c>
      <c r="V98" s="443" t="s">
        <v>182</v>
      </c>
      <c r="W98" s="443" t="s">
        <v>181</v>
      </c>
      <c r="X98" s="443" t="s">
        <v>189</v>
      </c>
      <c r="Y98" s="444" t="s">
        <v>184</v>
      </c>
      <c r="Z98" s="254"/>
      <c r="AA98" s="255"/>
      <c r="AB98" s="255"/>
      <c r="AC98" s="255"/>
      <c r="AD98" s="256"/>
      <c r="AE98" s="442" t="s">
        <v>182</v>
      </c>
      <c r="AF98" s="443" t="s">
        <v>182</v>
      </c>
      <c r="AG98" s="443" t="s">
        <v>181</v>
      </c>
      <c r="AH98" s="443" t="s">
        <v>189</v>
      </c>
      <c r="AI98" s="444" t="s">
        <v>184</v>
      </c>
      <c r="AJ98" s="442" t="s">
        <v>182</v>
      </c>
      <c r="AK98" s="443" t="s">
        <v>182</v>
      </c>
      <c r="AL98" s="443" t="s">
        <v>181</v>
      </c>
      <c r="AM98" s="443" t="s">
        <v>189</v>
      </c>
      <c r="AN98" s="444" t="s">
        <v>184</v>
      </c>
      <c r="AO98" s="310"/>
      <c r="AP98" s="313"/>
    </row>
    <row r="99" spans="1:42" ht="26.25" thickBot="1">
      <c r="A99" s="271"/>
      <c r="B99" s="418" t="s">
        <v>336</v>
      </c>
      <c r="C99" s="441" t="s">
        <v>337</v>
      </c>
      <c r="D99" s="246"/>
      <c r="E99" s="386" t="s">
        <v>184</v>
      </c>
      <c r="F99" s="254"/>
      <c r="G99" s="255"/>
      <c r="H99" s="255"/>
      <c r="I99" s="255"/>
      <c r="J99" s="256"/>
      <c r="K99" s="254"/>
      <c r="L99" s="255"/>
      <c r="M99" s="255"/>
      <c r="N99" s="255"/>
      <c r="O99" s="256"/>
      <c r="P99" s="254"/>
      <c r="Q99" s="255"/>
      <c r="R99" s="255"/>
      <c r="S99" s="255"/>
      <c r="T99" s="256"/>
      <c r="U99" s="442" t="s">
        <v>181</v>
      </c>
      <c r="V99" s="443" t="s">
        <v>182</v>
      </c>
      <c r="W99" s="443" t="s">
        <v>182</v>
      </c>
      <c r="X99" s="443" t="s">
        <v>189</v>
      </c>
      <c r="Y99" s="444" t="s">
        <v>184</v>
      </c>
      <c r="Z99" s="254"/>
      <c r="AA99" s="255"/>
      <c r="AB99" s="255"/>
      <c r="AC99" s="255"/>
      <c r="AD99" s="256"/>
      <c r="AE99" s="442" t="s">
        <v>181</v>
      </c>
      <c r="AF99" s="443" t="s">
        <v>182</v>
      </c>
      <c r="AG99" s="443" t="s">
        <v>182</v>
      </c>
      <c r="AH99" s="443" t="s">
        <v>189</v>
      </c>
      <c r="AI99" s="444" t="s">
        <v>184</v>
      </c>
      <c r="AJ99" s="442" t="s">
        <v>181</v>
      </c>
      <c r="AK99" s="443" t="s">
        <v>182</v>
      </c>
      <c r="AL99" s="443" t="s">
        <v>182</v>
      </c>
      <c r="AM99" s="443" t="s">
        <v>189</v>
      </c>
      <c r="AN99" s="444" t="s">
        <v>184</v>
      </c>
      <c r="AO99" s="310"/>
      <c r="AP99" s="313"/>
    </row>
    <row r="100" spans="1:42" ht="26.25" thickBot="1">
      <c r="A100" s="271"/>
      <c r="B100" s="418" t="s">
        <v>338</v>
      </c>
      <c r="C100" s="441" t="s">
        <v>339</v>
      </c>
      <c r="D100" s="246"/>
      <c r="E100" s="386" t="s">
        <v>184</v>
      </c>
      <c r="F100" s="254"/>
      <c r="G100" s="255"/>
      <c r="H100" s="255"/>
      <c r="I100" s="255"/>
      <c r="J100" s="256"/>
      <c r="K100" s="254"/>
      <c r="L100" s="255"/>
      <c r="M100" s="255"/>
      <c r="N100" s="255"/>
      <c r="O100" s="256"/>
      <c r="P100" s="254"/>
      <c r="Q100" s="255"/>
      <c r="R100" s="255"/>
      <c r="S100" s="255"/>
      <c r="T100" s="256"/>
      <c r="U100" s="442" t="s">
        <v>181</v>
      </c>
      <c r="V100" s="443" t="s">
        <v>182</v>
      </c>
      <c r="W100" s="443" t="s">
        <v>331</v>
      </c>
      <c r="X100" s="443" t="s">
        <v>189</v>
      </c>
      <c r="Y100" s="444" t="s">
        <v>184</v>
      </c>
      <c r="Z100" s="254"/>
      <c r="AA100" s="255"/>
      <c r="AB100" s="255"/>
      <c r="AC100" s="255"/>
      <c r="AD100" s="256"/>
      <c r="AE100" s="442" t="s">
        <v>181</v>
      </c>
      <c r="AF100" s="443" t="s">
        <v>182</v>
      </c>
      <c r="AG100" s="443" t="s">
        <v>331</v>
      </c>
      <c r="AH100" s="443" t="s">
        <v>189</v>
      </c>
      <c r="AI100" s="444" t="s">
        <v>184</v>
      </c>
      <c r="AJ100" s="442" t="s">
        <v>181</v>
      </c>
      <c r="AK100" s="443" t="s">
        <v>182</v>
      </c>
      <c r="AL100" s="443" t="s">
        <v>331</v>
      </c>
      <c r="AM100" s="443" t="s">
        <v>189</v>
      </c>
      <c r="AN100" s="444" t="s">
        <v>184</v>
      </c>
      <c r="AO100" s="310"/>
      <c r="AP100" s="313"/>
    </row>
    <row r="101" spans="1:42" ht="12.75" customHeight="1" thickBot="1">
      <c r="A101" s="271"/>
      <c r="B101" s="420"/>
      <c r="C101" s="421"/>
      <c r="D101" s="246"/>
      <c r="E101" s="247"/>
      <c r="F101" s="254"/>
      <c r="G101" s="255"/>
      <c r="H101" s="255"/>
      <c r="I101" s="255"/>
      <c r="J101" s="256"/>
      <c r="K101" s="254"/>
      <c r="L101" s="255"/>
      <c r="M101" s="255"/>
      <c r="N101" s="255"/>
      <c r="O101" s="256"/>
      <c r="P101" s="254"/>
      <c r="Q101" s="255"/>
      <c r="R101" s="255"/>
      <c r="S101" s="255"/>
      <c r="T101" s="256"/>
      <c r="U101" s="254"/>
      <c r="V101" s="255"/>
      <c r="W101" s="255"/>
      <c r="X101" s="255"/>
      <c r="Y101" s="256"/>
      <c r="Z101" s="254"/>
      <c r="AA101" s="255"/>
      <c r="AB101" s="255"/>
      <c r="AC101" s="255"/>
      <c r="AD101" s="256"/>
      <c r="AE101" s="254"/>
      <c r="AF101" s="255"/>
      <c r="AG101" s="255"/>
      <c r="AH101" s="255"/>
      <c r="AI101" s="256"/>
      <c r="AJ101" s="254"/>
      <c r="AK101" s="255"/>
      <c r="AL101" s="255"/>
      <c r="AM101" s="255"/>
      <c r="AN101" s="256"/>
      <c r="AO101" s="311"/>
      <c r="AP101" s="313"/>
    </row>
    <row r="102" spans="1:42" ht="12.75" customHeight="1" thickBot="1" thickTop="1">
      <c r="A102" s="518" t="s">
        <v>203</v>
      </c>
      <c r="B102" s="519"/>
      <c r="C102" s="519"/>
      <c r="D102" s="265">
        <f aca="true" t="shared" si="11" ref="D102:AN102">D8+D21+D33+D64+D72</f>
        <v>66</v>
      </c>
      <c r="E102" s="265">
        <f t="shared" si="11"/>
        <v>72</v>
      </c>
      <c r="F102" s="265">
        <f t="shared" si="11"/>
        <v>14</v>
      </c>
      <c r="G102" s="265">
        <f t="shared" si="11"/>
        <v>4</v>
      </c>
      <c r="H102" s="265">
        <f t="shared" si="11"/>
        <v>2</v>
      </c>
      <c r="I102" s="265">
        <f t="shared" si="11"/>
        <v>0</v>
      </c>
      <c r="J102" s="265">
        <f t="shared" si="11"/>
        <v>20</v>
      </c>
      <c r="K102" s="265">
        <f t="shared" si="11"/>
        <v>8</v>
      </c>
      <c r="L102" s="265">
        <f t="shared" si="11"/>
        <v>6</v>
      </c>
      <c r="M102" s="265">
        <f t="shared" si="11"/>
        <v>2</v>
      </c>
      <c r="N102" s="265">
        <f t="shared" si="11"/>
        <v>0</v>
      </c>
      <c r="O102" s="265">
        <f t="shared" si="11"/>
        <v>18</v>
      </c>
      <c r="P102" s="265">
        <f t="shared" si="11"/>
        <v>2</v>
      </c>
      <c r="Q102" s="265">
        <f t="shared" si="11"/>
        <v>4</v>
      </c>
      <c r="R102" s="265">
        <f t="shared" si="11"/>
        <v>0</v>
      </c>
      <c r="S102" s="265">
        <f t="shared" si="11"/>
        <v>0</v>
      </c>
      <c r="T102" s="265">
        <f t="shared" si="11"/>
        <v>7</v>
      </c>
      <c r="U102" s="265">
        <f t="shared" si="11"/>
        <v>4</v>
      </c>
      <c r="V102" s="265">
        <f t="shared" si="11"/>
        <v>1</v>
      </c>
      <c r="W102" s="265">
        <f t="shared" si="11"/>
        <v>1</v>
      </c>
      <c r="X102" s="265">
        <f t="shared" si="11"/>
        <v>0</v>
      </c>
      <c r="Y102" s="265">
        <f t="shared" si="11"/>
        <v>6</v>
      </c>
      <c r="Z102" s="265">
        <f t="shared" si="11"/>
        <v>4</v>
      </c>
      <c r="AA102" s="265">
        <f t="shared" si="11"/>
        <v>1</v>
      </c>
      <c r="AB102" s="265">
        <f t="shared" si="11"/>
        <v>1</v>
      </c>
      <c r="AC102" s="265">
        <f t="shared" si="11"/>
        <v>0</v>
      </c>
      <c r="AD102" s="265">
        <f t="shared" si="11"/>
        <v>6</v>
      </c>
      <c r="AE102" s="265">
        <f t="shared" si="11"/>
        <v>1</v>
      </c>
      <c r="AF102" s="265">
        <f t="shared" si="11"/>
        <v>1</v>
      </c>
      <c r="AG102" s="265">
        <f t="shared" si="11"/>
        <v>0</v>
      </c>
      <c r="AH102" s="265">
        <f t="shared" si="11"/>
        <v>0</v>
      </c>
      <c r="AI102" s="265">
        <f t="shared" si="11"/>
        <v>2</v>
      </c>
      <c r="AJ102" s="265">
        <f t="shared" si="11"/>
        <v>10</v>
      </c>
      <c r="AK102" s="265">
        <f t="shared" si="11"/>
        <v>0</v>
      </c>
      <c r="AL102" s="265">
        <f t="shared" si="11"/>
        <v>0</v>
      </c>
      <c r="AM102" s="265">
        <f t="shared" si="11"/>
        <v>0</v>
      </c>
      <c r="AN102" s="265">
        <f t="shared" si="11"/>
        <v>13</v>
      </c>
      <c r="AO102" s="315"/>
      <c r="AP102" s="316"/>
    </row>
    <row r="103" spans="1:42" ht="25.5" customHeight="1">
      <c r="A103" s="64" t="s">
        <v>252</v>
      </c>
      <c r="B103" s="63"/>
      <c r="C103" s="191"/>
      <c r="D103" s="182"/>
      <c r="E103" s="182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22"/>
      <c r="AK103" s="22"/>
      <c r="AL103" s="22"/>
      <c r="AM103" s="22"/>
      <c r="AN103" s="162"/>
      <c r="AO103" s="96"/>
      <c r="AP103" s="96"/>
    </row>
    <row r="104" spans="1:42" ht="12.75">
      <c r="A104" s="321"/>
      <c r="B104" s="63"/>
      <c r="C104" s="192"/>
      <c r="D104" s="103"/>
      <c r="E104" s="111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22"/>
      <c r="AK104" s="22"/>
      <c r="AL104" s="22"/>
      <c r="AM104" s="22"/>
      <c r="AN104" s="162"/>
      <c r="AO104" s="95"/>
      <c r="AP104" s="95"/>
    </row>
    <row r="105" spans="1:42" ht="12.75">
      <c r="A105" s="124"/>
      <c r="B105" s="63"/>
      <c r="C105" s="192"/>
      <c r="D105" s="103"/>
      <c r="E105" s="111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22"/>
      <c r="AK105" s="22"/>
      <c r="AL105" s="22"/>
      <c r="AM105" s="22"/>
      <c r="AN105" s="162"/>
      <c r="AO105" s="95"/>
      <c r="AP105" s="95"/>
    </row>
    <row r="106" spans="1:42" ht="12.75" customHeight="1">
      <c r="A106" s="275" t="s">
        <v>197</v>
      </c>
      <c r="C106" s="276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183"/>
      <c r="U106" s="219" t="s">
        <v>173</v>
      </c>
      <c r="V106" s="277"/>
      <c r="W106" s="278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  <c r="AO106" s="277"/>
      <c r="AP106" s="277"/>
    </row>
    <row r="107" spans="1:42" ht="12.75" customHeight="1" thickBot="1">
      <c r="A107" s="220" t="s">
        <v>198</v>
      </c>
      <c r="B107" s="221"/>
      <c r="C107" s="222"/>
      <c r="D107" s="279"/>
      <c r="E107" s="279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19" t="s">
        <v>199</v>
      </c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</row>
    <row r="108" spans="1:42" ht="13.5" thickBot="1">
      <c r="A108" s="524" t="s">
        <v>19</v>
      </c>
      <c r="B108" s="525"/>
      <c r="C108" s="526"/>
      <c r="D108" s="497">
        <f>SUM(D109:D130)</f>
        <v>44</v>
      </c>
      <c r="E108" s="497">
        <f>SUM(E109:E130)</f>
        <v>63</v>
      </c>
      <c r="F108" s="498">
        <f>SUM(F109:F130)</f>
        <v>0</v>
      </c>
      <c r="G108" s="498">
        <f>SUM(G109:G130)</f>
        <v>0</v>
      </c>
      <c r="H108" s="15">
        <f>SUM(H109:H130)</f>
        <v>0</v>
      </c>
      <c r="I108" s="15"/>
      <c r="J108" s="15">
        <f>SUM(J109:J130)</f>
        <v>0</v>
      </c>
      <c r="K108" s="15">
        <f>SUM(K109:K130)</f>
        <v>0</v>
      </c>
      <c r="L108" s="15">
        <f>SUM(L109:L130)</f>
        <v>0</v>
      </c>
      <c r="M108" s="15">
        <f>SUM(M109:M130)</f>
        <v>0</v>
      </c>
      <c r="N108" s="15"/>
      <c r="O108" s="15">
        <f>SUM(O109:O130)</f>
        <v>0</v>
      </c>
      <c r="P108" s="15">
        <f>SUM(P109:P130)</f>
        <v>0</v>
      </c>
      <c r="Q108" s="15">
        <f>SUM(Q109:Q130)</f>
        <v>0</v>
      </c>
      <c r="R108" s="15">
        <f>SUM(R109:R130)</f>
        <v>0</v>
      </c>
      <c r="S108" s="15"/>
      <c r="T108" s="15">
        <f>SUM(T109:T130)</f>
        <v>0</v>
      </c>
      <c r="U108" s="15">
        <f>SUM(U109:U130)</f>
        <v>7</v>
      </c>
      <c r="V108" s="15">
        <f>SUM(V109:V130)</f>
        <v>1</v>
      </c>
      <c r="W108" s="15">
        <f>SUM(W109:W130)</f>
        <v>3</v>
      </c>
      <c r="X108" s="15"/>
      <c r="Y108" s="15">
        <f>SUM(Y109:Y130)</f>
        <v>12</v>
      </c>
      <c r="Z108" s="15">
        <f>SUM(Z109:Z130)</f>
        <v>5</v>
      </c>
      <c r="AA108" s="15">
        <f>SUM(AA109:AA130)</f>
        <v>3</v>
      </c>
      <c r="AB108" s="15">
        <f>SUM(AB109:AB130)</f>
        <v>2</v>
      </c>
      <c r="AC108" s="15"/>
      <c r="AD108" s="15">
        <f>SUM(AD109:AD130)</f>
        <v>10</v>
      </c>
      <c r="AE108" s="15">
        <f>SUM(AE109:AE130)</f>
        <v>7</v>
      </c>
      <c r="AF108" s="15">
        <f>SUM(AF109:AF130)</f>
        <v>3</v>
      </c>
      <c r="AG108" s="15">
        <f>SUM(AG109:AG130)</f>
        <v>5</v>
      </c>
      <c r="AH108" s="15"/>
      <c r="AI108" s="15">
        <f>SUM(AI109:AI130)</f>
        <v>16</v>
      </c>
      <c r="AJ108" s="15">
        <f>SUM(AJ109:AJ130)</f>
        <v>1</v>
      </c>
      <c r="AK108" s="15">
        <f>SUM(AK109:AK130)</f>
        <v>1</v>
      </c>
      <c r="AL108" s="15">
        <f>SUM(AL109:AL130)</f>
        <v>6</v>
      </c>
      <c r="AM108" s="15"/>
      <c r="AN108" s="79">
        <f>SUM(AN109:AN130)</f>
        <v>25</v>
      </c>
      <c r="AO108" s="544" t="s">
        <v>130</v>
      </c>
      <c r="AP108" s="545"/>
    </row>
    <row r="109" spans="1:42" ht="27" customHeight="1">
      <c r="A109" s="119">
        <v>45</v>
      </c>
      <c r="B109" s="499" t="s">
        <v>79</v>
      </c>
      <c r="C109" s="500" t="s">
        <v>80</v>
      </c>
      <c r="D109" s="501">
        <f aca="true" t="shared" si="12" ref="D109:D130">SUM(F109,G109,H109,K109,L109,M109,P109,Q109,R109,U109,V109,W109,Z109,AA109,AB109,AE109,AF109,AG109,AJ109,AK109,AL109)</f>
        <v>4</v>
      </c>
      <c r="E109" s="54">
        <f aca="true" t="shared" si="13" ref="E109:E121">SUM(J109,O109,T109,Y109,AD109,AI109,AN109)</f>
        <v>3</v>
      </c>
      <c r="F109" s="502"/>
      <c r="G109" s="503"/>
      <c r="H109" s="40"/>
      <c r="I109" s="40"/>
      <c r="J109" s="48"/>
      <c r="K109" s="39"/>
      <c r="L109" s="40"/>
      <c r="M109" s="40"/>
      <c r="N109" s="40"/>
      <c r="O109" s="48"/>
      <c r="P109" s="39"/>
      <c r="Q109" s="40"/>
      <c r="R109" s="40"/>
      <c r="S109" s="40"/>
      <c r="T109" s="48"/>
      <c r="U109" s="39">
        <v>2</v>
      </c>
      <c r="V109" s="40">
        <v>1</v>
      </c>
      <c r="W109" s="40">
        <v>1</v>
      </c>
      <c r="X109" s="40" t="s">
        <v>32</v>
      </c>
      <c r="Y109" s="48">
        <v>3</v>
      </c>
      <c r="Z109" s="39"/>
      <c r="AA109" s="40"/>
      <c r="AB109" s="40"/>
      <c r="AC109" s="40"/>
      <c r="AD109" s="48"/>
      <c r="AE109" s="39"/>
      <c r="AF109" s="40"/>
      <c r="AG109" s="40"/>
      <c r="AH109" s="40"/>
      <c r="AI109" s="48"/>
      <c r="AJ109" s="39"/>
      <c r="AK109" s="40"/>
      <c r="AL109" s="40"/>
      <c r="AM109" s="40"/>
      <c r="AN109" s="48"/>
      <c r="AO109" s="98">
        <v>8</v>
      </c>
      <c r="AP109" s="91"/>
    </row>
    <row r="110" spans="1:42" ht="25.5" customHeight="1">
      <c r="A110" s="120">
        <v>46</v>
      </c>
      <c r="B110" s="133" t="s">
        <v>81</v>
      </c>
      <c r="C110" s="134" t="s">
        <v>82</v>
      </c>
      <c r="D110" s="56">
        <f t="shared" si="12"/>
        <v>5</v>
      </c>
      <c r="E110" s="55">
        <f t="shared" si="13"/>
        <v>4</v>
      </c>
      <c r="F110" s="41"/>
      <c r="G110" s="42"/>
      <c r="H110" s="42"/>
      <c r="I110" s="42"/>
      <c r="J110" s="43"/>
      <c r="K110" s="41"/>
      <c r="L110" s="42"/>
      <c r="M110" s="42"/>
      <c r="N110" s="42"/>
      <c r="O110" s="43"/>
      <c r="P110" s="41"/>
      <c r="Q110" s="42"/>
      <c r="R110" s="42"/>
      <c r="S110" s="42"/>
      <c r="T110" s="43"/>
      <c r="U110" s="41"/>
      <c r="V110" s="42"/>
      <c r="W110" s="42"/>
      <c r="X110" s="42"/>
      <c r="Y110" s="43"/>
      <c r="Z110" s="41">
        <v>2</v>
      </c>
      <c r="AA110" s="42">
        <v>2</v>
      </c>
      <c r="AB110" s="42">
        <v>1</v>
      </c>
      <c r="AC110" s="42" t="s">
        <v>32</v>
      </c>
      <c r="AD110" s="43">
        <v>4</v>
      </c>
      <c r="AE110" s="41"/>
      <c r="AF110" s="42"/>
      <c r="AG110" s="42"/>
      <c r="AH110" s="42"/>
      <c r="AI110" s="43"/>
      <c r="AJ110" s="41"/>
      <c r="AK110" s="42"/>
      <c r="AL110" s="42"/>
      <c r="AM110" s="42"/>
      <c r="AN110" s="70"/>
      <c r="AO110" s="100">
        <v>45</v>
      </c>
      <c r="AP110" s="93"/>
    </row>
    <row r="111" spans="1:42" ht="27" customHeight="1">
      <c r="A111" s="120">
        <v>47</v>
      </c>
      <c r="B111" s="135" t="s">
        <v>83</v>
      </c>
      <c r="C111" s="136" t="s">
        <v>84</v>
      </c>
      <c r="D111" s="56">
        <f t="shared" si="12"/>
        <v>5</v>
      </c>
      <c r="E111" s="55">
        <f t="shared" si="13"/>
        <v>4</v>
      </c>
      <c r="F111" s="41"/>
      <c r="G111" s="42"/>
      <c r="H111" s="42"/>
      <c r="I111" s="42"/>
      <c r="J111" s="43"/>
      <c r="K111" s="41"/>
      <c r="L111" s="42"/>
      <c r="M111" s="42"/>
      <c r="N111" s="42"/>
      <c r="O111" s="43"/>
      <c r="P111" s="41"/>
      <c r="Q111" s="42"/>
      <c r="R111" s="42"/>
      <c r="S111" s="42"/>
      <c r="T111" s="43"/>
      <c r="U111" s="41"/>
      <c r="V111" s="42"/>
      <c r="W111" s="42"/>
      <c r="X111" s="42"/>
      <c r="Y111" s="43"/>
      <c r="Z111" s="41"/>
      <c r="AA111" s="42"/>
      <c r="AB111" s="42"/>
      <c r="AC111" s="42"/>
      <c r="AD111" s="43"/>
      <c r="AE111" s="41">
        <v>2</v>
      </c>
      <c r="AF111" s="42">
        <v>2</v>
      </c>
      <c r="AG111" s="42">
        <v>1</v>
      </c>
      <c r="AH111" s="42" t="s">
        <v>32</v>
      </c>
      <c r="AI111" s="43">
        <v>4</v>
      </c>
      <c r="AJ111" s="41"/>
      <c r="AK111" s="42"/>
      <c r="AL111" s="42"/>
      <c r="AM111" s="42"/>
      <c r="AN111" s="70"/>
      <c r="AO111" s="100">
        <v>46</v>
      </c>
      <c r="AP111" s="93"/>
    </row>
    <row r="112" spans="1:42" ht="12.75">
      <c r="A112" s="120">
        <v>48</v>
      </c>
      <c r="B112" s="133" t="s">
        <v>236</v>
      </c>
      <c r="C112" s="135" t="s">
        <v>237</v>
      </c>
      <c r="D112" s="56">
        <f t="shared" si="12"/>
        <v>3</v>
      </c>
      <c r="E112" s="55">
        <f t="shared" si="13"/>
        <v>3</v>
      </c>
      <c r="F112" s="41"/>
      <c r="G112" s="42"/>
      <c r="H112" s="42"/>
      <c r="I112" s="42"/>
      <c r="J112" s="43"/>
      <c r="K112" s="41"/>
      <c r="L112" s="42"/>
      <c r="M112" s="42"/>
      <c r="N112" s="42"/>
      <c r="O112" s="43"/>
      <c r="P112" s="41"/>
      <c r="Q112" s="42"/>
      <c r="R112" s="42"/>
      <c r="S112" s="42"/>
      <c r="T112" s="43"/>
      <c r="U112" s="41"/>
      <c r="V112" s="42"/>
      <c r="W112" s="42"/>
      <c r="X112" s="42"/>
      <c r="Y112" s="43"/>
      <c r="Z112" s="41">
        <v>2</v>
      </c>
      <c r="AA112" s="42">
        <v>0</v>
      </c>
      <c r="AB112" s="42">
        <v>1</v>
      </c>
      <c r="AC112" s="42" t="s">
        <v>32</v>
      </c>
      <c r="AD112" s="43">
        <v>3</v>
      </c>
      <c r="AE112" s="41"/>
      <c r="AF112" s="42"/>
      <c r="AG112" s="42"/>
      <c r="AH112" s="42"/>
      <c r="AI112" s="43"/>
      <c r="AJ112" s="41"/>
      <c r="AK112" s="42"/>
      <c r="AL112" s="42"/>
      <c r="AM112" s="42"/>
      <c r="AN112" s="70"/>
      <c r="AO112" s="100">
        <v>24</v>
      </c>
      <c r="AP112" s="93"/>
    </row>
    <row r="113" spans="1:42" ht="12.75">
      <c r="A113" s="120">
        <v>49</v>
      </c>
      <c r="B113" s="133" t="s">
        <v>235</v>
      </c>
      <c r="C113" s="133" t="s">
        <v>238</v>
      </c>
      <c r="D113" s="56">
        <f t="shared" si="12"/>
        <v>3</v>
      </c>
      <c r="E113" s="55">
        <f t="shared" si="13"/>
        <v>3</v>
      </c>
      <c r="F113" s="41"/>
      <c r="G113" s="42"/>
      <c r="H113" s="42"/>
      <c r="I113" s="42"/>
      <c r="J113" s="43"/>
      <c r="K113" s="41"/>
      <c r="L113" s="42"/>
      <c r="M113" s="42"/>
      <c r="N113" s="42"/>
      <c r="O113" s="43"/>
      <c r="P113" s="41"/>
      <c r="Q113" s="42"/>
      <c r="R113" s="42"/>
      <c r="S113" s="42"/>
      <c r="T113" s="43"/>
      <c r="U113" s="41"/>
      <c r="V113" s="42"/>
      <c r="W113" s="42"/>
      <c r="X113" s="42"/>
      <c r="Y113" s="43"/>
      <c r="Z113" s="41"/>
      <c r="AA113" s="42"/>
      <c r="AB113" s="42"/>
      <c r="AC113" s="42"/>
      <c r="AD113" s="43"/>
      <c r="AE113" s="41">
        <v>1</v>
      </c>
      <c r="AF113" s="42">
        <v>1</v>
      </c>
      <c r="AG113" s="42">
        <v>1</v>
      </c>
      <c r="AH113" s="42" t="s">
        <v>32</v>
      </c>
      <c r="AI113" s="43">
        <v>3</v>
      </c>
      <c r="AJ113" s="41"/>
      <c r="AK113" s="42"/>
      <c r="AL113" s="42"/>
      <c r="AM113" s="42"/>
      <c r="AN113" s="70"/>
      <c r="AO113" s="100">
        <v>48</v>
      </c>
      <c r="AP113" s="93"/>
    </row>
    <row r="114" spans="1:42" ht="12.75">
      <c r="A114" s="120">
        <v>50</v>
      </c>
      <c r="B114" s="133" t="s">
        <v>85</v>
      </c>
      <c r="C114" s="135" t="s">
        <v>86</v>
      </c>
      <c r="D114" s="56">
        <f t="shared" si="12"/>
        <v>3</v>
      </c>
      <c r="E114" s="55">
        <f t="shared" si="13"/>
        <v>3</v>
      </c>
      <c r="F114" s="41"/>
      <c r="G114" s="42"/>
      <c r="H114" s="42"/>
      <c r="I114" s="42"/>
      <c r="J114" s="43"/>
      <c r="K114" s="41"/>
      <c r="L114" s="42"/>
      <c r="M114" s="42"/>
      <c r="N114" s="42"/>
      <c r="O114" s="43"/>
      <c r="P114" s="41"/>
      <c r="Q114" s="42"/>
      <c r="R114" s="42"/>
      <c r="S114" s="42"/>
      <c r="T114" s="43"/>
      <c r="U114" s="41">
        <v>2</v>
      </c>
      <c r="V114" s="42">
        <v>0</v>
      </c>
      <c r="W114" s="42">
        <v>1</v>
      </c>
      <c r="X114" s="42" t="s">
        <v>32</v>
      </c>
      <c r="Y114" s="43">
        <v>3</v>
      </c>
      <c r="Z114" s="41"/>
      <c r="AA114" s="42"/>
      <c r="AB114" s="42"/>
      <c r="AC114" s="42"/>
      <c r="AD114" s="43"/>
      <c r="AE114" s="41"/>
      <c r="AF114" s="42"/>
      <c r="AG114" s="42"/>
      <c r="AH114" s="42"/>
      <c r="AI114" s="43"/>
      <c r="AJ114" s="41"/>
      <c r="AK114" s="42"/>
      <c r="AL114" s="42"/>
      <c r="AM114" s="42"/>
      <c r="AN114" s="70"/>
      <c r="AO114" s="100">
        <v>24</v>
      </c>
      <c r="AP114" s="93"/>
    </row>
    <row r="115" spans="1:42" ht="12.75">
      <c r="A115" s="120">
        <v>51</v>
      </c>
      <c r="B115" s="133" t="s">
        <v>87</v>
      </c>
      <c r="C115" s="137" t="s">
        <v>88</v>
      </c>
      <c r="D115" s="56">
        <f t="shared" si="12"/>
        <v>2</v>
      </c>
      <c r="E115" s="55">
        <f t="shared" si="13"/>
        <v>3</v>
      </c>
      <c r="F115" s="41"/>
      <c r="G115" s="42"/>
      <c r="H115" s="42"/>
      <c r="I115" s="42"/>
      <c r="J115" s="43"/>
      <c r="K115" s="41"/>
      <c r="L115" s="42"/>
      <c r="M115" s="42"/>
      <c r="N115" s="42"/>
      <c r="O115" s="43"/>
      <c r="P115" s="41"/>
      <c r="Q115" s="42"/>
      <c r="R115" s="42"/>
      <c r="S115" s="42"/>
      <c r="T115" s="43"/>
      <c r="U115" s="41">
        <v>1</v>
      </c>
      <c r="V115" s="42">
        <v>0</v>
      </c>
      <c r="W115" s="42">
        <v>1</v>
      </c>
      <c r="X115" s="42" t="s">
        <v>32</v>
      </c>
      <c r="Y115" s="43">
        <v>3</v>
      </c>
      <c r="Z115" s="41"/>
      <c r="AA115" s="42"/>
      <c r="AB115" s="42"/>
      <c r="AC115" s="42"/>
      <c r="AD115" s="43"/>
      <c r="AE115" s="41"/>
      <c r="AF115" s="42"/>
      <c r="AG115" s="42"/>
      <c r="AH115" s="42"/>
      <c r="AI115" s="43"/>
      <c r="AJ115" s="41"/>
      <c r="AK115" s="42"/>
      <c r="AL115" s="42"/>
      <c r="AM115" s="42"/>
      <c r="AN115" s="70"/>
      <c r="AO115" s="100">
        <v>27</v>
      </c>
      <c r="AP115" s="93"/>
    </row>
    <row r="116" spans="1:42" ht="12.75">
      <c r="A116" s="120">
        <v>52</v>
      </c>
      <c r="B116" s="133" t="s">
        <v>121</v>
      </c>
      <c r="C116" s="133" t="s">
        <v>89</v>
      </c>
      <c r="D116" s="56">
        <f t="shared" si="12"/>
        <v>2</v>
      </c>
      <c r="E116" s="55">
        <f t="shared" si="13"/>
        <v>3</v>
      </c>
      <c r="F116" s="41"/>
      <c r="G116" s="42"/>
      <c r="H116" s="42"/>
      <c r="I116" s="42" t="s">
        <v>90</v>
      </c>
      <c r="J116" s="43"/>
      <c r="K116" s="41"/>
      <c r="L116" s="42"/>
      <c r="M116" s="42"/>
      <c r="N116" s="42"/>
      <c r="O116" s="43"/>
      <c r="P116" s="41"/>
      <c r="Q116" s="42"/>
      <c r="R116" s="42"/>
      <c r="S116" s="42"/>
      <c r="T116" s="43"/>
      <c r="U116" s="41"/>
      <c r="V116" s="42"/>
      <c r="W116" s="42"/>
      <c r="X116" s="42"/>
      <c r="Y116" s="43"/>
      <c r="Z116" s="183"/>
      <c r="AA116" s="183"/>
      <c r="AB116" s="183"/>
      <c r="AC116" s="183"/>
      <c r="AD116" s="183"/>
      <c r="AE116" s="41"/>
      <c r="AF116" s="42"/>
      <c r="AG116" s="42"/>
      <c r="AH116" s="42"/>
      <c r="AI116" s="43"/>
      <c r="AJ116" s="41">
        <v>1</v>
      </c>
      <c r="AK116" s="42">
        <v>0</v>
      </c>
      <c r="AL116" s="42">
        <v>1</v>
      </c>
      <c r="AM116" s="42" t="s">
        <v>32</v>
      </c>
      <c r="AN116" s="70">
        <v>3</v>
      </c>
      <c r="AO116" s="100">
        <v>49</v>
      </c>
      <c r="AP116" s="93"/>
    </row>
    <row r="117" spans="1:42" ht="12.75">
      <c r="A117" s="120">
        <v>53</v>
      </c>
      <c r="B117" s="133" t="s">
        <v>91</v>
      </c>
      <c r="C117" s="135" t="s">
        <v>92</v>
      </c>
      <c r="D117" s="56">
        <f t="shared" si="12"/>
        <v>2</v>
      </c>
      <c r="E117" s="55">
        <f t="shared" si="13"/>
        <v>3</v>
      </c>
      <c r="F117" s="41"/>
      <c r="G117" s="42"/>
      <c r="H117" s="42"/>
      <c r="I117" s="42"/>
      <c r="J117" s="43"/>
      <c r="K117" s="41"/>
      <c r="L117" s="42"/>
      <c r="M117" s="42"/>
      <c r="N117" s="42"/>
      <c r="O117" s="43"/>
      <c r="P117" s="41"/>
      <c r="Q117" s="42"/>
      <c r="R117" s="42"/>
      <c r="S117" s="42"/>
      <c r="T117" s="43"/>
      <c r="U117" s="41"/>
      <c r="V117" s="42"/>
      <c r="W117" s="42"/>
      <c r="X117" s="42"/>
      <c r="Y117" s="43"/>
      <c r="Z117" s="41">
        <v>1</v>
      </c>
      <c r="AA117" s="42">
        <v>1</v>
      </c>
      <c r="AB117" s="42">
        <v>0</v>
      </c>
      <c r="AC117" s="42" t="s">
        <v>189</v>
      </c>
      <c r="AD117" s="43">
        <v>3</v>
      </c>
      <c r="AE117" s="41"/>
      <c r="AF117" s="42"/>
      <c r="AG117" s="42"/>
      <c r="AH117" s="42"/>
      <c r="AI117" s="43"/>
      <c r="AJ117" s="41"/>
      <c r="AK117" s="42"/>
      <c r="AL117" s="42"/>
      <c r="AM117" s="42"/>
      <c r="AN117" s="70"/>
      <c r="AO117" s="100">
        <v>51</v>
      </c>
      <c r="AP117" s="93"/>
    </row>
    <row r="118" spans="1:42" ht="12.75">
      <c r="A118" s="120">
        <v>54</v>
      </c>
      <c r="B118" s="133" t="s">
        <v>93</v>
      </c>
      <c r="C118" s="138" t="s">
        <v>94</v>
      </c>
      <c r="D118" s="56">
        <f t="shared" si="12"/>
        <v>3</v>
      </c>
      <c r="E118" s="55">
        <f t="shared" si="13"/>
        <v>3</v>
      </c>
      <c r="F118" s="41"/>
      <c r="G118" s="42"/>
      <c r="H118" s="42"/>
      <c r="I118" s="42"/>
      <c r="J118" s="43"/>
      <c r="K118" s="41"/>
      <c r="L118" s="42"/>
      <c r="M118" s="42"/>
      <c r="N118" s="42"/>
      <c r="O118" s="43"/>
      <c r="P118" s="41"/>
      <c r="Q118" s="42"/>
      <c r="R118" s="42"/>
      <c r="S118" s="42"/>
      <c r="T118" s="43"/>
      <c r="U118" s="41"/>
      <c r="V118" s="42"/>
      <c r="W118" s="42"/>
      <c r="X118" s="42"/>
      <c r="Y118" s="43"/>
      <c r="Z118" s="41"/>
      <c r="AA118" s="42"/>
      <c r="AB118" s="42"/>
      <c r="AC118" s="42"/>
      <c r="AD118" s="43"/>
      <c r="AE118" s="41">
        <v>2</v>
      </c>
      <c r="AF118" s="42">
        <v>0</v>
      </c>
      <c r="AG118" s="42">
        <v>1</v>
      </c>
      <c r="AH118" s="42" t="s">
        <v>32</v>
      </c>
      <c r="AI118" s="43">
        <v>3</v>
      </c>
      <c r="AJ118" s="41"/>
      <c r="AK118" s="42"/>
      <c r="AL118" s="42"/>
      <c r="AM118" s="42"/>
      <c r="AN118" s="70"/>
      <c r="AO118" s="100">
        <v>53</v>
      </c>
      <c r="AP118" s="93"/>
    </row>
    <row r="119" spans="1:42" ht="12.75">
      <c r="A119" s="120">
        <v>55</v>
      </c>
      <c r="B119" s="133" t="s">
        <v>95</v>
      </c>
      <c r="C119" s="133" t="s">
        <v>96</v>
      </c>
      <c r="D119" s="56">
        <f t="shared" si="12"/>
        <v>2</v>
      </c>
      <c r="E119" s="55">
        <f t="shared" si="13"/>
        <v>3</v>
      </c>
      <c r="F119" s="41"/>
      <c r="G119" s="42"/>
      <c r="H119" s="42"/>
      <c r="I119" s="42"/>
      <c r="J119" s="43"/>
      <c r="K119" s="41"/>
      <c r="L119" s="42"/>
      <c r="M119" s="42"/>
      <c r="N119" s="42"/>
      <c r="O119" s="43"/>
      <c r="P119" s="41"/>
      <c r="Q119" s="42"/>
      <c r="R119" s="42"/>
      <c r="S119" s="42"/>
      <c r="T119" s="43"/>
      <c r="U119" s="41"/>
      <c r="V119" s="42"/>
      <c r="W119" s="42"/>
      <c r="X119" s="42"/>
      <c r="Y119" s="43"/>
      <c r="Z119" s="41"/>
      <c r="AA119" s="42"/>
      <c r="AB119" s="42"/>
      <c r="AC119" s="42"/>
      <c r="AD119" s="43"/>
      <c r="AE119" s="41">
        <v>2</v>
      </c>
      <c r="AF119" s="42">
        <v>0</v>
      </c>
      <c r="AG119" s="42">
        <v>0</v>
      </c>
      <c r="AH119" s="42" t="s">
        <v>32</v>
      </c>
      <c r="AI119" s="43">
        <v>3</v>
      </c>
      <c r="AJ119" s="41"/>
      <c r="AK119" s="42"/>
      <c r="AL119" s="42"/>
      <c r="AM119" s="42"/>
      <c r="AN119" s="70"/>
      <c r="AO119" s="100">
        <v>51</v>
      </c>
      <c r="AP119" s="93"/>
    </row>
    <row r="120" spans="1:42" ht="24" customHeight="1">
      <c r="A120" s="120">
        <v>56</v>
      </c>
      <c r="B120" s="118" t="s">
        <v>148</v>
      </c>
      <c r="C120" s="136" t="s">
        <v>140</v>
      </c>
      <c r="D120" s="56">
        <f t="shared" si="12"/>
        <v>2</v>
      </c>
      <c r="E120" s="55">
        <f t="shared" si="13"/>
        <v>3</v>
      </c>
      <c r="F120" s="41"/>
      <c r="G120" s="42"/>
      <c r="H120" s="42"/>
      <c r="I120" s="42"/>
      <c r="J120" s="43"/>
      <c r="K120" s="41"/>
      <c r="L120" s="42"/>
      <c r="M120" s="42"/>
      <c r="N120" s="42"/>
      <c r="O120" s="43"/>
      <c r="P120" s="41"/>
      <c r="Q120" s="42"/>
      <c r="R120" s="42"/>
      <c r="S120" s="42"/>
      <c r="T120" s="43"/>
      <c r="U120" s="41">
        <v>2</v>
      </c>
      <c r="V120" s="42">
        <v>0</v>
      </c>
      <c r="W120" s="42">
        <v>0</v>
      </c>
      <c r="X120" s="42" t="s">
        <v>189</v>
      </c>
      <c r="Y120" s="43">
        <v>3</v>
      </c>
      <c r="Z120" s="41"/>
      <c r="AA120" s="42"/>
      <c r="AB120" s="42"/>
      <c r="AC120" s="42"/>
      <c r="AD120" s="43"/>
      <c r="AE120" s="41"/>
      <c r="AF120" s="42"/>
      <c r="AG120" s="42"/>
      <c r="AH120" s="42"/>
      <c r="AI120" s="43"/>
      <c r="AJ120" s="41"/>
      <c r="AK120" s="42"/>
      <c r="AL120" s="42"/>
      <c r="AM120" s="42"/>
      <c r="AN120" s="70"/>
      <c r="AO120" s="100" t="s">
        <v>249</v>
      </c>
      <c r="AP120" s="93"/>
    </row>
    <row r="121" spans="1:42" ht="21.75" customHeight="1" thickBot="1">
      <c r="A121" s="120">
        <v>57</v>
      </c>
      <c r="B121" s="133" t="s">
        <v>141</v>
      </c>
      <c r="C121" s="139" t="s">
        <v>142</v>
      </c>
      <c r="D121" s="56">
        <f t="shared" si="12"/>
        <v>2</v>
      </c>
      <c r="E121" s="80">
        <f t="shared" si="13"/>
        <v>3</v>
      </c>
      <c r="F121" s="82"/>
      <c r="G121" s="83"/>
      <c r="H121" s="83"/>
      <c r="I121" s="83"/>
      <c r="J121" s="84"/>
      <c r="K121" s="82"/>
      <c r="L121" s="83"/>
      <c r="M121" s="83"/>
      <c r="N121" s="83"/>
      <c r="O121" s="84"/>
      <c r="P121" s="82"/>
      <c r="Q121" s="83"/>
      <c r="R121" s="83"/>
      <c r="S121" s="83"/>
      <c r="T121" s="84"/>
      <c r="U121" s="82"/>
      <c r="V121" s="83"/>
      <c r="W121" s="83"/>
      <c r="X121" s="83"/>
      <c r="Y121" s="84"/>
      <c r="Z121" s="82"/>
      <c r="AA121" s="83"/>
      <c r="AB121" s="83"/>
      <c r="AC121" s="83"/>
      <c r="AD121" s="84"/>
      <c r="AE121" s="82">
        <v>0</v>
      </c>
      <c r="AF121" s="83">
        <v>0</v>
      </c>
      <c r="AG121" s="83">
        <v>2</v>
      </c>
      <c r="AH121" s="83" t="s">
        <v>189</v>
      </c>
      <c r="AI121" s="84">
        <v>3</v>
      </c>
      <c r="AJ121" s="41"/>
      <c r="AK121" s="42"/>
      <c r="AL121" s="42"/>
      <c r="AM121" s="42"/>
      <c r="AN121" s="70"/>
      <c r="AO121" s="100" t="s">
        <v>143</v>
      </c>
      <c r="AP121" s="93"/>
    </row>
    <row r="122" spans="1:42" ht="14.25" thickBot="1" thickTop="1">
      <c r="A122" s="227"/>
      <c r="B122" s="280"/>
      <c r="C122" s="281" t="s">
        <v>208</v>
      </c>
      <c r="D122" s="248"/>
      <c r="E122" s="249"/>
      <c r="F122" s="250"/>
      <c r="G122" s="251"/>
      <c r="H122" s="251"/>
      <c r="I122" s="251"/>
      <c r="J122" s="252" t="s">
        <v>174</v>
      </c>
      <c r="K122" s="228"/>
      <c r="L122" s="42"/>
      <c r="M122" s="42"/>
      <c r="N122" s="42"/>
      <c r="O122" s="43"/>
      <c r="P122" s="229"/>
      <c r="Q122" s="69"/>
      <c r="R122" s="69"/>
      <c r="S122" s="69"/>
      <c r="T122" s="70"/>
      <c r="U122" s="68"/>
      <c r="V122" s="69"/>
      <c r="W122" s="69"/>
      <c r="X122" s="69"/>
      <c r="Y122" s="70"/>
      <c r="Z122" s="229"/>
      <c r="AA122" s="69"/>
      <c r="AB122" s="69"/>
      <c r="AC122" s="69"/>
      <c r="AD122" s="205"/>
      <c r="AE122" s="41"/>
      <c r="AF122" s="42"/>
      <c r="AG122" s="42"/>
      <c r="AH122" s="42"/>
      <c r="AI122" s="43"/>
      <c r="AJ122" s="41"/>
      <c r="AK122" s="42"/>
      <c r="AL122" s="42"/>
      <c r="AM122" s="42"/>
      <c r="AN122" s="70"/>
      <c r="AO122" s="100"/>
      <c r="AP122" s="93"/>
    </row>
    <row r="123" spans="1:42" ht="14.25" thickBot="1" thickTop="1">
      <c r="A123" s="230"/>
      <c r="B123" s="282"/>
      <c r="C123" s="253" t="s">
        <v>283</v>
      </c>
      <c r="D123" s="231"/>
      <c r="E123" s="232"/>
      <c r="F123" s="233"/>
      <c r="G123" s="40"/>
      <c r="H123" s="40"/>
      <c r="I123" s="40"/>
      <c r="J123" s="234"/>
      <c r="K123" s="41"/>
      <c r="L123" s="42"/>
      <c r="M123" s="42"/>
      <c r="N123" s="42"/>
      <c r="O123" s="43"/>
      <c r="P123" s="229"/>
      <c r="Q123" s="69"/>
      <c r="R123" s="69"/>
      <c r="S123" s="69"/>
      <c r="T123" s="70"/>
      <c r="U123" s="229"/>
      <c r="V123" s="69"/>
      <c r="W123" s="69"/>
      <c r="X123" s="69"/>
      <c r="Y123" s="70"/>
      <c r="Z123" s="229"/>
      <c r="AA123" s="69"/>
      <c r="AB123" s="69"/>
      <c r="AC123" s="69"/>
      <c r="AD123" s="43"/>
      <c r="AE123" s="228"/>
      <c r="AF123" s="42"/>
      <c r="AG123" s="42"/>
      <c r="AH123" s="42"/>
      <c r="AI123" s="43"/>
      <c r="AJ123" s="228"/>
      <c r="AK123" s="42"/>
      <c r="AL123" s="42"/>
      <c r="AM123" s="42"/>
      <c r="AN123" s="70"/>
      <c r="AO123" s="100"/>
      <c r="AP123" s="93"/>
    </row>
    <row r="124" spans="1:42" ht="15" customHeight="1" thickBot="1">
      <c r="A124" s="237">
        <v>58</v>
      </c>
      <c r="B124" s="283" t="s">
        <v>205</v>
      </c>
      <c r="C124" s="284" t="s">
        <v>204</v>
      </c>
      <c r="D124" s="201">
        <f>SUM(F124,G124,H124,K124,L124,M124,P124,Q124,R124,U124,V124,W124,Z124,AA124,AB124,AE124,AF124,AG124,AJ124,AK124,AL124)</f>
        <v>3</v>
      </c>
      <c r="E124" s="201">
        <f>SUM(J124,O124,T124,Y124,AD124,AI124,AN124)</f>
        <v>3</v>
      </c>
      <c r="F124" s="202"/>
      <c r="G124" s="203"/>
      <c r="H124" s="203"/>
      <c r="I124" s="203"/>
      <c r="J124" s="204"/>
      <c r="K124" s="65"/>
      <c r="L124" s="66"/>
      <c r="M124" s="66"/>
      <c r="N124" s="66"/>
      <c r="O124" s="67"/>
      <c r="P124" s="65"/>
      <c r="Q124" s="66"/>
      <c r="R124" s="66"/>
      <c r="S124" s="66"/>
      <c r="T124" s="67"/>
      <c r="U124" s="65"/>
      <c r="V124" s="66"/>
      <c r="W124" s="66"/>
      <c r="X124" s="66"/>
      <c r="Y124" s="67"/>
      <c r="Z124" s="65"/>
      <c r="AA124" s="66"/>
      <c r="AB124" s="66"/>
      <c r="AC124" s="66"/>
      <c r="AD124" s="67"/>
      <c r="AE124" s="65"/>
      <c r="AF124" s="66"/>
      <c r="AG124" s="66"/>
      <c r="AH124" s="66"/>
      <c r="AI124" s="67"/>
      <c r="AJ124" s="65">
        <v>0</v>
      </c>
      <c r="AK124" s="66">
        <v>1</v>
      </c>
      <c r="AL124" s="66">
        <v>2</v>
      </c>
      <c r="AM124" s="66" t="s">
        <v>189</v>
      </c>
      <c r="AN124" s="67">
        <v>3</v>
      </c>
      <c r="AO124" s="100"/>
      <c r="AP124" s="93"/>
    </row>
    <row r="125" spans="1:42" ht="15" customHeight="1" thickBot="1">
      <c r="A125" s="236"/>
      <c r="B125" s="285" t="s">
        <v>149</v>
      </c>
      <c r="C125" s="286" t="s">
        <v>145</v>
      </c>
      <c r="D125" s="201"/>
      <c r="E125" s="201"/>
      <c r="F125" s="202"/>
      <c r="G125" s="203"/>
      <c r="H125" s="223"/>
      <c r="I125" s="224"/>
      <c r="J125" s="204"/>
      <c r="K125" s="65"/>
      <c r="L125" s="66"/>
      <c r="M125" s="225"/>
      <c r="N125" s="226"/>
      <c r="O125" s="67"/>
      <c r="P125" s="65"/>
      <c r="Q125" s="66"/>
      <c r="R125" s="225"/>
      <c r="S125" s="226"/>
      <c r="T125" s="67"/>
      <c r="U125" s="65"/>
      <c r="V125" s="66"/>
      <c r="W125" s="225"/>
      <c r="X125" s="226"/>
      <c r="Y125" s="67"/>
      <c r="Z125" s="65"/>
      <c r="AA125" s="66"/>
      <c r="AB125" s="225"/>
      <c r="AC125" s="226"/>
      <c r="AD125" s="67"/>
      <c r="AE125" s="65"/>
      <c r="AF125" s="66"/>
      <c r="AG125" s="225"/>
      <c r="AH125" s="226"/>
      <c r="AI125" s="67"/>
      <c r="AJ125" s="65"/>
      <c r="AK125" s="66"/>
      <c r="AL125" s="225"/>
      <c r="AM125" s="226"/>
      <c r="AN125" s="67"/>
      <c r="AO125" s="100">
        <v>24</v>
      </c>
      <c r="AP125" s="93"/>
    </row>
    <row r="126" spans="1:42" ht="15" customHeight="1" thickBot="1">
      <c r="A126" s="236"/>
      <c r="B126" s="285" t="s">
        <v>151</v>
      </c>
      <c r="C126" s="286" t="s">
        <v>146</v>
      </c>
      <c r="D126" s="201"/>
      <c r="E126" s="201"/>
      <c r="F126" s="202"/>
      <c r="G126" s="203"/>
      <c r="H126" s="223"/>
      <c r="I126" s="224"/>
      <c r="J126" s="204"/>
      <c r="K126" s="65"/>
      <c r="L126" s="66"/>
      <c r="M126" s="225"/>
      <c r="N126" s="226"/>
      <c r="O126" s="67"/>
      <c r="P126" s="65"/>
      <c r="Q126" s="66"/>
      <c r="R126" s="225"/>
      <c r="S126" s="226"/>
      <c r="T126" s="67"/>
      <c r="U126" s="65"/>
      <c r="V126" s="66"/>
      <c r="W126" s="225"/>
      <c r="X126" s="226"/>
      <c r="Y126" s="67"/>
      <c r="Z126" s="65"/>
      <c r="AA126" s="66"/>
      <c r="AB126" s="225"/>
      <c r="AC126" s="226"/>
      <c r="AD126" s="67"/>
      <c r="AE126" s="65"/>
      <c r="AF126" s="66"/>
      <c r="AG126" s="225"/>
      <c r="AH126" s="226"/>
      <c r="AI126" s="67"/>
      <c r="AJ126" s="65"/>
      <c r="AK126" s="66"/>
      <c r="AL126" s="225"/>
      <c r="AM126" s="226"/>
      <c r="AN126" s="67"/>
      <c r="AO126" s="100">
        <v>24</v>
      </c>
      <c r="AP126" s="93"/>
    </row>
    <row r="127" spans="1:42" ht="15" customHeight="1" thickBot="1">
      <c r="A127" s="236"/>
      <c r="B127" s="285" t="s">
        <v>150</v>
      </c>
      <c r="C127" s="286" t="s">
        <v>147</v>
      </c>
      <c r="D127" s="201"/>
      <c r="E127" s="201"/>
      <c r="F127" s="202"/>
      <c r="G127" s="203"/>
      <c r="H127" s="223"/>
      <c r="I127" s="224"/>
      <c r="J127" s="204"/>
      <c r="K127" s="65"/>
      <c r="L127" s="66"/>
      <c r="M127" s="225"/>
      <c r="N127" s="226"/>
      <c r="O127" s="67"/>
      <c r="P127" s="65"/>
      <c r="Q127" s="66"/>
      <c r="R127" s="225"/>
      <c r="S127" s="226"/>
      <c r="T127" s="67"/>
      <c r="U127" s="65"/>
      <c r="V127" s="66"/>
      <c r="W127" s="225"/>
      <c r="X127" s="226"/>
      <c r="Y127" s="67"/>
      <c r="Z127" s="65"/>
      <c r="AA127" s="66"/>
      <c r="AB127" s="225"/>
      <c r="AC127" s="226"/>
      <c r="AD127" s="67"/>
      <c r="AE127" s="65"/>
      <c r="AF127" s="66"/>
      <c r="AG127" s="225"/>
      <c r="AH127" s="226"/>
      <c r="AI127" s="67"/>
      <c r="AJ127" s="65"/>
      <c r="AK127" s="66"/>
      <c r="AL127" s="225"/>
      <c r="AM127" s="226"/>
      <c r="AN127" s="67"/>
      <c r="AO127" s="100">
        <v>38</v>
      </c>
      <c r="AP127" s="93"/>
    </row>
    <row r="128" spans="1:42" ht="15" customHeight="1" thickBot="1">
      <c r="A128" s="236"/>
      <c r="B128" s="287"/>
      <c r="C128" s="288"/>
      <c r="D128" s="201"/>
      <c r="E128" s="201"/>
      <c r="F128" s="202"/>
      <c r="G128" s="203"/>
      <c r="H128" s="223"/>
      <c r="I128" s="224"/>
      <c r="J128" s="204"/>
      <c r="K128" s="65"/>
      <c r="L128" s="66"/>
      <c r="M128" s="225"/>
      <c r="N128" s="226"/>
      <c r="O128" s="67"/>
      <c r="P128" s="65"/>
      <c r="Q128" s="66"/>
      <c r="R128" s="225"/>
      <c r="S128" s="226"/>
      <c r="T128" s="67"/>
      <c r="U128" s="65"/>
      <c r="V128" s="66"/>
      <c r="W128" s="225"/>
      <c r="X128" s="226"/>
      <c r="Y128" s="67"/>
      <c r="Z128" s="65"/>
      <c r="AA128" s="66"/>
      <c r="AB128" s="225"/>
      <c r="AC128" s="226"/>
      <c r="AD128" s="67"/>
      <c r="AE128" s="65"/>
      <c r="AF128" s="66"/>
      <c r="AG128" s="225"/>
      <c r="AH128" s="226"/>
      <c r="AI128" s="67"/>
      <c r="AJ128" s="65"/>
      <c r="AK128" s="66"/>
      <c r="AL128" s="225"/>
      <c r="AM128" s="226"/>
      <c r="AN128" s="67"/>
      <c r="AO128" s="100"/>
      <c r="AP128" s="93"/>
    </row>
    <row r="129" spans="1:42" ht="13.5" thickTop="1">
      <c r="A129" s="120">
        <v>59</v>
      </c>
      <c r="B129" s="133" t="s">
        <v>152</v>
      </c>
      <c r="C129" s="133" t="s">
        <v>20</v>
      </c>
      <c r="D129" s="56">
        <f t="shared" si="12"/>
        <v>0</v>
      </c>
      <c r="E129" s="55">
        <f>SUM(J129,O129,T129,Y129,AD129,AI129,AN129)</f>
        <v>15</v>
      </c>
      <c r="F129" s="41"/>
      <c r="G129" s="42"/>
      <c r="H129" s="42"/>
      <c r="I129" s="42"/>
      <c r="J129" s="43"/>
      <c r="K129" s="41"/>
      <c r="L129" s="42"/>
      <c r="M129" s="42"/>
      <c r="N129" s="42"/>
      <c r="O129" s="43"/>
      <c r="P129" s="41"/>
      <c r="Q129" s="42"/>
      <c r="R129" s="42"/>
      <c r="S129" s="42"/>
      <c r="T129" s="43"/>
      <c r="U129" s="41"/>
      <c r="V129" s="42"/>
      <c r="W129" s="42"/>
      <c r="X129" s="42"/>
      <c r="Y129" s="43"/>
      <c r="Z129" s="41"/>
      <c r="AA129" s="42"/>
      <c r="AB129" s="42"/>
      <c r="AC129" s="42"/>
      <c r="AD129" s="43"/>
      <c r="AE129" s="41"/>
      <c r="AF129" s="42"/>
      <c r="AG129" s="42"/>
      <c r="AH129" s="42"/>
      <c r="AI129" s="43"/>
      <c r="AJ129" s="41">
        <v>0</v>
      </c>
      <c r="AK129" s="42">
        <v>0</v>
      </c>
      <c r="AL129" s="42">
        <v>0</v>
      </c>
      <c r="AM129" s="42" t="s">
        <v>180</v>
      </c>
      <c r="AN129" s="43">
        <v>15</v>
      </c>
      <c r="AO129" s="100" t="s">
        <v>123</v>
      </c>
      <c r="AP129" s="93"/>
    </row>
    <row r="130" spans="1:42" ht="13.5" thickBot="1">
      <c r="A130" s="120">
        <v>60</v>
      </c>
      <c r="B130" s="133" t="s">
        <v>226</v>
      </c>
      <c r="C130" s="140" t="s">
        <v>156</v>
      </c>
      <c r="D130" s="130">
        <f t="shared" si="12"/>
        <v>3</v>
      </c>
      <c r="E130" s="130">
        <f>SUM(J130,O130,T130,Y130,AD130,AI130,AN130)</f>
        <v>4</v>
      </c>
      <c r="F130" s="46"/>
      <c r="G130" s="47"/>
      <c r="H130" s="47"/>
      <c r="I130" s="47"/>
      <c r="J130" s="89"/>
      <c r="K130" s="46"/>
      <c r="L130" s="47"/>
      <c r="M130" s="47"/>
      <c r="N130" s="47"/>
      <c r="O130" s="89"/>
      <c r="P130" s="46"/>
      <c r="Q130" s="47"/>
      <c r="R130" s="47"/>
      <c r="S130" s="47"/>
      <c r="T130" s="89"/>
      <c r="U130" s="46"/>
      <c r="V130" s="47"/>
      <c r="W130" s="47"/>
      <c r="X130" s="47"/>
      <c r="Y130" s="89"/>
      <c r="Z130" s="46"/>
      <c r="AA130" s="47"/>
      <c r="AB130" s="47"/>
      <c r="AC130" s="47"/>
      <c r="AD130" s="89"/>
      <c r="AE130" s="46"/>
      <c r="AF130" s="47"/>
      <c r="AG130" s="47"/>
      <c r="AH130" s="47"/>
      <c r="AI130" s="89"/>
      <c r="AJ130" s="46">
        <v>0</v>
      </c>
      <c r="AK130" s="47">
        <v>0</v>
      </c>
      <c r="AL130" s="47">
        <v>3</v>
      </c>
      <c r="AM130" s="47" t="s">
        <v>189</v>
      </c>
      <c r="AN130" s="117">
        <v>4</v>
      </c>
      <c r="AO130" s="100" t="s">
        <v>123</v>
      </c>
      <c r="AP130" s="93"/>
    </row>
    <row r="131" spans="1:42" ht="18" customHeight="1" thickBot="1">
      <c r="A131" s="532" t="s">
        <v>160</v>
      </c>
      <c r="B131" s="533"/>
      <c r="C131" s="534"/>
      <c r="D131" s="30">
        <f aca="true" t="shared" si="14" ref="D131:AN131">D102+D108</f>
        <v>110</v>
      </c>
      <c r="E131" s="30">
        <f t="shared" si="14"/>
        <v>135</v>
      </c>
      <c r="F131" s="30">
        <f t="shared" si="14"/>
        <v>14</v>
      </c>
      <c r="G131" s="30">
        <f t="shared" si="14"/>
        <v>4</v>
      </c>
      <c r="H131" s="30">
        <f t="shared" si="14"/>
        <v>2</v>
      </c>
      <c r="I131" s="30">
        <f t="shared" si="14"/>
        <v>0</v>
      </c>
      <c r="J131" s="30">
        <f t="shared" si="14"/>
        <v>20</v>
      </c>
      <c r="K131" s="30">
        <f t="shared" si="14"/>
        <v>8</v>
      </c>
      <c r="L131" s="30">
        <f t="shared" si="14"/>
        <v>6</v>
      </c>
      <c r="M131" s="30">
        <f t="shared" si="14"/>
        <v>2</v>
      </c>
      <c r="N131" s="30">
        <f t="shared" si="14"/>
        <v>0</v>
      </c>
      <c r="O131" s="30">
        <f t="shared" si="14"/>
        <v>18</v>
      </c>
      <c r="P131" s="30">
        <f t="shared" si="14"/>
        <v>2</v>
      </c>
      <c r="Q131" s="30">
        <f t="shared" si="14"/>
        <v>4</v>
      </c>
      <c r="R131" s="30">
        <f t="shared" si="14"/>
        <v>0</v>
      </c>
      <c r="S131" s="30">
        <f t="shared" si="14"/>
        <v>0</v>
      </c>
      <c r="T131" s="30">
        <f t="shared" si="14"/>
        <v>7</v>
      </c>
      <c r="U131" s="30">
        <f t="shared" si="14"/>
        <v>11</v>
      </c>
      <c r="V131" s="30">
        <f t="shared" si="14"/>
        <v>2</v>
      </c>
      <c r="W131" s="30">
        <f t="shared" si="14"/>
        <v>4</v>
      </c>
      <c r="X131" s="30">
        <f t="shared" si="14"/>
        <v>0</v>
      </c>
      <c r="Y131" s="30">
        <f t="shared" si="14"/>
        <v>18</v>
      </c>
      <c r="Z131" s="30">
        <f t="shared" si="14"/>
        <v>9</v>
      </c>
      <c r="AA131" s="30">
        <f t="shared" si="14"/>
        <v>4</v>
      </c>
      <c r="AB131" s="30">
        <f t="shared" si="14"/>
        <v>3</v>
      </c>
      <c r="AC131" s="30">
        <f t="shared" si="14"/>
        <v>0</v>
      </c>
      <c r="AD131" s="30">
        <f t="shared" si="14"/>
        <v>16</v>
      </c>
      <c r="AE131" s="30">
        <f t="shared" si="14"/>
        <v>8</v>
      </c>
      <c r="AF131" s="30">
        <f t="shared" si="14"/>
        <v>4</v>
      </c>
      <c r="AG131" s="30">
        <f t="shared" si="14"/>
        <v>5</v>
      </c>
      <c r="AH131" s="30">
        <f t="shared" si="14"/>
        <v>0</v>
      </c>
      <c r="AI131" s="30">
        <f t="shared" si="14"/>
        <v>18</v>
      </c>
      <c r="AJ131" s="30">
        <f t="shared" si="14"/>
        <v>11</v>
      </c>
      <c r="AK131" s="30">
        <f t="shared" si="14"/>
        <v>1</v>
      </c>
      <c r="AL131" s="30">
        <f t="shared" si="14"/>
        <v>6</v>
      </c>
      <c r="AM131" s="30">
        <f t="shared" si="14"/>
        <v>0</v>
      </c>
      <c r="AN131" s="30">
        <f t="shared" si="14"/>
        <v>38</v>
      </c>
      <c r="AO131" s="92"/>
      <c r="AP131" s="92"/>
    </row>
    <row r="132" spans="1:42" ht="12.75">
      <c r="A132" s="119"/>
      <c r="B132" s="141"/>
      <c r="C132" s="193" t="s">
        <v>21</v>
      </c>
      <c r="D132" s="170"/>
      <c r="E132" s="103"/>
      <c r="F132" s="173"/>
      <c r="G132" s="175"/>
      <c r="H132" s="22"/>
      <c r="I132" s="31">
        <f>COUNTIF(I7:I119,"s")</f>
        <v>0</v>
      </c>
      <c r="J132" s="163"/>
      <c r="K132" s="173"/>
      <c r="L132" s="178"/>
      <c r="M132" s="22"/>
      <c r="N132" s="31">
        <f>COUNTIF(N7:N119,"s")</f>
        <v>0</v>
      </c>
      <c r="O132" s="158"/>
      <c r="P132" s="177"/>
      <c r="Q132" s="178"/>
      <c r="R132" s="32"/>
      <c r="S132" s="31">
        <f>COUNTIF(S7:S119,"s")</f>
        <v>0</v>
      </c>
      <c r="T132" s="158"/>
      <c r="U132" s="177"/>
      <c r="V132" s="179"/>
      <c r="W132" s="32"/>
      <c r="X132" s="31">
        <f>COUNTIF(X7:X119,"s")</f>
        <v>0</v>
      </c>
      <c r="Y132" s="158"/>
      <c r="Z132" s="177"/>
      <c r="AA132" s="178"/>
      <c r="AB132" s="32"/>
      <c r="AC132" s="31">
        <f>COUNTIF(AC7:AC119,"s")</f>
        <v>0</v>
      </c>
      <c r="AD132" s="158"/>
      <c r="AE132" s="173"/>
      <c r="AF132" s="175"/>
      <c r="AG132" s="22"/>
      <c r="AH132" s="31">
        <f>COUNTIF(AH7:AH119,"s")</f>
        <v>0</v>
      </c>
      <c r="AI132" s="163"/>
      <c r="AJ132" s="173"/>
      <c r="AK132" s="175"/>
      <c r="AL132" s="22"/>
      <c r="AM132" s="31">
        <f>COUNTIF(AM7:AM119,"s")</f>
        <v>0</v>
      </c>
      <c r="AN132" s="164"/>
      <c r="AO132" s="90"/>
      <c r="AP132" s="90"/>
    </row>
    <row r="133" spans="1:42" ht="12.75">
      <c r="A133" s="120"/>
      <c r="B133" s="142"/>
      <c r="C133" s="147" t="s">
        <v>22</v>
      </c>
      <c r="D133" s="171"/>
      <c r="E133" s="112"/>
      <c r="F133" s="36"/>
      <c r="G133" s="14"/>
      <c r="H133" s="33"/>
      <c r="I133" s="31">
        <f>COUNTIF(I9:I130,"v")</f>
        <v>5</v>
      </c>
      <c r="J133" s="161"/>
      <c r="K133" s="13"/>
      <c r="L133" s="12"/>
      <c r="M133" s="33"/>
      <c r="N133" s="31">
        <f>COUNTIF(N9:N130,"v")</f>
        <v>3</v>
      </c>
      <c r="O133" s="159"/>
      <c r="P133" s="13"/>
      <c r="Q133" s="12"/>
      <c r="R133" s="21"/>
      <c r="S133" s="31">
        <f>COUNTIF(S9:S130,"v")</f>
        <v>5</v>
      </c>
      <c r="T133" s="159"/>
      <c r="U133" s="13"/>
      <c r="V133" s="180"/>
      <c r="W133" s="21"/>
      <c r="X133" s="31">
        <f>COUNTIF(X9:X130,"v")</f>
        <v>4</v>
      </c>
      <c r="Y133" s="159"/>
      <c r="Z133" s="13"/>
      <c r="AA133" s="12"/>
      <c r="AB133" s="21"/>
      <c r="AC133" s="31">
        <f>COUNTIF(AC9:AC130,"v")</f>
        <v>5</v>
      </c>
      <c r="AD133" s="159"/>
      <c r="AE133" s="36"/>
      <c r="AF133" s="14"/>
      <c r="AG133" s="33"/>
      <c r="AH133" s="31">
        <f>COUNTIF(AH9:AH130,"v")</f>
        <v>5</v>
      </c>
      <c r="AI133" s="161"/>
      <c r="AJ133" s="36"/>
      <c r="AK133" s="14"/>
      <c r="AL133" s="33"/>
      <c r="AM133" s="31">
        <f>COUNTIF(AM9:AM130,"v")</f>
        <v>2</v>
      </c>
      <c r="AN133" s="159"/>
      <c r="AO133" s="90"/>
      <c r="AP133" s="90"/>
    </row>
    <row r="134" spans="1:42" ht="13.5" thickBot="1">
      <c r="A134" s="121"/>
      <c r="B134" s="143"/>
      <c r="C134" s="194" t="s">
        <v>209</v>
      </c>
      <c r="D134" s="172"/>
      <c r="E134" s="113"/>
      <c r="F134" s="174"/>
      <c r="G134" s="176"/>
      <c r="H134" s="37"/>
      <c r="I134" s="57">
        <f>COUNTIF(I9:I130,"é")</f>
        <v>2</v>
      </c>
      <c r="J134" s="165"/>
      <c r="K134" s="174"/>
      <c r="L134" s="176"/>
      <c r="M134" s="37"/>
      <c r="N134" s="57">
        <f>COUNTIF(N9:N130,"é")</f>
        <v>6</v>
      </c>
      <c r="O134" s="165"/>
      <c r="P134" s="174"/>
      <c r="Q134" s="176"/>
      <c r="R134" s="37"/>
      <c r="S134" s="57">
        <f>COUNTIF(S9:S130,"é")</f>
        <v>3</v>
      </c>
      <c r="T134" s="165"/>
      <c r="U134" s="174"/>
      <c r="V134" s="181"/>
      <c r="W134" s="37"/>
      <c r="X134" s="57">
        <f>COUNTIF(X9:X130,"é")</f>
        <v>15</v>
      </c>
      <c r="Y134" s="165"/>
      <c r="Z134" s="174"/>
      <c r="AA134" s="176"/>
      <c r="AB134" s="37"/>
      <c r="AC134" s="57">
        <f>COUNTIF(AC9:AC130,"é")</f>
        <v>4</v>
      </c>
      <c r="AD134" s="165"/>
      <c r="AE134" s="174"/>
      <c r="AF134" s="176"/>
      <c r="AG134" s="37"/>
      <c r="AH134" s="57">
        <f>COUNTIF(AH9:AH130,"é")</f>
        <v>14</v>
      </c>
      <c r="AI134" s="165"/>
      <c r="AJ134" s="174"/>
      <c r="AK134" s="176"/>
      <c r="AL134" s="37"/>
      <c r="AM134" s="57">
        <f>COUNTIF(AM9:AM130,"é")</f>
        <v>16</v>
      </c>
      <c r="AN134" s="165"/>
      <c r="AO134" s="90"/>
      <c r="AP134" s="90"/>
    </row>
    <row r="135" spans="1:42" ht="12.75">
      <c r="A135" s="127"/>
      <c r="B135" s="144"/>
      <c r="C135" s="550" t="s">
        <v>162</v>
      </c>
      <c r="D135" s="551"/>
      <c r="E135" s="513" t="s">
        <v>159</v>
      </c>
      <c r="F135" s="552"/>
      <c r="G135" s="552"/>
      <c r="H135" s="552"/>
      <c r="I135" s="552"/>
      <c r="J135" s="552"/>
      <c r="K135" s="552"/>
      <c r="L135" s="552"/>
      <c r="M135" s="552"/>
      <c r="N135" s="552"/>
      <c r="O135" s="552"/>
      <c r="P135" s="552"/>
      <c r="Q135" s="552"/>
      <c r="R135" s="552"/>
      <c r="S135" s="552"/>
      <c r="T135" s="552"/>
      <c r="U135" s="552"/>
      <c r="V135" s="20"/>
      <c r="W135" s="20"/>
      <c r="X135" s="20"/>
      <c r="Y135" s="166"/>
      <c r="Z135" s="20"/>
      <c r="AA135" s="20"/>
      <c r="AB135" s="20"/>
      <c r="AC135" s="20"/>
      <c r="AD135" s="166"/>
      <c r="AE135" s="20"/>
      <c r="AF135" s="20"/>
      <c r="AG135" s="20"/>
      <c r="AH135" s="20"/>
      <c r="AI135" s="166"/>
      <c r="AJ135" s="20"/>
      <c r="AK135" s="20"/>
      <c r="AL135" s="20"/>
      <c r="AM135" s="20"/>
      <c r="AN135" s="166"/>
      <c r="AO135" s="96"/>
      <c r="AP135" s="96"/>
    </row>
    <row r="136" spans="1:42" ht="12.75">
      <c r="A136" s="127"/>
      <c r="B136" s="144"/>
      <c r="C136" s="273"/>
      <c r="D136" s="274"/>
      <c r="E136" s="145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20"/>
      <c r="W136" s="20"/>
      <c r="X136" s="20"/>
      <c r="Y136" s="166"/>
      <c r="Z136" s="20"/>
      <c r="AA136" s="20"/>
      <c r="AB136" s="20"/>
      <c r="AC136" s="20"/>
      <c r="AD136" s="166"/>
      <c r="AE136" s="20"/>
      <c r="AF136" s="20"/>
      <c r="AG136" s="20"/>
      <c r="AH136" s="20"/>
      <c r="AI136" s="166"/>
      <c r="AJ136" s="20"/>
      <c r="AK136" s="20"/>
      <c r="AL136" s="20"/>
      <c r="AM136" s="20"/>
      <c r="AN136" s="166"/>
      <c r="AO136" s="96"/>
      <c r="AP136" s="96"/>
    </row>
    <row r="137" spans="1:42" ht="12.75" customHeight="1">
      <c r="A137" s="275" t="s">
        <v>200</v>
      </c>
      <c r="C137" s="276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183"/>
      <c r="U137" s="219" t="s">
        <v>173</v>
      </c>
      <c r="V137" s="277"/>
      <c r="W137" s="278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</row>
    <row r="138" spans="1:42" ht="12.75" customHeight="1" thickBot="1">
      <c r="A138" s="220" t="s">
        <v>201</v>
      </c>
      <c r="B138" s="221"/>
      <c r="C138" s="222"/>
      <c r="D138" s="279"/>
      <c r="E138" s="279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19" t="s">
        <v>202</v>
      </c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</row>
    <row r="139" spans="1:42" ht="13.5" thickBot="1">
      <c r="A139" s="535" t="s">
        <v>19</v>
      </c>
      <c r="B139" s="536"/>
      <c r="C139" s="537"/>
      <c r="D139" s="23">
        <f aca="true" t="shared" si="15" ref="D139:W139">SUM(D140:D155)</f>
        <v>44</v>
      </c>
      <c r="E139" s="34">
        <f t="shared" si="15"/>
        <v>63</v>
      </c>
      <c r="F139" s="17">
        <f t="shared" si="15"/>
        <v>0</v>
      </c>
      <c r="G139" s="17">
        <f t="shared" si="15"/>
        <v>0</v>
      </c>
      <c r="H139" s="17">
        <f t="shared" si="15"/>
        <v>0</v>
      </c>
      <c r="I139" s="17">
        <f t="shared" si="15"/>
        <v>0</v>
      </c>
      <c r="J139" s="17">
        <f t="shared" si="15"/>
        <v>0</v>
      </c>
      <c r="K139" s="17">
        <f t="shared" si="15"/>
        <v>0</v>
      </c>
      <c r="L139" s="17">
        <f t="shared" si="15"/>
        <v>0</v>
      </c>
      <c r="M139" s="17">
        <f t="shared" si="15"/>
        <v>0</v>
      </c>
      <c r="N139" s="17">
        <f t="shared" si="15"/>
        <v>0</v>
      </c>
      <c r="O139" s="17">
        <f t="shared" si="15"/>
        <v>0</v>
      </c>
      <c r="P139" s="17">
        <f t="shared" si="15"/>
        <v>0</v>
      </c>
      <c r="Q139" s="17">
        <f t="shared" si="15"/>
        <v>0</v>
      </c>
      <c r="R139" s="17">
        <f t="shared" si="15"/>
        <v>0</v>
      </c>
      <c r="S139" s="17">
        <f t="shared" si="15"/>
        <v>0</v>
      </c>
      <c r="T139" s="17">
        <f t="shared" si="15"/>
        <v>0</v>
      </c>
      <c r="U139" s="17">
        <f t="shared" si="15"/>
        <v>9</v>
      </c>
      <c r="V139" s="17">
        <f t="shared" si="15"/>
        <v>2</v>
      </c>
      <c r="W139" s="17">
        <f t="shared" si="15"/>
        <v>0</v>
      </c>
      <c r="X139" s="17"/>
      <c r="Y139" s="17">
        <f>SUM(Y140:Y155)</f>
        <v>12</v>
      </c>
      <c r="Z139" s="17">
        <f>SUM(Z140:Z155)</f>
        <v>6</v>
      </c>
      <c r="AA139" s="17">
        <f>SUM(AA140:AA155)</f>
        <v>5</v>
      </c>
      <c r="AB139" s="17">
        <f>SUM(AB140:AB155)</f>
        <v>1</v>
      </c>
      <c r="AC139" s="17"/>
      <c r="AD139" s="17">
        <f>SUM(AD140:AD155)</f>
        <v>12</v>
      </c>
      <c r="AE139" s="17">
        <f>SUM(AE140:AE155)</f>
        <v>8</v>
      </c>
      <c r="AF139" s="17">
        <f>SUM(AF140:AF155)</f>
        <v>4</v>
      </c>
      <c r="AG139" s="17">
        <f>SUM(AG140:AG155)</f>
        <v>4</v>
      </c>
      <c r="AH139" s="17"/>
      <c r="AI139" s="17">
        <f>SUM(AI140:AI155)</f>
        <v>17</v>
      </c>
      <c r="AJ139" s="17">
        <f>SUM(AJ140:AJ155)</f>
        <v>2</v>
      </c>
      <c r="AK139" s="17">
        <f>SUM(AK140:AK155)</f>
        <v>0</v>
      </c>
      <c r="AL139" s="17">
        <f>SUM(AL140:AL155)</f>
        <v>3</v>
      </c>
      <c r="AM139" s="17"/>
      <c r="AN139" s="17">
        <f>SUM(AN140:AN155)</f>
        <v>22</v>
      </c>
      <c r="AO139" s="544" t="s">
        <v>130</v>
      </c>
      <c r="AP139" s="545"/>
    </row>
    <row r="140" spans="1:42" ht="12.75">
      <c r="A140" s="490">
        <v>45</v>
      </c>
      <c r="B140" s="491" t="s">
        <v>254</v>
      </c>
      <c r="C140" s="492" t="s">
        <v>97</v>
      </c>
      <c r="D140" s="9">
        <f aca="true" t="shared" si="16" ref="D140:D155">SUM(F140,G140,H140,K140,L140,M140,P140,Q140,R140,U140,V140,W140,Z140,AA140,AB140,AE140,AF140,AG140,AJ140,AK140,AL140)</f>
        <v>4</v>
      </c>
      <c r="E140" s="9">
        <f aca="true" t="shared" si="17" ref="E140:E150">SUM(J140,O140,T140,Y140,AD140,AI140,AN140)</f>
        <v>4</v>
      </c>
      <c r="F140" s="24"/>
      <c r="G140" s="493"/>
      <c r="H140" s="494"/>
      <c r="I140" s="495"/>
      <c r="J140" s="163"/>
      <c r="K140" s="24"/>
      <c r="L140" s="493"/>
      <c r="M140" s="494"/>
      <c r="N140" s="495"/>
      <c r="O140" s="163"/>
      <c r="P140" s="24"/>
      <c r="Q140" s="493"/>
      <c r="R140" s="494"/>
      <c r="S140" s="495"/>
      <c r="T140" s="163"/>
      <c r="U140" s="24">
        <v>3</v>
      </c>
      <c r="V140" s="493">
        <v>1</v>
      </c>
      <c r="W140" s="494">
        <v>0</v>
      </c>
      <c r="X140" s="495" t="s">
        <v>32</v>
      </c>
      <c r="Y140" s="163">
        <v>4</v>
      </c>
      <c r="Z140" s="24"/>
      <c r="AA140" s="493"/>
      <c r="AB140" s="494"/>
      <c r="AC140" s="495"/>
      <c r="AD140" s="163"/>
      <c r="AE140" s="24"/>
      <c r="AF140" s="493"/>
      <c r="AG140" s="494"/>
      <c r="AH140" s="495"/>
      <c r="AI140" s="163"/>
      <c r="AJ140" s="24"/>
      <c r="AK140" s="493"/>
      <c r="AL140" s="494"/>
      <c r="AM140" s="495"/>
      <c r="AN140" s="163"/>
      <c r="AO140" s="496">
        <v>33</v>
      </c>
      <c r="AP140" s="91" t="s">
        <v>124</v>
      </c>
    </row>
    <row r="141" spans="1:42" ht="12.75">
      <c r="A141" s="120">
        <v>46</v>
      </c>
      <c r="B141" s="133" t="s">
        <v>98</v>
      </c>
      <c r="C141" s="133" t="s">
        <v>99</v>
      </c>
      <c r="D141" s="9">
        <f t="shared" si="16"/>
        <v>5</v>
      </c>
      <c r="E141" s="9">
        <f t="shared" si="17"/>
        <v>5</v>
      </c>
      <c r="F141" s="25"/>
      <c r="G141" s="26"/>
      <c r="H141" s="27"/>
      <c r="I141" s="28"/>
      <c r="J141" s="156"/>
      <c r="K141" s="25"/>
      <c r="L141" s="26"/>
      <c r="M141" s="27"/>
      <c r="N141" s="28"/>
      <c r="O141" s="156"/>
      <c r="P141" s="25"/>
      <c r="Q141" s="26"/>
      <c r="R141" s="27"/>
      <c r="S141" s="28"/>
      <c r="T141" s="156"/>
      <c r="U141" s="25"/>
      <c r="V141" s="26"/>
      <c r="W141" s="27"/>
      <c r="X141" s="28"/>
      <c r="Y141" s="156"/>
      <c r="Z141" s="25">
        <v>3</v>
      </c>
      <c r="AA141" s="26">
        <v>2</v>
      </c>
      <c r="AB141" s="27">
        <v>0</v>
      </c>
      <c r="AC141" s="28" t="s">
        <v>32</v>
      </c>
      <c r="AD141" s="156">
        <v>5</v>
      </c>
      <c r="AE141" s="25"/>
      <c r="AF141" s="26"/>
      <c r="AG141" s="27"/>
      <c r="AH141" s="28"/>
      <c r="AI141" s="156"/>
      <c r="AJ141" s="25"/>
      <c r="AK141" s="26"/>
      <c r="AL141" s="27"/>
      <c r="AM141" s="28"/>
      <c r="AN141" s="156"/>
      <c r="AO141" s="100">
        <v>45</v>
      </c>
      <c r="AP141" s="92"/>
    </row>
    <row r="142" spans="1:42" ht="12.75">
      <c r="A142" s="120">
        <v>47</v>
      </c>
      <c r="B142" s="133" t="s">
        <v>100</v>
      </c>
      <c r="C142" s="133" t="s">
        <v>101</v>
      </c>
      <c r="D142" s="9">
        <f t="shared" si="16"/>
        <v>5</v>
      </c>
      <c r="E142" s="9">
        <f t="shared" si="17"/>
        <v>5</v>
      </c>
      <c r="F142" s="25"/>
      <c r="G142" s="26"/>
      <c r="H142" s="27"/>
      <c r="I142" s="28"/>
      <c r="J142" s="156"/>
      <c r="K142" s="25"/>
      <c r="L142" s="26"/>
      <c r="M142" s="27"/>
      <c r="N142" s="28"/>
      <c r="O142" s="156"/>
      <c r="P142" s="25"/>
      <c r="Q142" s="26"/>
      <c r="R142" s="27"/>
      <c r="S142" s="28"/>
      <c r="T142" s="156"/>
      <c r="U142" s="25"/>
      <c r="V142" s="26"/>
      <c r="W142" s="27"/>
      <c r="X142" s="28"/>
      <c r="Y142" s="156"/>
      <c r="Z142" s="25"/>
      <c r="AA142" s="26"/>
      <c r="AB142" s="27"/>
      <c r="AC142" s="28"/>
      <c r="AD142" s="156"/>
      <c r="AE142" s="25">
        <v>2</v>
      </c>
      <c r="AF142" s="26">
        <v>2</v>
      </c>
      <c r="AG142" s="27">
        <v>1</v>
      </c>
      <c r="AH142" s="28" t="s">
        <v>32</v>
      </c>
      <c r="AI142" s="156">
        <v>5</v>
      </c>
      <c r="AJ142" s="25"/>
      <c r="AK142" s="26"/>
      <c r="AL142" s="27"/>
      <c r="AM142" s="28"/>
      <c r="AN142" s="156"/>
      <c r="AO142" s="100">
        <v>46</v>
      </c>
      <c r="AP142" s="92"/>
    </row>
    <row r="143" spans="1:42" ht="12.75">
      <c r="A143" s="120">
        <v>48</v>
      </c>
      <c r="B143" s="133" t="s">
        <v>247</v>
      </c>
      <c r="C143" s="133" t="s">
        <v>102</v>
      </c>
      <c r="D143" s="9">
        <f t="shared" si="16"/>
        <v>3</v>
      </c>
      <c r="E143" s="9">
        <f t="shared" si="17"/>
        <v>3</v>
      </c>
      <c r="F143" s="25"/>
      <c r="G143" s="26"/>
      <c r="H143" s="27"/>
      <c r="I143" s="28"/>
      <c r="J143" s="156"/>
      <c r="K143" s="25"/>
      <c r="L143" s="26"/>
      <c r="M143" s="27"/>
      <c r="N143" s="28"/>
      <c r="O143" s="156"/>
      <c r="P143" s="25"/>
      <c r="Q143" s="26"/>
      <c r="R143" s="27"/>
      <c r="S143" s="28"/>
      <c r="T143" s="156"/>
      <c r="U143" s="25"/>
      <c r="V143" s="26"/>
      <c r="W143" s="27"/>
      <c r="X143" s="28"/>
      <c r="Y143" s="156"/>
      <c r="Z143" s="25">
        <v>2</v>
      </c>
      <c r="AA143" s="26">
        <v>0</v>
      </c>
      <c r="AB143" s="27">
        <v>1</v>
      </c>
      <c r="AC143" s="28" t="s">
        <v>32</v>
      </c>
      <c r="AD143" s="156">
        <v>3</v>
      </c>
      <c r="AE143" s="25"/>
      <c r="AF143" s="26"/>
      <c r="AG143" s="27"/>
      <c r="AH143" s="28"/>
      <c r="AI143" s="156"/>
      <c r="AJ143" s="25"/>
      <c r="AK143" s="26"/>
      <c r="AL143" s="27"/>
      <c r="AM143" s="28"/>
      <c r="AN143" s="156"/>
      <c r="AO143" s="100">
        <v>33</v>
      </c>
      <c r="AP143" s="92"/>
    </row>
    <row r="144" spans="1:42" ht="12.75">
      <c r="A144" s="120">
        <v>49</v>
      </c>
      <c r="B144" s="133" t="s">
        <v>248</v>
      </c>
      <c r="C144" s="133" t="s">
        <v>103</v>
      </c>
      <c r="D144" s="9">
        <f t="shared" si="16"/>
        <v>3</v>
      </c>
      <c r="E144" s="9">
        <f t="shared" si="17"/>
        <v>3</v>
      </c>
      <c r="F144" s="25"/>
      <c r="G144" s="26"/>
      <c r="H144" s="27"/>
      <c r="I144" s="28"/>
      <c r="J144" s="156"/>
      <c r="K144" s="25"/>
      <c r="L144" s="26"/>
      <c r="M144" s="27"/>
      <c r="N144" s="28"/>
      <c r="O144" s="156"/>
      <c r="P144" s="25"/>
      <c r="Q144" s="26"/>
      <c r="R144" s="27"/>
      <c r="S144" s="28"/>
      <c r="T144" s="156"/>
      <c r="U144" s="25"/>
      <c r="V144" s="26"/>
      <c r="W144" s="27"/>
      <c r="X144" s="28"/>
      <c r="Y144" s="156"/>
      <c r="Z144" s="25"/>
      <c r="AA144" s="26"/>
      <c r="AB144" s="27"/>
      <c r="AC144" s="28"/>
      <c r="AD144" s="156"/>
      <c r="AE144" s="25">
        <v>2</v>
      </c>
      <c r="AF144" s="26">
        <v>1</v>
      </c>
      <c r="AG144" s="27">
        <v>0</v>
      </c>
      <c r="AH144" s="28" t="s">
        <v>32</v>
      </c>
      <c r="AI144" s="156">
        <v>3</v>
      </c>
      <c r="AJ144" s="25"/>
      <c r="AK144" s="26"/>
      <c r="AL144" s="27"/>
      <c r="AM144" s="28"/>
      <c r="AN144" s="156"/>
      <c r="AO144" s="100">
        <v>48</v>
      </c>
      <c r="AP144" s="92"/>
    </row>
    <row r="145" spans="1:42" ht="12.75">
      <c r="A145" s="120">
        <v>50</v>
      </c>
      <c r="B145" s="133" t="s">
        <v>104</v>
      </c>
      <c r="C145" s="133" t="s">
        <v>105</v>
      </c>
      <c r="D145" s="9">
        <f t="shared" si="16"/>
        <v>3</v>
      </c>
      <c r="E145" s="9">
        <f t="shared" si="17"/>
        <v>4</v>
      </c>
      <c r="F145" s="25"/>
      <c r="G145" s="26"/>
      <c r="H145" s="27"/>
      <c r="I145" s="28"/>
      <c r="J145" s="156"/>
      <c r="K145" s="25"/>
      <c r="L145" s="26"/>
      <c r="M145" s="27"/>
      <c r="N145" s="28"/>
      <c r="O145" s="156"/>
      <c r="P145" s="25"/>
      <c r="Q145" s="26"/>
      <c r="R145" s="27"/>
      <c r="S145" s="28"/>
      <c r="T145" s="156"/>
      <c r="U145" s="25">
        <v>2</v>
      </c>
      <c r="V145" s="26">
        <v>1</v>
      </c>
      <c r="W145" s="27">
        <v>0</v>
      </c>
      <c r="X145" s="28" t="s">
        <v>32</v>
      </c>
      <c r="Y145" s="156">
        <v>4</v>
      </c>
      <c r="Z145" s="25"/>
      <c r="AA145" s="26"/>
      <c r="AB145" s="27"/>
      <c r="AC145" s="28"/>
      <c r="AD145" s="156"/>
      <c r="AE145" s="25"/>
      <c r="AF145" s="26"/>
      <c r="AG145" s="27"/>
      <c r="AH145" s="28"/>
      <c r="AI145" s="156"/>
      <c r="AJ145" s="25"/>
      <c r="AK145" s="26"/>
      <c r="AL145" s="27"/>
      <c r="AM145" s="28"/>
      <c r="AN145" s="156"/>
      <c r="AO145" s="100">
        <v>11</v>
      </c>
      <c r="AP145" s="92"/>
    </row>
    <row r="146" spans="1:42" ht="12.75">
      <c r="A146" s="120">
        <v>51</v>
      </c>
      <c r="B146" s="133" t="s">
        <v>106</v>
      </c>
      <c r="C146" s="133" t="s">
        <v>107</v>
      </c>
      <c r="D146" s="9">
        <f t="shared" si="16"/>
        <v>2</v>
      </c>
      <c r="E146" s="9">
        <f t="shared" si="17"/>
        <v>2</v>
      </c>
      <c r="F146" s="25"/>
      <c r="G146" s="26"/>
      <c r="H146" s="27"/>
      <c r="I146" s="28"/>
      <c r="J146" s="156"/>
      <c r="K146" s="25"/>
      <c r="L146" s="26"/>
      <c r="M146" s="27"/>
      <c r="N146" s="28"/>
      <c r="O146" s="156"/>
      <c r="P146" s="25"/>
      <c r="Q146" s="26"/>
      <c r="R146" s="27"/>
      <c r="S146" s="28"/>
      <c r="T146" s="156"/>
      <c r="U146" s="25">
        <v>2</v>
      </c>
      <c r="V146" s="26">
        <v>0</v>
      </c>
      <c r="W146" s="27">
        <v>0</v>
      </c>
      <c r="X146" s="28" t="s">
        <v>32</v>
      </c>
      <c r="Y146" s="156">
        <v>2</v>
      </c>
      <c r="Z146" s="25"/>
      <c r="AA146" s="26"/>
      <c r="AB146" s="27"/>
      <c r="AC146" s="28"/>
      <c r="AD146" s="156"/>
      <c r="AE146" s="24"/>
      <c r="AF146" s="27"/>
      <c r="AG146" s="26"/>
      <c r="AH146" s="31"/>
      <c r="AI146" s="163"/>
      <c r="AJ146" s="25"/>
      <c r="AK146" s="26"/>
      <c r="AL146" s="27"/>
      <c r="AM146" s="28"/>
      <c r="AN146" s="156"/>
      <c r="AO146" s="100">
        <v>11</v>
      </c>
      <c r="AP146" s="92"/>
    </row>
    <row r="147" spans="1:42" ht="12.75">
      <c r="A147" s="120">
        <v>52</v>
      </c>
      <c r="B147" s="133" t="s">
        <v>108</v>
      </c>
      <c r="C147" s="133" t="s">
        <v>109</v>
      </c>
      <c r="D147" s="9">
        <f t="shared" si="16"/>
        <v>2</v>
      </c>
      <c r="E147" s="9">
        <f t="shared" si="17"/>
        <v>3</v>
      </c>
      <c r="F147" s="25"/>
      <c r="G147" s="26"/>
      <c r="H147" s="27"/>
      <c r="I147" s="28"/>
      <c r="J147" s="156"/>
      <c r="K147" s="25"/>
      <c r="L147" s="26"/>
      <c r="M147" s="27"/>
      <c r="N147" s="28"/>
      <c r="O147" s="156"/>
      <c r="P147" s="25"/>
      <c r="Q147" s="26"/>
      <c r="R147" s="27"/>
      <c r="S147" s="28"/>
      <c r="T147" s="156"/>
      <c r="U147" s="25"/>
      <c r="V147" s="26"/>
      <c r="W147" s="27"/>
      <c r="X147" s="28"/>
      <c r="Y147" s="156"/>
      <c r="Z147" s="25"/>
      <c r="AA147" s="26"/>
      <c r="AB147" s="27"/>
      <c r="AC147" s="28"/>
      <c r="AD147" s="156"/>
      <c r="AE147" s="25"/>
      <c r="AF147" s="26"/>
      <c r="AG147" s="27"/>
      <c r="AH147" s="28"/>
      <c r="AI147" s="156"/>
      <c r="AJ147" s="25">
        <v>2</v>
      </c>
      <c r="AK147" s="26">
        <v>0</v>
      </c>
      <c r="AL147" s="27">
        <v>0</v>
      </c>
      <c r="AM147" s="28" t="s">
        <v>32</v>
      </c>
      <c r="AN147" s="156">
        <v>3</v>
      </c>
      <c r="AO147" s="100">
        <v>2</v>
      </c>
      <c r="AP147" s="92"/>
    </row>
    <row r="148" spans="1:42" ht="27" customHeight="1">
      <c r="A148" s="120">
        <v>53</v>
      </c>
      <c r="B148" s="133" t="s">
        <v>110</v>
      </c>
      <c r="C148" s="133" t="s">
        <v>111</v>
      </c>
      <c r="D148" s="9">
        <f t="shared" si="16"/>
        <v>2</v>
      </c>
      <c r="E148" s="9">
        <f t="shared" si="17"/>
        <v>2</v>
      </c>
      <c r="F148" s="25"/>
      <c r="G148" s="26"/>
      <c r="H148" s="27"/>
      <c r="I148" s="28"/>
      <c r="J148" s="156"/>
      <c r="K148" s="25"/>
      <c r="L148" s="26"/>
      <c r="M148" s="27"/>
      <c r="N148" s="28"/>
      <c r="O148" s="156"/>
      <c r="P148" s="25"/>
      <c r="Q148" s="26"/>
      <c r="R148" s="27"/>
      <c r="S148" s="28"/>
      <c r="T148" s="156"/>
      <c r="U148" s="25"/>
      <c r="V148" s="26"/>
      <c r="W148" s="27"/>
      <c r="X148" s="28"/>
      <c r="Y148" s="156"/>
      <c r="Z148" s="25">
        <v>1</v>
      </c>
      <c r="AA148" s="26">
        <v>1</v>
      </c>
      <c r="AB148" s="27">
        <v>0</v>
      </c>
      <c r="AC148" s="28" t="s">
        <v>189</v>
      </c>
      <c r="AD148" s="156">
        <v>2</v>
      </c>
      <c r="AE148" s="25"/>
      <c r="AF148" s="26"/>
      <c r="AG148" s="27"/>
      <c r="AH148" s="28"/>
      <c r="AI148" s="156"/>
      <c r="AJ148" s="25"/>
      <c r="AK148" s="26"/>
      <c r="AL148" s="27"/>
      <c r="AM148" s="28"/>
      <c r="AN148" s="156"/>
      <c r="AO148" s="129" t="s">
        <v>144</v>
      </c>
      <c r="AP148" s="92"/>
    </row>
    <row r="149" spans="1:42" ht="12.75">
      <c r="A149" s="120">
        <v>54</v>
      </c>
      <c r="B149" s="133" t="s">
        <v>112</v>
      </c>
      <c r="C149" s="133" t="s">
        <v>113</v>
      </c>
      <c r="D149" s="9">
        <f t="shared" si="16"/>
        <v>3</v>
      </c>
      <c r="E149" s="9">
        <f t="shared" si="17"/>
        <v>3</v>
      </c>
      <c r="F149" s="25"/>
      <c r="G149" s="26"/>
      <c r="H149" s="27"/>
      <c r="I149" s="28"/>
      <c r="J149" s="156"/>
      <c r="K149" s="25"/>
      <c r="L149" s="26"/>
      <c r="M149" s="27"/>
      <c r="N149" s="28"/>
      <c r="O149" s="156"/>
      <c r="P149" s="25"/>
      <c r="Q149" s="26"/>
      <c r="R149" s="27"/>
      <c r="S149" s="28"/>
      <c r="T149" s="156"/>
      <c r="U149" s="25"/>
      <c r="V149" s="26"/>
      <c r="W149" s="27"/>
      <c r="X149" s="28"/>
      <c r="Y149" s="156"/>
      <c r="Z149" s="25"/>
      <c r="AA149" s="26"/>
      <c r="AB149" s="27"/>
      <c r="AC149" s="28"/>
      <c r="AD149" s="156"/>
      <c r="AE149" s="25">
        <v>2</v>
      </c>
      <c r="AF149" s="26">
        <v>0</v>
      </c>
      <c r="AG149" s="27">
        <v>1</v>
      </c>
      <c r="AH149" s="28" t="s">
        <v>32</v>
      </c>
      <c r="AI149" s="156">
        <v>3</v>
      </c>
      <c r="AJ149" s="25"/>
      <c r="AK149" s="26"/>
      <c r="AL149" s="27"/>
      <c r="AM149" s="28"/>
      <c r="AN149" s="156"/>
      <c r="AO149" s="100">
        <v>39</v>
      </c>
      <c r="AP149" s="92"/>
    </row>
    <row r="150" spans="1:42" ht="12.75">
      <c r="A150" s="120">
        <v>55</v>
      </c>
      <c r="B150" s="133" t="s">
        <v>114</v>
      </c>
      <c r="C150" s="133" t="s">
        <v>115</v>
      </c>
      <c r="D150" s="9">
        <f t="shared" si="16"/>
        <v>2</v>
      </c>
      <c r="E150" s="9">
        <f t="shared" si="17"/>
        <v>3</v>
      </c>
      <c r="F150" s="25"/>
      <c r="G150" s="26"/>
      <c r="H150" s="27"/>
      <c r="I150" s="28"/>
      <c r="J150" s="156"/>
      <c r="K150" s="25"/>
      <c r="L150" s="26"/>
      <c r="M150" s="27"/>
      <c r="N150" s="28"/>
      <c r="O150" s="156"/>
      <c r="P150" s="25"/>
      <c r="Q150" s="26"/>
      <c r="R150" s="27"/>
      <c r="S150" s="28"/>
      <c r="T150" s="156"/>
      <c r="U150" s="25"/>
      <c r="V150" s="26"/>
      <c r="W150" s="27"/>
      <c r="X150" s="28"/>
      <c r="Y150" s="156"/>
      <c r="Z150" s="25"/>
      <c r="AA150" s="26"/>
      <c r="AB150" s="27"/>
      <c r="AC150" s="28"/>
      <c r="AD150" s="156"/>
      <c r="AE150" s="25">
        <v>2</v>
      </c>
      <c r="AF150" s="26">
        <v>0</v>
      </c>
      <c r="AG150" s="27">
        <v>0</v>
      </c>
      <c r="AH150" s="28" t="s">
        <v>32</v>
      </c>
      <c r="AI150" s="156">
        <v>3</v>
      </c>
      <c r="AJ150" s="25"/>
      <c r="AK150" s="26"/>
      <c r="AL150" s="27"/>
      <c r="AM150" s="28"/>
      <c r="AN150" s="156"/>
      <c r="AO150" s="100">
        <v>39</v>
      </c>
      <c r="AP150" s="92"/>
    </row>
    <row r="151" spans="1:42" ht="30.75" customHeight="1">
      <c r="A151" s="120">
        <v>56</v>
      </c>
      <c r="B151" s="133" t="s">
        <v>228</v>
      </c>
      <c r="C151" s="136" t="s">
        <v>153</v>
      </c>
      <c r="D151" s="9">
        <f t="shared" si="16"/>
        <v>2</v>
      </c>
      <c r="E151" s="9">
        <v>2</v>
      </c>
      <c r="F151" s="25"/>
      <c r="G151" s="26"/>
      <c r="H151" s="27"/>
      <c r="I151" s="28"/>
      <c r="J151" s="156"/>
      <c r="K151" s="25"/>
      <c r="L151" s="26"/>
      <c r="M151" s="27"/>
      <c r="N151" s="28"/>
      <c r="O151" s="156"/>
      <c r="P151" s="25"/>
      <c r="Q151" s="26"/>
      <c r="R151" s="27"/>
      <c r="S151" s="28"/>
      <c r="T151" s="156"/>
      <c r="U151" s="85">
        <v>2</v>
      </c>
      <c r="V151" s="86">
        <v>0</v>
      </c>
      <c r="W151" s="87">
        <v>0</v>
      </c>
      <c r="X151" s="88" t="s">
        <v>189</v>
      </c>
      <c r="Y151" s="167">
        <v>2</v>
      </c>
      <c r="Z151" s="25"/>
      <c r="AA151" s="26"/>
      <c r="AB151" s="27"/>
      <c r="AC151" s="28"/>
      <c r="AD151" s="156"/>
      <c r="AE151" s="25"/>
      <c r="AF151" s="26"/>
      <c r="AG151" s="27"/>
      <c r="AH151" s="28"/>
      <c r="AI151" s="156"/>
      <c r="AJ151" s="25"/>
      <c r="AK151" s="26"/>
      <c r="AL151" s="27"/>
      <c r="AM151" s="28"/>
      <c r="AN151" s="168"/>
      <c r="AO151" s="100">
        <v>32</v>
      </c>
      <c r="AP151" s="93" t="s">
        <v>124</v>
      </c>
    </row>
    <row r="152" spans="1:42" ht="30" customHeight="1">
      <c r="A152" s="120">
        <v>57</v>
      </c>
      <c r="B152" s="133" t="s">
        <v>229</v>
      </c>
      <c r="C152" s="136" t="s">
        <v>166</v>
      </c>
      <c r="D152" s="9">
        <f t="shared" si="16"/>
        <v>3</v>
      </c>
      <c r="E152" s="81">
        <f>SUM(J152,O152,T152,Y152,AD152,AI152,AN152)</f>
        <v>3</v>
      </c>
      <c r="F152" s="85"/>
      <c r="G152" s="86"/>
      <c r="H152" s="87"/>
      <c r="I152" s="88"/>
      <c r="J152" s="167"/>
      <c r="K152" s="85"/>
      <c r="L152" s="86"/>
      <c r="M152" s="87"/>
      <c r="N152" s="88"/>
      <c r="O152" s="167"/>
      <c r="P152" s="85"/>
      <c r="Q152" s="86"/>
      <c r="R152" s="87"/>
      <c r="S152" s="88"/>
      <c r="T152" s="167"/>
      <c r="U152" s="85"/>
      <c r="V152" s="86"/>
      <c r="W152" s="87"/>
      <c r="X152" s="88"/>
      <c r="Y152" s="167"/>
      <c r="Z152" s="85"/>
      <c r="AA152" s="86"/>
      <c r="AB152" s="87"/>
      <c r="AC152" s="88"/>
      <c r="AD152" s="167"/>
      <c r="AE152" s="85">
        <v>0</v>
      </c>
      <c r="AF152" s="86">
        <v>1</v>
      </c>
      <c r="AG152" s="87">
        <v>2</v>
      </c>
      <c r="AH152" s="88" t="s">
        <v>189</v>
      </c>
      <c r="AI152" s="167">
        <v>3</v>
      </c>
      <c r="AJ152" s="85"/>
      <c r="AK152" s="26"/>
      <c r="AL152" s="27"/>
      <c r="AM152" s="28"/>
      <c r="AN152" s="156"/>
      <c r="AO152" s="100">
        <v>27</v>
      </c>
      <c r="AP152" s="93"/>
    </row>
    <row r="153" spans="1:42" ht="26.25" customHeight="1">
      <c r="A153" s="120">
        <v>58</v>
      </c>
      <c r="B153" s="133" t="s">
        <v>230</v>
      </c>
      <c r="C153" s="136" t="s">
        <v>165</v>
      </c>
      <c r="D153" s="9">
        <f t="shared" si="16"/>
        <v>2</v>
      </c>
      <c r="E153" s="81">
        <f>SUM(J153,O153,T153,Y153,AD153,AI153,AN153)</f>
        <v>2</v>
      </c>
      <c r="F153" s="25"/>
      <c r="G153" s="26"/>
      <c r="H153" s="87"/>
      <c r="I153" s="88"/>
      <c r="J153" s="167"/>
      <c r="K153" s="85"/>
      <c r="L153" s="86"/>
      <c r="M153" s="87"/>
      <c r="N153" s="88"/>
      <c r="O153" s="167"/>
      <c r="P153" s="85"/>
      <c r="Q153" s="86"/>
      <c r="R153" s="87"/>
      <c r="S153" s="88"/>
      <c r="T153" s="167"/>
      <c r="U153" s="85"/>
      <c r="V153" s="86"/>
      <c r="W153" s="87"/>
      <c r="X153" s="88"/>
      <c r="Y153" s="167"/>
      <c r="Z153" s="85">
        <v>0</v>
      </c>
      <c r="AA153" s="86">
        <v>2</v>
      </c>
      <c r="AB153" s="87">
        <v>0</v>
      </c>
      <c r="AC153" s="88" t="s">
        <v>189</v>
      </c>
      <c r="AD153" s="167">
        <v>2</v>
      </c>
      <c r="AE153" s="85"/>
      <c r="AF153" s="86"/>
      <c r="AG153" s="87"/>
      <c r="AH153" s="88"/>
      <c r="AI153" s="167"/>
      <c r="AJ153" s="25"/>
      <c r="AK153" s="26"/>
      <c r="AL153" s="27"/>
      <c r="AM153" s="28"/>
      <c r="AN153" s="156"/>
      <c r="AO153" s="100">
        <v>56</v>
      </c>
      <c r="AP153" s="93"/>
    </row>
    <row r="154" spans="1:42" ht="12.75">
      <c r="A154" s="120">
        <v>59</v>
      </c>
      <c r="B154" s="133" t="s">
        <v>152</v>
      </c>
      <c r="C154" s="133" t="s">
        <v>20</v>
      </c>
      <c r="D154" s="9">
        <f t="shared" si="16"/>
        <v>0</v>
      </c>
      <c r="E154" s="81">
        <f>SUM(J154,O154,T154,Y154,AD154,AI154,AN154)</f>
        <v>15</v>
      </c>
      <c r="F154" s="25"/>
      <c r="G154" s="26"/>
      <c r="H154" s="27"/>
      <c r="I154" s="28"/>
      <c r="J154" s="156"/>
      <c r="K154" s="25"/>
      <c r="L154" s="26"/>
      <c r="M154" s="27"/>
      <c r="N154" s="28"/>
      <c r="O154" s="156"/>
      <c r="P154" s="25"/>
      <c r="Q154" s="26"/>
      <c r="R154" s="27"/>
      <c r="S154" s="28"/>
      <c r="T154" s="156"/>
      <c r="U154" s="25"/>
      <c r="V154" s="26"/>
      <c r="W154" s="27"/>
      <c r="X154" s="28"/>
      <c r="Y154" s="156"/>
      <c r="Z154" s="25"/>
      <c r="AA154" s="26"/>
      <c r="AB154" s="27"/>
      <c r="AC154" s="28"/>
      <c r="AD154" s="156"/>
      <c r="AE154" s="25"/>
      <c r="AF154" s="26"/>
      <c r="AG154" s="27"/>
      <c r="AH154" s="28"/>
      <c r="AI154" s="156"/>
      <c r="AJ154" s="25">
        <v>0</v>
      </c>
      <c r="AK154" s="26">
        <v>0</v>
      </c>
      <c r="AL154" s="27">
        <v>0</v>
      </c>
      <c r="AM154" s="28" t="s">
        <v>180</v>
      </c>
      <c r="AN154" s="156">
        <v>15</v>
      </c>
      <c r="AO154" s="100" t="s">
        <v>123</v>
      </c>
      <c r="AP154" s="93"/>
    </row>
    <row r="155" spans="1:42" ht="13.5" thickBot="1">
      <c r="A155" s="120">
        <v>60</v>
      </c>
      <c r="B155" s="135" t="s">
        <v>157</v>
      </c>
      <c r="C155" s="140" t="s">
        <v>156</v>
      </c>
      <c r="D155" s="9">
        <f t="shared" si="16"/>
        <v>3</v>
      </c>
      <c r="E155" s="81">
        <f>SUM(J155,O155,T155,Y155,AD155,AI155,AN155)</f>
        <v>4</v>
      </c>
      <c r="F155" s="25"/>
      <c r="G155" s="26"/>
      <c r="H155" s="27"/>
      <c r="I155" s="28"/>
      <c r="J155" s="156"/>
      <c r="K155" s="25"/>
      <c r="L155" s="26"/>
      <c r="M155" s="27"/>
      <c r="N155" s="28"/>
      <c r="O155" s="156"/>
      <c r="P155" s="25"/>
      <c r="Q155" s="26"/>
      <c r="R155" s="27"/>
      <c r="S155" s="28"/>
      <c r="T155" s="156"/>
      <c r="U155" s="25"/>
      <c r="V155" s="26"/>
      <c r="W155" s="27"/>
      <c r="X155" s="28"/>
      <c r="Y155" s="156"/>
      <c r="Z155" s="25"/>
      <c r="AA155" s="26"/>
      <c r="AB155" s="27"/>
      <c r="AC155" s="28"/>
      <c r="AD155" s="156"/>
      <c r="AE155" s="25"/>
      <c r="AF155" s="26"/>
      <c r="AG155" s="27"/>
      <c r="AH155" s="28"/>
      <c r="AI155" s="156"/>
      <c r="AJ155" s="25">
        <v>0</v>
      </c>
      <c r="AK155" s="26">
        <v>0</v>
      </c>
      <c r="AL155" s="27">
        <v>3</v>
      </c>
      <c r="AM155" s="28" t="s">
        <v>189</v>
      </c>
      <c r="AN155" s="157">
        <v>4</v>
      </c>
      <c r="AO155" s="100" t="s">
        <v>123</v>
      </c>
      <c r="AP155" s="93"/>
    </row>
    <row r="156" spans="1:42" ht="18" customHeight="1" thickBot="1">
      <c r="A156" s="529" t="s">
        <v>120</v>
      </c>
      <c r="B156" s="530"/>
      <c r="C156" s="531"/>
      <c r="D156" s="35">
        <f aca="true" t="shared" si="18" ref="D156:AN156">D139+D102</f>
        <v>110</v>
      </c>
      <c r="E156" s="35">
        <f t="shared" si="18"/>
        <v>135</v>
      </c>
      <c r="F156" s="35">
        <f t="shared" si="18"/>
        <v>14</v>
      </c>
      <c r="G156" s="35">
        <f t="shared" si="18"/>
        <v>4</v>
      </c>
      <c r="H156" s="35">
        <f t="shared" si="18"/>
        <v>2</v>
      </c>
      <c r="I156" s="35">
        <f t="shared" si="18"/>
        <v>0</v>
      </c>
      <c r="J156" s="35">
        <f t="shared" si="18"/>
        <v>20</v>
      </c>
      <c r="K156" s="35">
        <f t="shared" si="18"/>
        <v>8</v>
      </c>
      <c r="L156" s="35">
        <f t="shared" si="18"/>
        <v>6</v>
      </c>
      <c r="M156" s="35">
        <f t="shared" si="18"/>
        <v>2</v>
      </c>
      <c r="N156" s="35">
        <f t="shared" si="18"/>
        <v>0</v>
      </c>
      <c r="O156" s="35">
        <f t="shared" si="18"/>
        <v>18</v>
      </c>
      <c r="P156" s="35">
        <f t="shared" si="18"/>
        <v>2</v>
      </c>
      <c r="Q156" s="35">
        <f t="shared" si="18"/>
        <v>4</v>
      </c>
      <c r="R156" s="35">
        <f t="shared" si="18"/>
        <v>0</v>
      </c>
      <c r="S156" s="35">
        <f t="shared" si="18"/>
        <v>0</v>
      </c>
      <c r="T156" s="35">
        <f t="shared" si="18"/>
        <v>7</v>
      </c>
      <c r="U156" s="35">
        <f t="shared" si="18"/>
        <v>13</v>
      </c>
      <c r="V156" s="35">
        <f t="shared" si="18"/>
        <v>3</v>
      </c>
      <c r="W156" s="35">
        <f t="shared" si="18"/>
        <v>1</v>
      </c>
      <c r="X156" s="35">
        <f t="shared" si="18"/>
        <v>0</v>
      </c>
      <c r="Y156" s="35">
        <f t="shared" si="18"/>
        <v>18</v>
      </c>
      <c r="Z156" s="35">
        <f t="shared" si="18"/>
        <v>10</v>
      </c>
      <c r="AA156" s="35">
        <f t="shared" si="18"/>
        <v>6</v>
      </c>
      <c r="AB156" s="35">
        <f t="shared" si="18"/>
        <v>2</v>
      </c>
      <c r="AC156" s="35">
        <f t="shared" si="18"/>
        <v>0</v>
      </c>
      <c r="AD156" s="35">
        <f t="shared" si="18"/>
        <v>18</v>
      </c>
      <c r="AE156" s="35">
        <f t="shared" si="18"/>
        <v>9</v>
      </c>
      <c r="AF156" s="35">
        <f t="shared" si="18"/>
        <v>5</v>
      </c>
      <c r="AG156" s="35">
        <f t="shared" si="18"/>
        <v>4</v>
      </c>
      <c r="AH156" s="35">
        <f t="shared" si="18"/>
        <v>0</v>
      </c>
      <c r="AI156" s="35">
        <f t="shared" si="18"/>
        <v>19</v>
      </c>
      <c r="AJ156" s="35">
        <f t="shared" si="18"/>
        <v>12</v>
      </c>
      <c r="AK156" s="35">
        <f t="shared" si="18"/>
        <v>0</v>
      </c>
      <c r="AL156" s="35">
        <f t="shared" si="18"/>
        <v>3</v>
      </c>
      <c r="AM156" s="35">
        <f t="shared" si="18"/>
        <v>0</v>
      </c>
      <c r="AN156" s="35">
        <f t="shared" si="18"/>
        <v>35</v>
      </c>
      <c r="AO156" s="102"/>
      <c r="AP156" s="90"/>
    </row>
    <row r="157" spans="1:42" ht="12.75">
      <c r="A157" s="119"/>
      <c r="B157" s="141"/>
      <c r="C157" s="193" t="s">
        <v>21</v>
      </c>
      <c r="D157" s="9"/>
      <c r="E157" s="77"/>
      <c r="F157" s="29"/>
      <c r="G157" s="27"/>
      <c r="H157" s="26"/>
      <c r="I157" s="31">
        <f>COUNTIF(I9:I53,"s")+COUNTIF(I140:I155,"s")</f>
        <v>0</v>
      </c>
      <c r="J157" s="163"/>
      <c r="K157" s="29"/>
      <c r="L157" s="27"/>
      <c r="M157" s="26"/>
      <c r="N157" s="31">
        <f>COUNTIF(N9:N53,"s")+COUNTIF(N140:N155,"s")</f>
        <v>0</v>
      </c>
      <c r="O157" s="163"/>
      <c r="P157" s="29"/>
      <c r="Q157" s="27"/>
      <c r="R157" s="26"/>
      <c r="S157" s="31">
        <f>COUNTIF(S9:S53,"s")+COUNTIF(S140:S155,"s")</f>
        <v>0</v>
      </c>
      <c r="T157" s="163"/>
      <c r="U157" s="29"/>
      <c r="V157" s="27"/>
      <c r="W157" s="26"/>
      <c r="X157" s="31">
        <f>COUNTIF(X9:X53,"s")+COUNTIF(X140:X155,"s")</f>
        <v>0</v>
      </c>
      <c r="Y157" s="163"/>
      <c r="Z157" s="29"/>
      <c r="AA157" s="27"/>
      <c r="AB157" s="26"/>
      <c r="AC157" s="31">
        <f>COUNTIF(AC9:AC53,"s")+COUNTIF(AC140:AC155,"s")</f>
        <v>0</v>
      </c>
      <c r="AD157" s="163"/>
      <c r="AE157" s="29"/>
      <c r="AF157" s="27"/>
      <c r="AG157" s="26"/>
      <c r="AH157" s="31">
        <f>COUNTIF(AH9:AH53,"s")+COUNTIF(AH140:AH155,"s")</f>
        <v>0</v>
      </c>
      <c r="AI157" s="163"/>
      <c r="AJ157" s="29"/>
      <c r="AK157" s="27"/>
      <c r="AL157" s="26"/>
      <c r="AM157" s="31">
        <f>COUNTIF(AM9:AM53,"s")+COUNTIF(AM140:AM155,"s")</f>
        <v>0</v>
      </c>
      <c r="AN157" s="163"/>
      <c r="AO157" s="90"/>
      <c r="AP157" s="90"/>
    </row>
    <row r="158" spans="1:42" ht="12.75">
      <c r="A158" s="120"/>
      <c r="B158" s="142"/>
      <c r="C158" s="147" t="s">
        <v>22</v>
      </c>
      <c r="D158" s="9"/>
      <c r="E158" s="78"/>
      <c r="F158" s="29"/>
      <c r="G158" s="27"/>
      <c r="H158" s="26"/>
      <c r="I158" s="31">
        <f>COUNTIF(I9:I103,"v")+COUNTIF(I140:I155,"v")</f>
        <v>5</v>
      </c>
      <c r="J158" s="161"/>
      <c r="K158" s="29"/>
      <c r="L158" s="27"/>
      <c r="M158" s="26"/>
      <c r="N158" s="31">
        <f>COUNTIF(N9:N103,"v")+COUNTIF(N140:N155,"v")</f>
        <v>3</v>
      </c>
      <c r="O158" s="161"/>
      <c r="P158" s="29"/>
      <c r="Q158" s="27"/>
      <c r="R158" s="26"/>
      <c r="S158" s="31">
        <f>COUNTIF(S9:S103,"v")+COUNTIF(S140:S155,"v")</f>
        <v>5</v>
      </c>
      <c r="T158" s="161"/>
      <c r="U158" s="29"/>
      <c r="V158" s="27"/>
      <c r="W158" s="26"/>
      <c r="X158" s="31">
        <f>COUNTIF(X9:X103,"v")+COUNTIF(X140:X155,"v")</f>
        <v>4</v>
      </c>
      <c r="Y158" s="161"/>
      <c r="Z158" s="29"/>
      <c r="AA158" s="27"/>
      <c r="AB158" s="26"/>
      <c r="AC158" s="31">
        <f>COUNTIF(AC9:AC103,"v")+COUNTIF(AC140:AC155,"v")</f>
        <v>5</v>
      </c>
      <c r="AD158" s="161"/>
      <c r="AE158" s="29"/>
      <c r="AF158" s="27"/>
      <c r="AG158" s="26"/>
      <c r="AH158" s="31">
        <f>COUNTIF(AH9:AH103,"v")+COUNTIF(AH140:AH155,"v")</f>
        <v>5</v>
      </c>
      <c r="AI158" s="161"/>
      <c r="AJ158" s="29"/>
      <c r="AK158" s="27"/>
      <c r="AL158" s="26"/>
      <c r="AM158" s="31">
        <f>COUNTIF(AM9:AM103,"v")+COUNTIF(AM140:AM155,"v")</f>
        <v>2</v>
      </c>
      <c r="AN158" s="161"/>
      <c r="AO158" s="90"/>
      <c r="AP158" s="90"/>
    </row>
    <row r="159" spans="1:42" ht="12.75">
      <c r="A159" s="120"/>
      <c r="B159" s="142"/>
      <c r="C159" s="146" t="s">
        <v>209</v>
      </c>
      <c r="D159" s="9"/>
      <c r="E159" s="78"/>
      <c r="F159" s="29"/>
      <c r="G159" s="27"/>
      <c r="H159" s="26"/>
      <c r="I159" s="31">
        <f>COUNTIF(I9:I103,"é")+COUNTIF(I140:I155,"é")</f>
        <v>2</v>
      </c>
      <c r="J159" s="159"/>
      <c r="K159" s="29"/>
      <c r="L159" s="27"/>
      <c r="M159" s="26"/>
      <c r="N159" s="31">
        <f>COUNTIF(N9:N103,"é")+COUNTIF(N140:N155,"é")</f>
        <v>6</v>
      </c>
      <c r="O159" s="159"/>
      <c r="P159" s="29"/>
      <c r="Q159" s="27"/>
      <c r="R159" s="26"/>
      <c r="S159" s="31">
        <f>COUNTIF(S9:S103,"é")+COUNTIF(S140:S155,"é")</f>
        <v>3</v>
      </c>
      <c r="T159" s="159"/>
      <c r="U159" s="29"/>
      <c r="V159" s="27"/>
      <c r="W159" s="26"/>
      <c r="X159" s="31">
        <f>COUNTIF(X9:X103,"é")+COUNTIF(X140:X155,"é")</f>
        <v>15</v>
      </c>
      <c r="Y159" s="159"/>
      <c r="Z159" s="29"/>
      <c r="AA159" s="27"/>
      <c r="AB159" s="26"/>
      <c r="AC159" s="31">
        <f>COUNTIF(AC9:AC103,"é")+COUNTIF(AC140:AC155,"é")</f>
        <v>5</v>
      </c>
      <c r="AD159" s="159"/>
      <c r="AE159" s="29"/>
      <c r="AF159" s="27"/>
      <c r="AG159" s="26"/>
      <c r="AH159" s="31">
        <f>COUNTIF(AH9:AH103,"é")+COUNTIF(AH140:AH155,"é")</f>
        <v>14</v>
      </c>
      <c r="AI159" s="159"/>
      <c r="AJ159" s="29"/>
      <c r="AK159" s="27"/>
      <c r="AL159" s="26"/>
      <c r="AM159" s="31">
        <f>COUNTIF(AM9:AM103,"é")+COUNTIF(AM140:AM155,"é")</f>
        <v>15</v>
      </c>
      <c r="AN159" s="159"/>
      <c r="AO159" s="90"/>
      <c r="AP159" s="90"/>
    </row>
    <row r="160" spans="1:42" ht="12.75">
      <c r="A160" s="128"/>
      <c r="B160" s="522" t="s">
        <v>161</v>
      </c>
      <c r="C160" s="523"/>
      <c r="D160" s="513" t="s">
        <v>158</v>
      </c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3"/>
      <c r="R160" s="513"/>
      <c r="S160" s="513"/>
      <c r="T160" s="513"/>
      <c r="U160" s="128"/>
      <c r="V160" s="128"/>
      <c r="W160" s="149"/>
      <c r="X160" s="128"/>
      <c r="Y160" s="169"/>
      <c r="Z160" s="128"/>
      <c r="AA160" s="128"/>
      <c r="AB160" s="149"/>
      <c r="AC160" s="128"/>
      <c r="AD160" s="149"/>
      <c r="AE160" s="128"/>
      <c r="AF160" s="128"/>
      <c r="AG160" s="149"/>
      <c r="AH160" s="149"/>
      <c r="AI160" s="169"/>
      <c r="AJ160" s="128"/>
      <c r="AK160" s="128"/>
      <c r="AL160" s="149"/>
      <c r="AM160" s="149"/>
      <c r="AN160" s="169"/>
      <c r="AO160" s="128"/>
      <c r="AP160" s="128"/>
    </row>
    <row r="161" spans="1:42" ht="12.75">
      <c r="A161" s="128"/>
      <c r="B161" s="148"/>
      <c r="C161" s="19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28"/>
      <c r="V161" s="128"/>
      <c r="W161" s="149"/>
      <c r="X161" s="128"/>
      <c r="Y161" s="169"/>
      <c r="Z161" s="128"/>
      <c r="AA161" s="128"/>
      <c r="AB161" s="149"/>
      <c r="AC161" s="128"/>
      <c r="AD161" s="149"/>
      <c r="AE161" s="128"/>
      <c r="AF161" s="128"/>
      <c r="AG161" s="149"/>
      <c r="AH161" s="149"/>
      <c r="AI161" s="169"/>
      <c r="AJ161" s="128"/>
      <c r="AK161" s="128"/>
      <c r="AL161" s="149"/>
      <c r="AM161" s="149"/>
      <c r="AN161" s="169"/>
      <c r="AO161" s="128"/>
      <c r="AP161" s="128"/>
    </row>
    <row r="162" spans="1:42" ht="12.75">
      <c r="A162" s="128"/>
      <c r="B162" s="148"/>
      <c r="C162" s="19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28"/>
      <c r="V162" s="128"/>
      <c r="W162" s="149"/>
      <c r="X162" s="128"/>
      <c r="Y162" s="169"/>
      <c r="Z162" s="128"/>
      <c r="AA162" s="128"/>
      <c r="AB162" s="149"/>
      <c r="AC162" s="128"/>
      <c r="AD162" s="149"/>
      <c r="AE162" s="128"/>
      <c r="AF162" s="128"/>
      <c r="AG162" s="149"/>
      <c r="AH162" s="149"/>
      <c r="AI162" s="169"/>
      <c r="AJ162" s="128"/>
      <c r="AK162" s="128"/>
      <c r="AL162" s="149"/>
      <c r="AM162" s="149"/>
      <c r="AN162" s="169"/>
      <c r="AO162" s="128"/>
      <c r="AP162" s="128"/>
    </row>
    <row r="163" spans="1:41" ht="12.75" customHeight="1" thickBot="1">
      <c r="A163" s="527" t="s">
        <v>256</v>
      </c>
      <c r="B163" s="528"/>
      <c r="C163" s="528"/>
      <c r="D163" s="528"/>
      <c r="E163" s="528"/>
      <c r="F163" s="528"/>
      <c r="G163" s="528"/>
      <c r="H163" s="183"/>
      <c r="I163" s="183"/>
      <c r="J163" s="183"/>
      <c r="K163" s="183"/>
      <c r="L163" s="183"/>
      <c r="M163" s="183"/>
      <c r="N163" s="183"/>
      <c r="O163" s="183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</row>
    <row r="164" spans="1:41" ht="13.5" customHeight="1" thickBot="1">
      <c r="A164" s="298"/>
      <c r="B164" s="509" t="s">
        <v>0</v>
      </c>
      <c r="C164" s="509" t="s">
        <v>1</v>
      </c>
      <c r="D164" s="512" t="s">
        <v>206</v>
      </c>
      <c r="E164" s="509" t="s">
        <v>207</v>
      </c>
      <c r="F164" s="290"/>
      <c r="G164" s="290"/>
      <c r="H164" s="290" t="s">
        <v>257</v>
      </c>
      <c r="I164" s="290"/>
      <c r="J164" s="291"/>
      <c r="K164" s="290"/>
      <c r="L164" s="290"/>
      <c r="M164" s="290" t="s">
        <v>258</v>
      </c>
      <c r="N164" s="290"/>
      <c r="O164" s="291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</row>
    <row r="165" spans="1:41" ht="13.5" thickBot="1">
      <c r="A165" s="298"/>
      <c r="B165" s="510"/>
      <c r="C165" s="511"/>
      <c r="D165" s="511"/>
      <c r="E165" s="510"/>
      <c r="F165" s="292" t="s">
        <v>11</v>
      </c>
      <c r="G165" s="290" t="s">
        <v>12</v>
      </c>
      <c r="H165" s="290" t="s">
        <v>13</v>
      </c>
      <c r="I165" s="290" t="s">
        <v>14</v>
      </c>
      <c r="J165" s="293" t="s">
        <v>15</v>
      </c>
      <c r="K165" s="292" t="s">
        <v>11</v>
      </c>
      <c r="L165" s="290" t="s">
        <v>12</v>
      </c>
      <c r="M165" s="290" t="s">
        <v>13</v>
      </c>
      <c r="N165" s="290" t="s">
        <v>14</v>
      </c>
      <c r="O165" s="291" t="s">
        <v>15</v>
      </c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</row>
    <row r="166" spans="1:41" ht="13.5" thickBot="1">
      <c r="A166" s="298"/>
      <c r="B166" s="323"/>
      <c r="C166" s="324" t="s">
        <v>259</v>
      </c>
      <c r="D166" s="325">
        <f>SUM(F166:O166)-E166</f>
        <v>0</v>
      </c>
      <c r="E166" s="325">
        <f>J166+O166+T166+Y166+AD166+AI166+AN166</f>
        <v>40</v>
      </c>
      <c r="F166" s="326"/>
      <c r="G166" s="327"/>
      <c r="H166" s="327"/>
      <c r="I166" s="327"/>
      <c r="J166" s="328">
        <v>20</v>
      </c>
      <c r="K166" s="326"/>
      <c r="L166" s="327"/>
      <c r="M166" s="327"/>
      <c r="N166" s="327"/>
      <c r="O166" s="328">
        <v>20</v>
      </c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17"/>
    </row>
    <row r="167" spans="1:41" ht="13.5" thickBot="1">
      <c r="A167" s="298"/>
      <c r="B167" s="323"/>
      <c r="C167" s="324" t="s">
        <v>260</v>
      </c>
      <c r="D167" s="325">
        <f>SUM(F167:O167)-E167</f>
        <v>0</v>
      </c>
      <c r="E167" s="325">
        <f>J167+O167+T167+Y167+AD167+AI167+AN167</f>
        <v>6</v>
      </c>
      <c r="F167" s="116"/>
      <c r="G167" s="115"/>
      <c r="H167" s="115"/>
      <c r="I167" s="115"/>
      <c r="J167" s="328">
        <v>3</v>
      </c>
      <c r="K167" s="116"/>
      <c r="L167" s="115"/>
      <c r="M167" s="115"/>
      <c r="N167" s="115"/>
      <c r="O167" s="329">
        <v>3</v>
      </c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/>
      <c r="AO167" s="317"/>
    </row>
    <row r="168" spans="1:41" ht="13.5" thickBot="1">
      <c r="A168" s="298"/>
      <c r="B168" s="323"/>
      <c r="C168" s="324" t="s">
        <v>261</v>
      </c>
      <c r="D168" s="325">
        <f>SUM(F168:O168)-E168</f>
        <v>0</v>
      </c>
      <c r="E168" s="325">
        <f>J168+O168+T168+Y168+AD168+AI168+AN168</f>
        <v>6</v>
      </c>
      <c r="F168" s="116"/>
      <c r="G168" s="115"/>
      <c r="H168" s="115"/>
      <c r="I168" s="115"/>
      <c r="J168" s="328">
        <v>3</v>
      </c>
      <c r="K168" s="116"/>
      <c r="L168" s="115"/>
      <c r="M168" s="115"/>
      <c r="N168" s="115"/>
      <c r="O168" s="329">
        <v>3</v>
      </c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</row>
    <row r="169" spans="1:41" ht="13.5" thickBot="1">
      <c r="A169" s="298"/>
      <c r="B169" s="323"/>
      <c r="C169" s="324" t="s">
        <v>262</v>
      </c>
      <c r="D169" s="325">
        <f>SUM(F169:O169)-E169</f>
        <v>0</v>
      </c>
      <c r="E169" s="325">
        <f>J169+O169+T169+Y169+AD169+AI169+AN169</f>
        <v>4</v>
      </c>
      <c r="F169" s="116"/>
      <c r="G169" s="115"/>
      <c r="H169" s="115"/>
      <c r="I169" s="115"/>
      <c r="J169" s="328">
        <v>2</v>
      </c>
      <c r="K169" s="116"/>
      <c r="L169" s="115"/>
      <c r="M169" s="115"/>
      <c r="N169" s="115"/>
      <c r="O169" s="329">
        <v>2</v>
      </c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/>
      <c r="AO169" s="317"/>
    </row>
    <row r="170" spans="1:41" ht="13.5" thickBot="1">
      <c r="A170" s="298"/>
      <c r="B170" s="330"/>
      <c r="C170" s="331" t="s">
        <v>263</v>
      </c>
      <c r="D170" s="325">
        <f>SUM(F170:O170)-E170</f>
        <v>0</v>
      </c>
      <c r="E170" s="325">
        <f>J170+O170+T170+Y170+AD170+AI170+AN170</f>
        <v>4</v>
      </c>
      <c r="F170" s="332"/>
      <c r="G170" s="333"/>
      <c r="H170" s="333"/>
      <c r="I170" s="333"/>
      <c r="J170" s="328">
        <v>2</v>
      </c>
      <c r="K170" s="332"/>
      <c r="L170" s="333"/>
      <c r="M170" s="333"/>
      <c r="N170" s="333"/>
      <c r="O170" s="334">
        <v>2</v>
      </c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</row>
    <row r="171" spans="1:41" ht="13.5" thickBot="1">
      <c r="A171" s="298"/>
      <c r="B171" s="335"/>
      <c r="C171" s="336" t="s">
        <v>117</v>
      </c>
      <c r="D171" s="337">
        <f>SUM(D166:D170)</f>
        <v>0</v>
      </c>
      <c r="E171" s="338">
        <f>SUM(E166:E170)</f>
        <v>60</v>
      </c>
      <c r="F171" s="337"/>
      <c r="G171" s="339"/>
      <c r="H171" s="339"/>
      <c r="I171" s="339"/>
      <c r="J171" s="338">
        <f>SUM(J166:J170)</f>
        <v>30</v>
      </c>
      <c r="K171" s="337"/>
      <c r="L171" s="339"/>
      <c r="M171" s="339"/>
      <c r="N171" s="339"/>
      <c r="O171" s="338">
        <f>SUM(O166:O170)</f>
        <v>30</v>
      </c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</row>
    <row r="172" spans="1:42" ht="12.75" customHeight="1">
      <c r="A172" s="304"/>
      <c r="B172" s="514" t="s">
        <v>118</v>
      </c>
      <c r="C172" s="506"/>
      <c r="D172" s="506"/>
      <c r="E172" s="506"/>
      <c r="F172" s="506"/>
      <c r="G172" s="506"/>
      <c r="H172" s="506"/>
      <c r="I172" s="58"/>
      <c r="J172" s="58"/>
      <c r="K172" s="58"/>
      <c r="L172" s="58"/>
      <c r="M172" s="58"/>
      <c r="N172" s="58"/>
      <c r="O172" s="58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</row>
    <row r="173" spans="1:42" ht="12.75">
      <c r="A173" s="304"/>
      <c r="B173" s="340"/>
      <c r="C173" s="304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</row>
    <row r="174" spans="20:42" ht="12.75"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/>
      <c r="AO174" s="317"/>
      <c r="AP174" s="317"/>
    </row>
    <row r="175" spans="1:42" ht="12.75" customHeight="1">
      <c r="A175" s="289" t="s">
        <v>264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</row>
    <row r="176" spans="1:42" ht="12.75" customHeight="1" thickBot="1">
      <c r="A176" s="220" t="s">
        <v>265</v>
      </c>
      <c r="B176" s="221"/>
      <c r="C176" s="222"/>
      <c r="D176" s="215"/>
      <c r="E176" s="215"/>
      <c r="F176" s="210"/>
      <c r="G176" s="210"/>
      <c r="H176" s="210"/>
      <c r="I176" s="210"/>
      <c r="J176" s="210"/>
      <c r="K176" s="210"/>
      <c r="L176" s="210"/>
      <c r="M176" s="210"/>
      <c r="N176" s="210"/>
      <c r="O176" s="209"/>
      <c r="P176" s="183"/>
      <c r="Q176" s="183"/>
      <c r="R176" s="183"/>
      <c r="S176" s="183"/>
      <c r="T176" s="317"/>
      <c r="U176" s="317"/>
      <c r="V176" s="317"/>
      <c r="W176" s="317"/>
      <c r="X176" s="317"/>
      <c r="Y176" s="317"/>
      <c r="Z176" s="317"/>
      <c r="AA176" s="317"/>
      <c r="AB176" s="317"/>
      <c r="AC176" s="317"/>
      <c r="AD176" s="317"/>
      <c r="AE176" s="317"/>
      <c r="AF176" s="317"/>
      <c r="AG176" s="317"/>
      <c r="AH176" s="317"/>
      <c r="AI176" s="317"/>
      <c r="AJ176" s="317"/>
      <c r="AK176" s="317"/>
      <c r="AL176" s="317"/>
      <c r="AM176" s="317"/>
      <c r="AN176" s="317"/>
      <c r="AO176" s="317"/>
      <c r="AP176" s="317"/>
    </row>
    <row r="177" spans="1:42" ht="12.75" customHeight="1" thickBot="1">
      <c r="A177" s="507" t="s">
        <v>155</v>
      </c>
      <c r="B177" s="509" t="s">
        <v>0</v>
      </c>
      <c r="C177" s="509" t="s">
        <v>1</v>
      </c>
      <c r="D177" s="512" t="s">
        <v>206</v>
      </c>
      <c r="E177" s="509" t="s">
        <v>207</v>
      </c>
      <c r="F177" s="290"/>
      <c r="G177" s="290"/>
      <c r="H177" s="290" t="s">
        <v>257</v>
      </c>
      <c r="I177" s="290"/>
      <c r="J177" s="291"/>
      <c r="K177" s="290"/>
      <c r="L177" s="290"/>
      <c r="M177" s="290" t="s">
        <v>258</v>
      </c>
      <c r="N177" s="290"/>
      <c r="O177" s="291"/>
      <c r="P177" s="341"/>
      <c r="Q177" s="342" t="s">
        <v>266</v>
      </c>
      <c r="R177" s="343"/>
      <c r="S177" s="183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/>
      <c r="AO177" s="317"/>
      <c r="AP177" s="317"/>
    </row>
    <row r="178" spans="1:42" ht="12.75" customHeight="1" thickBot="1">
      <c r="A178" s="508"/>
      <c r="B178" s="510"/>
      <c r="C178" s="511"/>
      <c r="D178" s="511"/>
      <c r="E178" s="510"/>
      <c r="F178" s="292" t="s">
        <v>11</v>
      </c>
      <c r="G178" s="290" t="s">
        <v>12</v>
      </c>
      <c r="H178" s="290" t="s">
        <v>13</v>
      </c>
      <c r="I178" s="290" t="s">
        <v>14</v>
      </c>
      <c r="J178" s="293" t="s">
        <v>15</v>
      </c>
      <c r="K178" s="292" t="s">
        <v>11</v>
      </c>
      <c r="L178" s="290" t="s">
        <v>12</v>
      </c>
      <c r="M178" s="290" t="s">
        <v>13</v>
      </c>
      <c r="N178" s="290" t="s">
        <v>14</v>
      </c>
      <c r="O178" s="291" t="s">
        <v>15</v>
      </c>
      <c r="P178" s="344"/>
      <c r="Q178" s="345" t="s">
        <v>267</v>
      </c>
      <c r="R178" s="346"/>
      <c r="S178" s="183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</row>
    <row r="179" spans="1:42" ht="12.75" customHeight="1" thickBot="1" thickTop="1">
      <c r="A179" s="347"/>
      <c r="B179" s="348"/>
      <c r="C179" s="349" t="s">
        <v>268</v>
      </c>
      <c r="D179" s="350"/>
      <c r="E179" s="351"/>
      <c r="F179" s="352"/>
      <c r="G179" s="353"/>
      <c r="H179" s="353"/>
      <c r="I179" s="353"/>
      <c r="J179" s="354" t="s">
        <v>291</v>
      </c>
      <c r="K179" s="296"/>
      <c r="L179" s="295"/>
      <c r="M179" s="295"/>
      <c r="N179" s="295"/>
      <c r="O179" s="297"/>
      <c r="P179" s="355"/>
      <c r="Q179" s="356"/>
      <c r="R179" s="357"/>
      <c r="S179" s="183"/>
      <c r="T179" s="317"/>
      <c r="U179" s="317"/>
      <c r="V179" s="317"/>
      <c r="W179" s="317"/>
      <c r="X179" s="317"/>
      <c r="Y179" s="317"/>
      <c r="Z179" s="317"/>
      <c r="AA179" s="317"/>
      <c r="AB179" s="317"/>
      <c r="AC179" s="317"/>
      <c r="AD179" s="317"/>
      <c r="AE179" s="317"/>
      <c r="AF179" s="317"/>
      <c r="AG179" s="317"/>
      <c r="AH179" s="317"/>
      <c r="AI179" s="317"/>
      <c r="AJ179" s="317"/>
      <c r="AK179" s="317"/>
      <c r="AL179" s="317"/>
      <c r="AM179" s="317"/>
      <c r="AN179" s="317"/>
      <c r="AO179" s="317"/>
      <c r="AP179" s="317"/>
    </row>
    <row r="180" spans="1:42" ht="12.75" customHeight="1" thickBot="1" thickTop="1">
      <c r="A180" s="347"/>
      <c r="B180" s="358"/>
      <c r="C180" s="359" t="s">
        <v>269</v>
      </c>
      <c r="D180" s="360"/>
      <c r="E180" s="361"/>
      <c r="F180" s="296"/>
      <c r="G180" s="295"/>
      <c r="H180" s="295"/>
      <c r="I180" s="295"/>
      <c r="J180" s="297"/>
      <c r="K180" s="296"/>
      <c r="L180" s="295"/>
      <c r="M180" s="295"/>
      <c r="N180" s="295"/>
      <c r="O180" s="297"/>
      <c r="P180" s="355"/>
      <c r="Q180" s="356"/>
      <c r="R180" s="357"/>
      <c r="S180" s="183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/>
      <c r="AO180" s="317"/>
      <c r="AP180" s="317"/>
    </row>
    <row r="181" spans="1:42" ht="13.5" thickBot="1">
      <c r="A181" s="362">
        <v>1</v>
      </c>
      <c r="B181" s="363" t="s">
        <v>270</v>
      </c>
      <c r="C181" s="364" t="s">
        <v>271</v>
      </c>
      <c r="D181" s="294">
        <f aca="true" t="shared" si="19" ref="D181:D186">SUM(F181:H181)+SUM(K181:M181)</f>
        <v>0</v>
      </c>
      <c r="E181" s="294">
        <f aca="true" t="shared" si="20" ref="E181:E186">J181+O181</f>
        <v>20</v>
      </c>
      <c r="F181" s="296">
        <v>0</v>
      </c>
      <c r="G181" s="295">
        <v>0</v>
      </c>
      <c r="H181" s="295">
        <v>0</v>
      </c>
      <c r="I181" s="295" t="s">
        <v>189</v>
      </c>
      <c r="J181" s="297">
        <v>20</v>
      </c>
      <c r="K181" s="296"/>
      <c r="L181" s="295"/>
      <c r="M181" s="295"/>
      <c r="N181" s="295"/>
      <c r="O181" s="297"/>
      <c r="P181" s="355"/>
      <c r="Q181" s="356"/>
      <c r="R181" s="357"/>
      <c r="S181" s="183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/>
      <c r="AO181" s="317"/>
      <c r="AP181" s="317"/>
    </row>
    <row r="182" spans="1:42" ht="26.25" thickBot="1">
      <c r="A182" s="362">
        <v>2</v>
      </c>
      <c r="B182" s="363" t="s">
        <v>272</v>
      </c>
      <c r="C182" s="364" t="s">
        <v>273</v>
      </c>
      <c r="D182" s="294">
        <f t="shared" si="19"/>
        <v>2</v>
      </c>
      <c r="E182" s="294">
        <f t="shared" si="20"/>
        <v>3</v>
      </c>
      <c r="F182" s="296">
        <v>2</v>
      </c>
      <c r="G182" s="295">
        <v>0</v>
      </c>
      <c r="H182" s="295">
        <v>0</v>
      </c>
      <c r="I182" s="295" t="s">
        <v>189</v>
      </c>
      <c r="J182" s="297">
        <v>3</v>
      </c>
      <c r="K182" s="296"/>
      <c r="L182" s="295"/>
      <c r="M182" s="295"/>
      <c r="N182" s="295"/>
      <c r="O182" s="297"/>
      <c r="P182" s="355"/>
      <c r="Q182" s="356"/>
      <c r="R182" s="357"/>
      <c r="S182" s="183"/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  <c r="AD182" s="317"/>
      <c r="AE182" s="317"/>
      <c r="AF182" s="317"/>
      <c r="AG182" s="317"/>
      <c r="AH182" s="317"/>
      <c r="AI182" s="317"/>
      <c r="AJ182" s="317"/>
      <c r="AK182" s="317"/>
      <c r="AL182" s="317"/>
      <c r="AM182" s="317"/>
      <c r="AN182" s="317"/>
      <c r="AO182" s="317"/>
      <c r="AP182" s="317"/>
    </row>
    <row r="183" spans="1:42" ht="13.5" thickBot="1">
      <c r="A183" s="362">
        <v>3</v>
      </c>
      <c r="B183" s="363" t="s">
        <v>274</v>
      </c>
      <c r="C183" s="365" t="s">
        <v>275</v>
      </c>
      <c r="D183" s="294">
        <f t="shared" si="19"/>
        <v>2</v>
      </c>
      <c r="E183" s="294">
        <f t="shared" si="20"/>
        <v>3</v>
      </c>
      <c r="F183" s="296">
        <v>2</v>
      </c>
      <c r="G183" s="295">
        <v>0</v>
      </c>
      <c r="H183" s="295">
        <v>0</v>
      </c>
      <c r="I183" s="295" t="s">
        <v>189</v>
      </c>
      <c r="J183" s="297">
        <v>3</v>
      </c>
      <c r="K183" s="296"/>
      <c r="L183" s="295"/>
      <c r="M183" s="295"/>
      <c r="N183" s="295"/>
      <c r="O183" s="297"/>
      <c r="P183" s="355"/>
      <c r="Q183" s="356"/>
      <c r="R183" s="357"/>
      <c r="S183" s="183"/>
      <c r="T183" s="317"/>
      <c r="U183" s="317"/>
      <c r="V183" s="317"/>
      <c r="W183" s="317"/>
      <c r="X183" s="317"/>
      <c r="Y183" s="317"/>
      <c r="Z183" s="317"/>
      <c r="AA183" s="317"/>
      <c r="AB183" s="317"/>
      <c r="AC183" s="317"/>
      <c r="AD183" s="317"/>
      <c r="AE183" s="317"/>
      <c r="AF183" s="317"/>
      <c r="AG183" s="317"/>
      <c r="AH183" s="317"/>
      <c r="AI183" s="317"/>
      <c r="AJ183" s="317"/>
      <c r="AK183" s="317"/>
      <c r="AL183" s="317"/>
      <c r="AM183" s="317"/>
      <c r="AN183" s="317"/>
      <c r="AO183" s="317"/>
      <c r="AP183" s="317"/>
    </row>
    <row r="184" spans="1:42" ht="39" thickBot="1">
      <c r="A184" s="362">
        <v>4</v>
      </c>
      <c r="B184" s="363" t="s">
        <v>276</v>
      </c>
      <c r="C184" s="366" t="s">
        <v>277</v>
      </c>
      <c r="D184" s="294">
        <f t="shared" si="19"/>
        <v>2</v>
      </c>
      <c r="E184" s="294">
        <f t="shared" si="20"/>
        <v>2</v>
      </c>
      <c r="F184" s="296">
        <v>2</v>
      </c>
      <c r="G184" s="295">
        <v>0</v>
      </c>
      <c r="H184" s="295">
        <v>0</v>
      </c>
      <c r="I184" s="295" t="s">
        <v>32</v>
      </c>
      <c r="J184" s="297">
        <v>2</v>
      </c>
      <c r="K184" s="296"/>
      <c r="L184" s="295"/>
      <c r="M184" s="295"/>
      <c r="N184" s="295"/>
      <c r="O184" s="297"/>
      <c r="P184" s="355"/>
      <c r="Q184" s="356"/>
      <c r="R184" s="357"/>
      <c r="S184" s="183"/>
      <c r="T184" s="317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/>
      <c r="AM184" s="317"/>
      <c r="AN184" s="317"/>
      <c r="AO184" s="317"/>
      <c r="AP184" s="317"/>
    </row>
    <row r="185" spans="1:42" ht="13.5" thickBot="1">
      <c r="A185" s="362">
        <v>5</v>
      </c>
      <c r="B185" s="363" t="s">
        <v>278</v>
      </c>
      <c r="C185" s="366" t="s">
        <v>279</v>
      </c>
      <c r="D185" s="294">
        <f t="shared" si="19"/>
        <v>2</v>
      </c>
      <c r="E185" s="294">
        <f t="shared" si="20"/>
        <v>2</v>
      </c>
      <c r="F185" s="296">
        <v>2</v>
      </c>
      <c r="G185" s="295">
        <v>0</v>
      </c>
      <c r="H185" s="295">
        <v>0</v>
      </c>
      <c r="I185" s="295" t="s">
        <v>32</v>
      </c>
      <c r="J185" s="297">
        <v>2</v>
      </c>
      <c r="K185" s="296"/>
      <c r="L185" s="295"/>
      <c r="M185" s="295"/>
      <c r="N185" s="295"/>
      <c r="O185" s="297"/>
      <c r="P185" s="355"/>
      <c r="Q185" s="356"/>
      <c r="R185" s="357"/>
      <c r="S185" s="183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/>
      <c r="AO185" s="317"/>
      <c r="AP185" s="317"/>
    </row>
    <row r="186" spans="1:42" ht="13.5" thickBot="1">
      <c r="A186" s="362">
        <v>6</v>
      </c>
      <c r="B186" s="363" t="s">
        <v>314</v>
      </c>
      <c r="C186" s="366" t="s">
        <v>315</v>
      </c>
      <c r="D186" s="445">
        <f t="shared" si="19"/>
        <v>2</v>
      </c>
      <c r="E186" s="445">
        <f t="shared" si="20"/>
        <v>2</v>
      </c>
      <c r="F186" s="296">
        <v>2</v>
      </c>
      <c r="G186" s="295">
        <v>0</v>
      </c>
      <c r="H186" s="295">
        <v>0</v>
      </c>
      <c r="I186" s="295" t="s">
        <v>189</v>
      </c>
      <c r="J186" s="297">
        <v>2</v>
      </c>
      <c r="K186" s="296"/>
      <c r="L186" s="295"/>
      <c r="M186" s="295"/>
      <c r="N186" s="295"/>
      <c r="O186" s="297"/>
      <c r="P186" s="355"/>
      <c r="Q186" s="356"/>
      <c r="R186" s="357"/>
      <c r="S186" s="183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/>
      <c r="AO186" s="317"/>
      <c r="AP186" s="317"/>
    </row>
    <row r="187" spans="1:42" ht="26.25" thickBot="1">
      <c r="A187" s="362">
        <v>7</v>
      </c>
      <c r="B187" s="363" t="s">
        <v>312</v>
      </c>
      <c r="C187" s="366" t="s">
        <v>313</v>
      </c>
      <c r="D187" s="445">
        <v>3</v>
      </c>
      <c r="E187" s="445">
        <v>3</v>
      </c>
      <c r="F187" s="296">
        <v>0</v>
      </c>
      <c r="G187" s="295">
        <v>1</v>
      </c>
      <c r="H187" s="295">
        <v>2</v>
      </c>
      <c r="I187" s="295" t="s">
        <v>189</v>
      </c>
      <c r="J187" s="297">
        <v>3</v>
      </c>
      <c r="K187" s="296"/>
      <c r="L187" s="295"/>
      <c r="M187" s="295"/>
      <c r="N187" s="295"/>
      <c r="O187" s="297"/>
      <c r="P187" s="355"/>
      <c r="Q187" s="356"/>
      <c r="R187" s="357"/>
      <c r="S187" s="183"/>
      <c r="T187" s="317"/>
      <c r="U187" s="317"/>
      <c r="V187" s="317"/>
      <c r="W187" s="317"/>
      <c r="X187" s="317"/>
      <c r="Y187" s="317"/>
      <c r="Z187" s="317"/>
      <c r="AA187" s="317"/>
      <c r="AB187" s="317"/>
      <c r="AC187" s="317"/>
      <c r="AD187" s="317"/>
      <c r="AE187" s="317"/>
      <c r="AF187" s="317"/>
      <c r="AG187" s="317"/>
      <c r="AH187" s="317"/>
      <c r="AI187" s="317"/>
      <c r="AJ187" s="317"/>
      <c r="AK187" s="317"/>
      <c r="AL187" s="317"/>
      <c r="AM187" s="317"/>
      <c r="AN187" s="317"/>
      <c r="AO187" s="317"/>
      <c r="AP187" s="317"/>
    </row>
    <row r="188" spans="1:42" ht="13.5" thickBot="1">
      <c r="A188" s="362"/>
      <c r="B188" s="363"/>
      <c r="C188" s="366"/>
      <c r="D188" s="445"/>
      <c r="E188" s="445"/>
      <c r="F188" s="296"/>
      <c r="G188" s="295"/>
      <c r="H188" s="295"/>
      <c r="I188" s="295"/>
      <c r="J188" s="297"/>
      <c r="K188" s="296"/>
      <c r="L188" s="295"/>
      <c r="M188" s="295"/>
      <c r="N188" s="295"/>
      <c r="O188" s="297"/>
      <c r="P188" s="355"/>
      <c r="Q188" s="356"/>
      <c r="R188" s="357"/>
      <c r="S188" s="183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/>
      <c r="AO188" s="317"/>
      <c r="AP188" s="317"/>
    </row>
    <row r="189" spans="1:42" ht="12.75" customHeight="1" thickBot="1">
      <c r="A189" s="347"/>
      <c r="B189" s="363"/>
      <c r="C189" s="366"/>
      <c r="D189" s="302"/>
      <c r="E189" s="302"/>
      <c r="F189" s="296"/>
      <c r="G189" s="295"/>
      <c r="H189" s="295"/>
      <c r="I189" s="295"/>
      <c r="J189" s="297"/>
      <c r="K189" s="296"/>
      <c r="L189" s="295"/>
      <c r="M189" s="295"/>
      <c r="N189" s="295"/>
      <c r="O189" s="297"/>
      <c r="P189" s="355"/>
      <c r="Q189" s="356"/>
      <c r="R189" s="357"/>
      <c r="S189" s="183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  <c r="AD189" s="317"/>
      <c r="AE189" s="317"/>
      <c r="AF189" s="317"/>
      <c r="AG189" s="317"/>
      <c r="AH189" s="317"/>
      <c r="AI189" s="317"/>
      <c r="AJ189" s="317"/>
      <c r="AK189" s="317"/>
      <c r="AL189" s="317"/>
      <c r="AM189" s="317"/>
      <c r="AN189" s="317"/>
      <c r="AO189" s="317"/>
      <c r="AP189" s="317"/>
    </row>
    <row r="190" spans="1:42" ht="12.75" customHeight="1" thickBot="1">
      <c r="A190" s="347"/>
      <c r="B190" s="367"/>
      <c r="C190" s="368"/>
      <c r="D190" s="369"/>
      <c r="E190" s="370"/>
      <c r="F190" s="371"/>
      <c r="G190" s="372"/>
      <c r="H190" s="372"/>
      <c r="I190" s="372"/>
      <c r="J190" s="373"/>
      <c r="K190" s="371"/>
      <c r="L190" s="372"/>
      <c r="M190" s="372"/>
      <c r="N190" s="372"/>
      <c r="O190" s="373"/>
      <c r="P190" s="374"/>
      <c r="Q190" s="375"/>
      <c r="R190" s="376"/>
      <c r="S190" s="183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</row>
    <row r="191" spans="1:42" ht="12.75" customHeight="1" thickBot="1" thickTop="1">
      <c r="A191" s="299"/>
      <c r="B191" s="300"/>
      <c r="C191" s="301" t="s">
        <v>117</v>
      </c>
      <c r="D191" s="302">
        <f aca="true" t="shared" si="21" ref="D191:O191">SUM(D181:D190)</f>
        <v>13</v>
      </c>
      <c r="E191" s="302">
        <f t="shared" si="21"/>
        <v>35</v>
      </c>
      <c r="F191" s="302">
        <f t="shared" si="21"/>
        <v>10</v>
      </c>
      <c r="G191" s="302">
        <f t="shared" si="21"/>
        <v>1</v>
      </c>
      <c r="H191" s="302">
        <f t="shared" si="21"/>
        <v>2</v>
      </c>
      <c r="I191" s="302">
        <f t="shared" si="21"/>
        <v>0</v>
      </c>
      <c r="J191" s="302">
        <f t="shared" si="21"/>
        <v>35</v>
      </c>
      <c r="K191" s="302">
        <f t="shared" si="21"/>
        <v>0</v>
      </c>
      <c r="L191" s="302">
        <f t="shared" si="21"/>
        <v>0</v>
      </c>
      <c r="M191" s="302">
        <f t="shared" si="21"/>
        <v>0</v>
      </c>
      <c r="N191" s="302">
        <f t="shared" si="21"/>
        <v>0</v>
      </c>
      <c r="O191" s="303">
        <f t="shared" si="21"/>
        <v>0</v>
      </c>
      <c r="P191" s="183"/>
      <c r="Q191" s="183"/>
      <c r="R191" s="183"/>
      <c r="S191" s="183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7"/>
      <c r="AD191" s="317"/>
      <c r="AE191" s="317"/>
      <c r="AF191" s="317"/>
      <c r="AG191" s="317"/>
      <c r="AH191" s="317"/>
      <c r="AI191" s="317"/>
      <c r="AJ191" s="317"/>
      <c r="AK191" s="317"/>
      <c r="AL191" s="317"/>
      <c r="AM191" s="317"/>
      <c r="AN191" s="317"/>
      <c r="AO191" s="317"/>
      <c r="AP191" s="317"/>
    </row>
    <row r="192" spans="1:42" ht="12.75" customHeight="1">
      <c r="A192" s="299"/>
      <c r="B192" s="504" t="s">
        <v>118</v>
      </c>
      <c r="C192" s="505"/>
      <c r="D192" s="506"/>
      <c r="E192" s="506"/>
      <c r="F192" s="505"/>
      <c r="G192" s="505"/>
      <c r="H192" s="505"/>
      <c r="I192" s="58"/>
      <c r="J192" s="58"/>
      <c r="K192" s="58"/>
      <c r="L192" s="58"/>
      <c r="M192" s="58"/>
      <c r="N192" s="58"/>
      <c r="O192" s="58"/>
      <c r="P192" s="183"/>
      <c r="Q192" s="183"/>
      <c r="R192" s="183"/>
      <c r="S192" s="183"/>
      <c r="T192" s="317"/>
      <c r="U192" s="317"/>
      <c r="V192" s="317"/>
      <c r="W192" s="317"/>
      <c r="X192" s="317"/>
      <c r="Y192" s="317"/>
      <c r="Z192" s="317"/>
      <c r="AA192" s="317"/>
      <c r="AB192" s="317"/>
      <c r="AC192" s="317"/>
      <c r="AD192" s="317"/>
      <c r="AE192" s="317"/>
      <c r="AF192" s="317"/>
      <c r="AG192" s="317"/>
      <c r="AH192" s="317"/>
      <c r="AI192" s="317"/>
      <c r="AJ192" s="317"/>
      <c r="AK192" s="317"/>
      <c r="AL192" s="317"/>
      <c r="AM192" s="317"/>
      <c r="AN192" s="317"/>
      <c r="AO192" s="317"/>
      <c r="AP192" s="317"/>
    </row>
    <row r="195" spans="1:42" ht="12.75" customHeight="1">
      <c r="A195" s="289" t="s">
        <v>280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</row>
    <row r="196" spans="1:42" ht="12.75" customHeight="1" thickBot="1">
      <c r="A196" s="220" t="s">
        <v>281</v>
      </c>
      <c r="B196" s="221"/>
      <c r="C196" s="222"/>
      <c r="D196" s="215"/>
      <c r="E196" s="215"/>
      <c r="F196" s="210"/>
      <c r="G196" s="210"/>
      <c r="H196" s="210"/>
      <c r="I196" s="210"/>
      <c r="J196" s="210"/>
      <c r="K196" s="210"/>
      <c r="L196" s="210"/>
      <c r="M196" s="210"/>
      <c r="N196" s="210"/>
      <c r="O196" s="209"/>
      <c r="P196" s="183"/>
      <c r="Q196" s="183"/>
      <c r="R196" s="183"/>
      <c r="S196" s="183"/>
      <c r="T196" s="183"/>
      <c r="U196" s="183"/>
      <c r="AI196" s="183"/>
      <c r="AJ196" s="183"/>
      <c r="AK196" s="183"/>
      <c r="AL196" s="183"/>
      <c r="AM196" s="183"/>
      <c r="AN196" s="183"/>
      <c r="AO196" s="183"/>
      <c r="AP196" s="183"/>
    </row>
    <row r="197" spans="1:42" ht="12.75" customHeight="1" thickBot="1">
      <c r="A197" s="507" t="s">
        <v>155</v>
      </c>
      <c r="B197" s="509" t="s">
        <v>0</v>
      </c>
      <c r="C197" s="509" t="s">
        <v>1</v>
      </c>
      <c r="D197" s="512" t="s">
        <v>206</v>
      </c>
      <c r="E197" s="509" t="s">
        <v>207</v>
      </c>
      <c r="F197" s="290"/>
      <c r="G197" s="290"/>
      <c r="H197" s="290" t="s">
        <v>257</v>
      </c>
      <c r="I197" s="290"/>
      <c r="J197" s="291"/>
      <c r="K197" s="290"/>
      <c r="L197" s="290"/>
      <c r="M197" s="290" t="s">
        <v>258</v>
      </c>
      <c r="N197" s="290"/>
      <c r="O197" s="291"/>
      <c r="P197" s="341"/>
      <c r="Q197" s="342" t="s">
        <v>266</v>
      </c>
      <c r="R197" s="343"/>
      <c r="S197" s="183"/>
      <c r="T197" s="183"/>
      <c r="U197" s="183"/>
      <c r="AI197" s="183"/>
      <c r="AJ197" s="183"/>
      <c r="AK197" s="183"/>
      <c r="AL197" s="183"/>
      <c r="AM197" s="183"/>
      <c r="AN197" s="183"/>
      <c r="AO197" s="183"/>
      <c r="AP197" s="183"/>
    </row>
    <row r="198" spans="1:42" ht="12.75" customHeight="1" thickBot="1">
      <c r="A198" s="508"/>
      <c r="B198" s="510"/>
      <c r="C198" s="511"/>
      <c r="D198" s="511"/>
      <c r="E198" s="510"/>
      <c r="F198" s="292" t="s">
        <v>11</v>
      </c>
      <c r="G198" s="290" t="s">
        <v>12</v>
      </c>
      <c r="H198" s="290" t="s">
        <v>13</v>
      </c>
      <c r="I198" s="290" t="s">
        <v>14</v>
      </c>
      <c r="J198" s="293" t="s">
        <v>15</v>
      </c>
      <c r="K198" s="292" t="s">
        <v>11</v>
      </c>
      <c r="L198" s="290" t="s">
        <v>12</v>
      </c>
      <c r="M198" s="290" t="s">
        <v>13</v>
      </c>
      <c r="N198" s="290" t="s">
        <v>14</v>
      </c>
      <c r="O198" s="291" t="s">
        <v>15</v>
      </c>
      <c r="P198" s="344"/>
      <c r="Q198" s="345" t="s">
        <v>267</v>
      </c>
      <c r="R198" s="346"/>
      <c r="S198" s="183"/>
      <c r="T198" s="183"/>
      <c r="U198" s="183"/>
      <c r="AI198" s="183"/>
      <c r="AJ198" s="183"/>
      <c r="AK198" s="183"/>
      <c r="AL198" s="183"/>
      <c r="AM198" s="183"/>
      <c r="AN198" s="183"/>
      <c r="AO198" s="183"/>
      <c r="AP198" s="183"/>
    </row>
    <row r="199" spans="1:42" ht="12.75" customHeight="1" thickBot="1" thickTop="1">
      <c r="A199" s="347"/>
      <c r="B199" s="348"/>
      <c r="C199" s="349" t="s">
        <v>282</v>
      </c>
      <c r="D199" s="350"/>
      <c r="E199" s="351"/>
      <c r="F199" s="352"/>
      <c r="G199" s="353"/>
      <c r="H199" s="353"/>
      <c r="I199" s="353"/>
      <c r="J199" s="354" t="s">
        <v>291</v>
      </c>
      <c r="K199" s="296"/>
      <c r="L199" s="295"/>
      <c r="M199" s="295"/>
      <c r="N199" s="295"/>
      <c r="O199" s="297"/>
      <c r="P199" s="355"/>
      <c r="Q199" s="356"/>
      <c r="R199" s="357"/>
      <c r="S199" s="183"/>
      <c r="T199" s="183"/>
      <c r="U199" s="183"/>
      <c r="AI199" s="183"/>
      <c r="AJ199" s="183"/>
      <c r="AK199" s="183"/>
      <c r="AL199" s="183"/>
      <c r="AM199" s="183"/>
      <c r="AN199" s="183"/>
      <c r="AO199" s="183"/>
      <c r="AP199" s="183"/>
    </row>
    <row r="200" spans="1:42" ht="12.75" customHeight="1" thickBot="1" thickTop="1">
      <c r="A200" s="347"/>
      <c r="B200" s="358"/>
      <c r="C200" s="359" t="s">
        <v>269</v>
      </c>
      <c r="D200" s="360"/>
      <c r="E200" s="361"/>
      <c r="F200" s="296"/>
      <c r="G200" s="295"/>
      <c r="H200" s="295"/>
      <c r="I200" s="295"/>
      <c r="J200" s="297"/>
      <c r="K200" s="296"/>
      <c r="L200" s="295"/>
      <c r="M200" s="295"/>
      <c r="N200" s="295"/>
      <c r="O200" s="297"/>
      <c r="P200" s="355"/>
      <c r="Q200" s="356"/>
      <c r="R200" s="357"/>
      <c r="S200" s="183"/>
      <c r="T200" s="183"/>
      <c r="U200" s="183"/>
      <c r="AI200" s="183"/>
      <c r="AJ200" s="183"/>
      <c r="AK200" s="183"/>
      <c r="AL200" s="183"/>
      <c r="AM200" s="183"/>
      <c r="AN200" s="183"/>
      <c r="AO200" s="183"/>
      <c r="AP200" s="183"/>
    </row>
    <row r="201" spans="1:42" ht="12.75" customHeight="1" thickBot="1">
      <c r="A201" s="347"/>
      <c r="B201" s="363"/>
      <c r="C201" s="365"/>
      <c r="D201" s="294">
        <f>SUM(F201:H201)+SUM(K201:M201)</f>
        <v>0</v>
      </c>
      <c r="E201" s="294">
        <f>J201+O201</f>
        <v>0</v>
      </c>
      <c r="F201" s="296"/>
      <c r="G201" s="295"/>
      <c r="H201" s="295"/>
      <c r="I201" s="295"/>
      <c r="J201" s="297"/>
      <c r="K201" s="296"/>
      <c r="L201" s="295"/>
      <c r="M201" s="295"/>
      <c r="N201" s="295"/>
      <c r="O201" s="297"/>
      <c r="P201" s="355"/>
      <c r="Q201" s="356"/>
      <c r="R201" s="357"/>
      <c r="S201" s="183"/>
      <c r="T201" s="183"/>
      <c r="U201" s="183"/>
      <c r="AI201" s="183"/>
      <c r="AJ201" s="183"/>
      <c r="AK201" s="183"/>
      <c r="AL201" s="183"/>
      <c r="AM201" s="183"/>
      <c r="AN201" s="183"/>
      <c r="AO201" s="183"/>
      <c r="AP201" s="183"/>
    </row>
    <row r="202" spans="1:42" ht="12.75" customHeight="1" thickBot="1">
      <c r="A202" s="347"/>
      <c r="B202" s="363"/>
      <c r="C202" s="366"/>
      <c r="D202" s="294">
        <f>SUM(F202:H202)+SUM(K202:M202)</f>
        <v>0</v>
      </c>
      <c r="E202" s="294">
        <f>J202+O202</f>
        <v>0</v>
      </c>
      <c r="F202" s="296"/>
      <c r="G202" s="295"/>
      <c r="H202" s="295"/>
      <c r="I202" s="295"/>
      <c r="J202" s="297"/>
      <c r="K202" s="296"/>
      <c r="L202" s="295"/>
      <c r="M202" s="295"/>
      <c r="N202" s="295"/>
      <c r="O202" s="297"/>
      <c r="P202" s="355"/>
      <c r="Q202" s="356"/>
      <c r="R202" s="357"/>
      <c r="S202" s="183"/>
      <c r="T202" s="183"/>
      <c r="U202" s="183"/>
      <c r="AI202" s="183"/>
      <c r="AJ202" s="183"/>
      <c r="AK202" s="183"/>
      <c r="AL202" s="183"/>
      <c r="AM202" s="183"/>
      <c r="AN202" s="183"/>
      <c r="AO202" s="183"/>
      <c r="AP202" s="183"/>
    </row>
    <row r="203" spans="1:42" ht="12.75" customHeight="1" thickBot="1">
      <c r="A203" s="347"/>
      <c r="B203" s="367"/>
      <c r="C203" s="368"/>
      <c r="D203" s="294">
        <f>SUM(F203:H203)+SUM(K203:M203)</f>
        <v>0</v>
      </c>
      <c r="E203" s="294">
        <f>J203+O203</f>
        <v>0</v>
      </c>
      <c r="F203" s="371"/>
      <c r="G203" s="372"/>
      <c r="H203" s="372"/>
      <c r="I203" s="372"/>
      <c r="J203" s="373"/>
      <c r="K203" s="371"/>
      <c r="L203" s="372"/>
      <c r="M203" s="372"/>
      <c r="N203" s="372"/>
      <c r="O203" s="373"/>
      <c r="P203" s="374"/>
      <c r="Q203" s="375"/>
      <c r="R203" s="376"/>
      <c r="S203" s="183"/>
      <c r="T203" s="183"/>
      <c r="U203" s="183"/>
      <c r="AI203" s="183"/>
      <c r="AJ203" s="183"/>
      <c r="AK203" s="183"/>
      <c r="AL203" s="183"/>
      <c r="AM203" s="183"/>
      <c r="AN203" s="183"/>
      <c r="AO203" s="183"/>
      <c r="AP203" s="183"/>
    </row>
    <row r="204" spans="1:39" ht="12.75" customHeight="1" thickBot="1" thickTop="1">
      <c r="A204" s="299"/>
      <c r="B204" s="300"/>
      <c r="C204" s="301" t="s">
        <v>117</v>
      </c>
      <c r="D204" s="302">
        <f aca="true" t="shared" si="22" ref="D204:O204">SUM(D201:D203)</f>
        <v>0</v>
      </c>
      <c r="E204" s="302">
        <f t="shared" si="22"/>
        <v>0</v>
      </c>
      <c r="F204" s="302">
        <f t="shared" si="22"/>
        <v>0</v>
      </c>
      <c r="G204" s="302">
        <f t="shared" si="22"/>
        <v>0</v>
      </c>
      <c r="H204" s="302">
        <f t="shared" si="22"/>
        <v>0</v>
      </c>
      <c r="I204" s="302">
        <f t="shared" si="22"/>
        <v>0</v>
      </c>
      <c r="J204" s="302">
        <f t="shared" si="22"/>
        <v>0</v>
      </c>
      <c r="K204" s="302">
        <f t="shared" si="22"/>
        <v>0</v>
      </c>
      <c r="L204" s="302">
        <f t="shared" si="22"/>
        <v>0</v>
      </c>
      <c r="M204" s="302">
        <f t="shared" si="22"/>
        <v>0</v>
      </c>
      <c r="N204" s="302">
        <f t="shared" si="22"/>
        <v>0</v>
      </c>
      <c r="O204" s="303">
        <f t="shared" si="22"/>
        <v>0</v>
      </c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377"/>
      <c r="AK204" s="377"/>
      <c r="AL204" s="377"/>
      <c r="AM204" s="377"/>
    </row>
    <row r="205" spans="1:42" ht="12.75" customHeight="1">
      <c r="A205" s="299"/>
      <c r="B205" s="504" t="s">
        <v>118</v>
      </c>
      <c r="C205" s="505"/>
      <c r="D205" s="506"/>
      <c r="E205" s="506"/>
      <c r="F205" s="505"/>
      <c r="G205" s="505"/>
      <c r="H205" s="505"/>
      <c r="I205" s="58"/>
      <c r="J205" s="58"/>
      <c r="K205" s="58"/>
      <c r="L205" s="58"/>
      <c r="M205" s="58"/>
      <c r="N205" s="58"/>
      <c r="O205" s="58"/>
      <c r="P205" s="183"/>
      <c r="Q205" s="183"/>
      <c r="R205" s="183"/>
      <c r="S205" s="183"/>
      <c r="T205" s="183"/>
      <c r="U205" s="183"/>
      <c r="AI205" s="183"/>
      <c r="AJ205" s="183"/>
      <c r="AK205" s="183"/>
      <c r="AL205" s="183"/>
      <c r="AM205" s="183"/>
      <c r="AN205" s="183"/>
      <c r="AO205" s="183"/>
      <c r="AP205" s="183"/>
    </row>
  </sheetData>
  <sheetProtection/>
  <mergeCells count="40">
    <mergeCell ref="A21:C21"/>
    <mergeCell ref="A35:C35"/>
    <mergeCell ref="A5:A6"/>
    <mergeCell ref="B5:B6"/>
    <mergeCell ref="C5:C6"/>
    <mergeCell ref="A8:C8"/>
    <mergeCell ref="A156:C156"/>
    <mergeCell ref="A131:C131"/>
    <mergeCell ref="A139:C139"/>
    <mergeCell ref="AO5:AP8"/>
    <mergeCell ref="AO108:AP108"/>
    <mergeCell ref="AO139:AP139"/>
    <mergeCell ref="D5:D6"/>
    <mergeCell ref="E5:E6"/>
    <mergeCell ref="C135:D135"/>
    <mergeCell ref="E135:U135"/>
    <mergeCell ref="A72:C72"/>
    <mergeCell ref="A102:C102"/>
    <mergeCell ref="A64:C64"/>
    <mergeCell ref="B164:B165"/>
    <mergeCell ref="C164:C165"/>
    <mergeCell ref="B160:C160"/>
    <mergeCell ref="A108:C108"/>
    <mergeCell ref="A163:G163"/>
    <mergeCell ref="D164:D165"/>
    <mergeCell ref="E164:E165"/>
    <mergeCell ref="D160:T160"/>
    <mergeCell ref="B172:H172"/>
    <mergeCell ref="A177:A178"/>
    <mergeCell ref="B177:B178"/>
    <mergeCell ref="C177:C178"/>
    <mergeCell ref="D177:D178"/>
    <mergeCell ref="E177:E178"/>
    <mergeCell ref="B205:H205"/>
    <mergeCell ref="B192:H192"/>
    <mergeCell ref="A197:A198"/>
    <mergeCell ref="B197:B198"/>
    <mergeCell ref="C197:C198"/>
    <mergeCell ref="D197:D198"/>
    <mergeCell ref="E197:E198"/>
  </mergeCells>
  <printOptions/>
  <pageMargins left="0.1968503937007874" right="0.2755905511811024" top="0.2755905511811024" bottom="0.3937007874015748" header="0.5118110236220472" footer="0.2755905511811024"/>
  <pageSetup horizontalDpi="600" verticalDpi="600" orientation="landscape" paperSize="9" scale="70" r:id="rId1"/>
  <headerFooter alignWithMargins="0">
    <oddFooter>&amp;R&amp;P/&amp;N</oddFooter>
  </headerFooter>
  <rowBreaks count="1" manualBreakCount="1"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39.8515625" style="0" bestFit="1" customWidth="1"/>
    <col min="3" max="3" width="11.28125" style="0" bestFit="1" customWidth="1"/>
    <col min="4" max="4" width="22.421875" style="0" bestFit="1" customWidth="1"/>
    <col min="5" max="5" width="11.8515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2018-01-22T23:04:38Z</cp:lastPrinted>
  <dcterms:created xsi:type="dcterms:W3CDTF">2006-03-29T07:49:40Z</dcterms:created>
  <dcterms:modified xsi:type="dcterms:W3CDTF">2022-01-07T22:13:51Z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