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1"/>
  </bookViews>
  <sheets>
    <sheet name="Munka1" sheetId="1" r:id="rId1"/>
    <sheet name="MECHATR ANGOL" sheetId="2" r:id="rId2"/>
    <sheet name="Munka2" sheetId="3" r:id="rId3"/>
  </sheets>
  <definedNames>
    <definedName name="OLE_LINK1" localSheetId="1">'MECHATR ANGOL'!$E$13</definedName>
  </definedNames>
  <calcPr fullCalcOnLoad="1"/>
</workbook>
</file>

<file path=xl/sharedStrings.xml><?xml version="1.0" encoding="utf-8"?>
<sst xmlns="http://schemas.openxmlformats.org/spreadsheetml/2006/main" count="1450" uniqueCount="558">
  <si>
    <t>(BTOKMA1NEC)</t>
  </si>
  <si>
    <t>(BTOKMA2NEC)</t>
  </si>
  <si>
    <t>(BTOSMA1NEC)</t>
  </si>
  <si>
    <t>(BTOSMA2NEC)</t>
  </si>
  <si>
    <t>(BTOSMA3NEC)</t>
  </si>
  <si>
    <r>
      <t>KME</t>
    </r>
    <r>
      <rPr>
        <b/>
        <sz val="9.5"/>
        <color indexed="10"/>
        <rFont val="Times New Roman"/>
        <family val="1"/>
      </rPr>
      <t>O</t>
    </r>
    <r>
      <rPr>
        <sz val="9.5"/>
        <rFont val="Times New Roman"/>
        <family val="1"/>
      </rPr>
      <t>A16TEC</t>
    </r>
  </si>
  <si>
    <t>GTSTESTNEV</t>
  </si>
  <si>
    <t>Számítógépes tervező rendszerek</t>
  </si>
  <si>
    <t>Szabadon választható I.</t>
  </si>
  <si>
    <t>Szabadon választható II.</t>
  </si>
  <si>
    <t>Szabadon választható III.</t>
  </si>
  <si>
    <t>BGBETK7NEC</t>
  </si>
  <si>
    <t>Kötelezően választható I.</t>
  </si>
  <si>
    <t>Kötelezően választható II.</t>
  </si>
  <si>
    <t>BGBGG11NEC</t>
  </si>
  <si>
    <t>BGBGG22NEC</t>
  </si>
  <si>
    <t>BGBGG33NEC</t>
  </si>
  <si>
    <t>BGK GRI</t>
  </si>
  <si>
    <t>a</t>
  </si>
  <si>
    <t>Optional subjects (non-compulsory)</t>
  </si>
  <si>
    <t>Optional subject (compulsory) 2</t>
  </si>
  <si>
    <t>** v – examination, é – practice mark,  s – course examination, e - acceptance</t>
  </si>
  <si>
    <t>1.</t>
  </si>
  <si>
    <t>2.</t>
  </si>
  <si>
    <t>3.</t>
  </si>
  <si>
    <t>4.</t>
  </si>
  <si>
    <t>5.</t>
  </si>
  <si>
    <t>6.</t>
  </si>
  <si>
    <t>7.</t>
  </si>
  <si>
    <t>Szakdolgozat</t>
  </si>
  <si>
    <t>Testnevelés I.</t>
  </si>
  <si>
    <t>e</t>
  </si>
  <si>
    <t>Testnevelés II.</t>
  </si>
  <si>
    <t>Bevezetés a mechatronikába</t>
  </si>
  <si>
    <t>v</t>
  </si>
  <si>
    <t>Mérnöki fizika</t>
  </si>
  <si>
    <t>Mérnöki fizika mérések</t>
  </si>
  <si>
    <t>Mechanika I.</t>
  </si>
  <si>
    <t>Mechanika II.</t>
  </si>
  <si>
    <t xml:space="preserve">Mechanika III. </t>
  </si>
  <si>
    <t>Mérnöki anyagok</t>
  </si>
  <si>
    <t>Közgazdaságtan I</t>
  </si>
  <si>
    <t>Közgazdaságtan II</t>
  </si>
  <si>
    <t>Környezetvédelem</t>
  </si>
  <si>
    <t>Minőségbiztosítás</t>
  </si>
  <si>
    <t>Jogi ismeretek</t>
  </si>
  <si>
    <t>Gépelemek, gépszerkezetek I</t>
  </si>
  <si>
    <t>Gépelemek, gépszerkezetek II</t>
  </si>
  <si>
    <t>Gépelemek, gépszerkezetek III</t>
  </si>
  <si>
    <t>Anyagtechnológia I.</t>
  </si>
  <si>
    <t>Anyagtechnológia II.</t>
  </si>
  <si>
    <t>Irányítástechnika</t>
  </si>
  <si>
    <t>Analóg és digitális áramkörök I</t>
  </si>
  <si>
    <t>Analóg és digitális áramkörök II</t>
  </si>
  <si>
    <t>Pneumatika, hidraulika</t>
  </si>
  <si>
    <t>Hő-és áramlástechnikai gépek</t>
  </si>
  <si>
    <t>Elektronika</t>
  </si>
  <si>
    <t>Finommechanika</t>
  </si>
  <si>
    <t>Interfészek</t>
  </si>
  <si>
    <t>Biztonságtechn. ergonómia</t>
  </si>
  <si>
    <t>Mikro- és nanotechnológia I.</t>
  </si>
  <si>
    <t>Mikro- és nanotechnológia II.</t>
  </si>
  <si>
    <t>Szakirányú integrált gyakorlat</t>
  </si>
  <si>
    <t>Mathematics I</t>
  </si>
  <si>
    <t>Mathematics II</t>
  </si>
  <si>
    <t>Engineering Physics</t>
  </si>
  <si>
    <t>Engineering Physics Measurements</t>
  </si>
  <si>
    <t>Introduction to the Mechatronics</t>
  </si>
  <si>
    <t>Matematika I</t>
  </si>
  <si>
    <t>Matematika II</t>
  </si>
  <si>
    <t>BGK GBI</t>
  </si>
  <si>
    <t>Mechanics I</t>
  </si>
  <si>
    <t>Mechanics II</t>
  </si>
  <si>
    <t>Mechanics III</t>
  </si>
  <si>
    <t>Electrical Engineering I</t>
  </si>
  <si>
    <t>Engineering Materials</t>
  </si>
  <si>
    <t>BGK AAT</t>
  </si>
  <si>
    <t>Economics I</t>
  </si>
  <si>
    <t>Economics II</t>
  </si>
  <si>
    <t>KGK GTI</t>
  </si>
  <si>
    <t>Environmental technology</t>
  </si>
  <si>
    <t>KVK MTI</t>
  </si>
  <si>
    <t>Quality technology</t>
  </si>
  <si>
    <t>KVK MAI</t>
  </si>
  <si>
    <t>Legal knowledge</t>
  </si>
  <si>
    <t>Optional subject 1 (compulsory)</t>
  </si>
  <si>
    <t>Informatics I</t>
  </si>
  <si>
    <t>Informatics II</t>
  </si>
  <si>
    <t>Informatics Laboratory</t>
  </si>
  <si>
    <t>Machine Design I</t>
  </si>
  <si>
    <t>Machine Design II</t>
  </si>
  <si>
    <t>Machine Design III</t>
  </si>
  <si>
    <t>Computer Systems for Product Engineering</t>
  </si>
  <si>
    <t>NIK IMRI</t>
  </si>
  <si>
    <t>Materials Technology I</t>
  </si>
  <si>
    <t>Materials Technology II</t>
  </si>
  <si>
    <t>Control engineering</t>
  </si>
  <si>
    <t>Analogue and digital circuits I</t>
  </si>
  <si>
    <t>Analogue and digital circuits II</t>
  </si>
  <si>
    <t>Pneumatics and hydraulics</t>
  </si>
  <si>
    <t>Thermo- and Fluid-dynamical Engines</t>
  </si>
  <si>
    <t>Manufacturing engineering I</t>
  </si>
  <si>
    <t>Manufacturing engineering II</t>
  </si>
  <si>
    <t>BGK GGY</t>
  </si>
  <si>
    <t>Elctronics</t>
  </si>
  <si>
    <t>KVK MTI KVK MAI</t>
  </si>
  <si>
    <t>Precision mechanics</t>
  </si>
  <si>
    <t>Interfaces</t>
  </si>
  <si>
    <t>Safety engineering, ergonomics</t>
  </si>
  <si>
    <t>Diploma work</t>
  </si>
  <si>
    <t>Integrated practice (specialised)</t>
  </si>
  <si>
    <t>Micro and nanotechnologies I</t>
  </si>
  <si>
    <t>Micro and nanotechnologies II</t>
  </si>
  <si>
    <t>Subject of final examination:</t>
  </si>
  <si>
    <t>Faculty</t>
  </si>
  <si>
    <t>Institution</t>
  </si>
  <si>
    <t>CURRICULUM</t>
  </si>
  <si>
    <t>Code</t>
  </si>
  <si>
    <t>Nb.</t>
  </si>
  <si>
    <t>Subject</t>
  </si>
  <si>
    <t>Hungarian</t>
  </si>
  <si>
    <t>English</t>
  </si>
  <si>
    <t>lab</t>
  </si>
  <si>
    <t>lec</t>
  </si>
  <si>
    <t>gs</t>
  </si>
  <si>
    <t>req</t>
  </si>
  <si>
    <t>*   lecture (lec), group seminar (gs), lab</t>
  </si>
  <si>
    <t>Wh</t>
  </si>
  <si>
    <t>Semester</t>
  </si>
  <si>
    <t>Basic knowledge from natural science</t>
  </si>
  <si>
    <t>Human and economic knowledge</t>
  </si>
  <si>
    <t>Basic professional knowledge</t>
  </si>
  <si>
    <t>Differential engineering knowledge</t>
  </si>
  <si>
    <t>Specialisation subjects + Optional subjects (non-compulsory)</t>
  </si>
  <si>
    <t>Semester, weekly hours (Wh)*, requirements (req)**, credits (Cr)</t>
  </si>
  <si>
    <t>Cr</t>
  </si>
  <si>
    <t>Physical Education I</t>
  </si>
  <si>
    <t>Physical Education II</t>
  </si>
  <si>
    <t>Gépműhely-gyakorlat I</t>
  </si>
  <si>
    <t>Gépműhely-gyakorlat II</t>
  </si>
  <si>
    <t>Course examination</t>
  </si>
  <si>
    <t>Examination</t>
  </si>
  <si>
    <t>Practice mark</t>
  </si>
  <si>
    <t>Supplementary subjects</t>
  </si>
  <si>
    <t>Optional subject (non-compulsory) 1</t>
  </si>
  <si>
    <t>Optional subject (non-compulsory) 2</t>
  </si>
  <si>
    <t>Optional subject (non-compulsory) 3</t>
  </si>
  <si>
    <t>MECHATRONICS BACHELOR DEGREE – ENGLISH LANGUAGE COURSE</t>
  </si>
  <si>
    <t>Prerequisite</t>
  </si>
  <si>
    <t>Mechanical Eng. practice I</t>
  </si>
  <si>
    <t>Mechanical Eng. practice II</t>
  </si>
  <si>
    <t>p -  both the subject and the prerequisite can be choosen in the same semester</t>
  </si>
  <si>
    <t>140 Cr</t>
  </si>
  <si>
    <t>Mérnöki etika</t>
  </si>
  <si>
    <t>EU ismeretek</t>
  </si>
  <si>
    <t>EU knowledge</t>
  </si>
  <si>
    <t>Engineering ethic</t>
  </si>
  <si>
    <t>KGK SZVI</t>
  </si>
  <si>
    <t>Elektrotechnika</t>
  </si>
  <si>
    <t>Önszerveződő alacsony-dimenziós rendszerek</t>
  </si>
  <si>
    <t>Ipari robot rendszerek I.</t>
  </si>
  <si>
    <t>Ipari robot rendszerek II.</t>
  </si>
  <si>
    <t>Programozható áramkörök és vezérlések</t>
  </si>
  <si>
    <t>Programnyelvek</t>
  </si>
  <si>
    <t>Gyártórendszerek mechatronikája</t>
  </si>
  <si>
    <t>Gyártástechnológia II.</t>
  </si>
  <si>
    <t>Gyártástechnológia I.</t>
  </si>
  <si>
    <t>Járműmechatronika</t>
  </si>
  <si>
    <t>Számítógépes tervezés</t>
  </si>
  <si>
    <t>Informatikai hálózatok</t>
  </si>
  <si>
    <t>total</t>
  </si>
  <si>
    <t>p</t>
  </si>
  <si>
    <t>Ipari robotrendszerek</t>
  </si>
  <si>
    <t>BGK MEI</t>
  </si>
  <si>
    <t>BGK MEI BGK MPI</t>
  </si>
  <si>
    <t>BGK MEI BGK GBI</t>
  </si>
  <si>
    <t>KVK MTI BGK MEI KVK MAI</t>
  </si>
  <si>
    <t>Industrial robot systems I.</t>
  </si>
  <si>
    <t>Industrial robot systems II.</t>
  </si>
  <si>
    <t>Programable circuits and controls</t>
  </si>
  <si>
    <t>Assembly languages</t>
  </si>
  <si>
    <t>CAD</t>
  </si>
  <si>
    <t>Mechatronics of vehicles</t>
  </si>
  <si>
    <t>Mechatronics of manufacturing systems</t>
  </si>
  <si>
    <t>Networks of informatics</t>
  </si>
  <si>
    <t>Informatika I.</t>
  </si>
  <si>
    <t>Informatika II.</t>
  </si>
  <si>
    <t>Informatika labor</t>
  </si>
  <si>
    <t>Low dimensional self-organising systems</t>
  </si>
  <si>
    <t>sign</t>
  </si>
  <si>
    <t>5 active sem</t>
  </si>
  <si>
    <t>Industrial robot systems</t>
  </si>
  <si>
    <t>Micro and nanotechnologies</t>
  </si>
  <si>
    <t>Banki Donat Faculty of Mechanical and Safety Engineering</t>
  </si>
  <si>
    <t>KVK</t>
  </si>
  <si>
    <t>BGRMA1HNEC</t>
  </si>
  <si>
    <t>BGRMA2HNEC</t>
  </si>
  <si>
    <t>BGRME11NEC</t>
  </si>
  <si>
    <t>BGBMN11NEC</t>
  </si>
  <si>
    <t>BGBMN22NEC</t>
  </si>
  <si>
    <t>BGBMN33NEC</t>
  </si>
  <si>
    <t>BAGMN11NEC</t>
  </si>
  <si>
    <t>BGRLG15NEC</t>
  </si>
  <si>
    <t>BGBJO17NEC</t>
  </si>
  <si>
    <t>BAGGT23NEC</t>
  </si>
  <si>
    <t>BGRSD1MNEC</t>
  </si>
  <si>
    <t>BGRGY17NEC</t>
  </si>
  <si>
    <t>Mikro- és nanotechnológia</t>
  </si>
  <si>
    <t>Logisztikai alapismeretek</t>
  </si>
  <si>
    <t>Logistic</t>
  </si>
  <si>
    <t>BGRET12NEC</t>
  </si>
  <si>
    <t>BAGMB15NEC</t>
  </si>
  <si>
    <t>BAGAC12NEC</t>
  </si>
  <si>
    <t>BAGAC23NEC</t>
  </si>
  <si>
    <t>BGRAD25NEC</t>
  </si>
  <si>
    <t>KMEEA13TEC</t>
  </si>
  <si>
    <t>KMEFM15TEC</t>
  </si>
  <si>
    <t>KMEIF16TEC</t>
  </si>
  <si>
    <t>BGBBER7NEC</t>
  </si>
  <si>
    <t>BGRPV16NEC</t>
  </si>
  <si>
    <t>BGRPN16NEC</t>
  </si>
  <si>
    <t>BAGGM26NEC</t>
  </si>
  <si>
    <t>BGRJM14NEC</t>
  </si>
  <si>
    <t>KMESG17TEC</t>
  </si>
  <si>
    <t>GGTKG1M5EC</t>
  </si>
  <si>
    <t>GGTKG2M6EC</t>
  </si>
  <si>
    <t>GSVEU17NEC</t>
  </si>
  <si>
    <t>Érvényes 2008. szeptember 01-től</t>
  </si>
  <si>
    <t>BAGGM12NEC</t>
  </si>
  <si>
    <t>BAGGM23NEC</t>
  </si>
  <si>
    <t>Obuda University</t>
  </si>
  <si>
    <t>A zárójeles tárgykódok kizárólag kreditátviteli kérelemhez használhatók !!!</t>
  </si>
  <si>
    <t>komplex rendszerek szakirány / Complex systems</t>
  </si>
  <si>
    <t>é</t>
  </si>
  <si>
    <t>BGRPH14NEC</t>
  </si>
  <si>
    <r>
      <t>BGRIH16N</t>
    </r>
    <r>
      <rPr>
        <b/>
        <sz val="9"/>
        <color indexed="10"/>
        <rFont val="Times New Roman"/>
        <family val="1"/>
      </rPr>
      <t>E</t>
    </r>
    <r>
      <rPr>
        <sz val="9"/>
        <rFont val="Times New Roman"/>
        <family val="1"/>
      </rPr>
      <t>C</t>
    </r>
  </si>
  <si>
    <t>teljesítendő: 1 tárgy, 3 kredit</t>
  </si>
  <si>
    <t>„szabadon választható”</t>
  </si>
  <si>
    <t>„kötelezően választható”</t>
  </si>
  <si>
    <t>teljesítendő: 10 kredit</t>
  </si>
  <si>
    <t>Matematikai feladatok megoldása</t>
  </si>
  <si>
    <t>1</t>
  </si>
  <si>
    <t>2</t>
  </si>
  <si>
    <t>0</t>
  </si>
  <si>
    <t>"</t>
  </si>
  <si>
    <t>nem lehet semmilyen korábbi matematika aláírás vagy jegy</t>
  </si>
  <si>
    <t>BGBAV20NNC</t>
  </si>
  <si>
    <t>Aviatika II.</t>
  </si>
  <si>
    <t>3</t>
  </si>
  <si>
    <t>Aviatica II.</t>
  </si>
  <si>
    <t>BGBAV10NNC</t>
  </si>
  <si>
    <t>BGBAV30NNC</t>
  </si>
  <si>
    <t>Aviatika I.</t>
  </si>
  <si>
    <t>Aviatika III.</t>
  </si>
  <si>
    <t>Aviatica I.</t>
  </si>
  <si>
    <t>Aviatica III.</t>
  </si>
  <si>
    <t>BGBAV10NNC Aviatika I. és Bánki Repülőmodellező Szakköri tagság vagy MMSz tagkártyával igazolt repülőmodellező gyakorlat</t>
  </si>
  <si>
    <t>BGBAV20NNC Aviatika II.</t>
  </si>
  <si>
    <t>BGBBSA2NNC</t>
  </si>
  <si>
    <t>A biztonságszervezés alapjai</t>
  </si>
  <si>
    <t>BGBAV40NNC</t>
  </si>
  <si>
    <t>Aviatika IV.</t>
  </si>
  <si>
    <t>Aviatica IV.</t>
  </si>
  <si>
    <t>BGBAV30NNC Aviatika III.</t>
  </si>
  <si>
    <t>képzéskód, szakkód: BBNCMA, BBNCMA</t>
  </si>
  <si>
    <t>szakiránykód: BBNCMAKR</t>
  </si>
  <si>
    <t>mintatanterv-kód: BBNCMAXXA0S12 (Σ145 krd)</t>
  </si>
  <si>
    <t>tárgycsoportkód: BBNCMAXXA0S12KV</t>
  </si>
  <si>
    <t>tárgycsoportkód: BBNCMAXXA0S12SV</t>
  </si>
  <si>
    <t>mintatanterv-kód: BBNCMAKRA0S12 (Σ65 krd)</t>
  </si>
  <si>
    <t>tárgycsoportkód: BBNCMAKRA0S12KV</t>
  </si>
  <si>
    <t>BGRIA1HNEC</t>
  </si>
  <si>
    <t>BGRIA2HNEC</t>
  </si>
  <si>
    <t>BGRIALHNEC</t>
  </si>
  <si>
    <t>BAGGT12NEC</t>
  </si>
  <si>
    <t>BGRAD14NEC</t>
  </si>
  <si>
    <t>BGBRST3NEC</t>
  </si>
  <si>
    <t>Topics in Mathematics</t>
  </si>
  <si>
    <t>GPGPU programozás</t>
  </si>
  <si>
    <t>GPGPU programming</t>
  </si>
  <si>
    <t>BGRMFM4NEC</t>
  </si>
  <si>
    <t>22 vagy BGRIALBNNC vagy BGRCP1VNNC vagy BGRPCV5NNC</t>
  </si>
  <si>
    <t>teljesítendő: 5 kredit</t>
  </si>
  <si>
    <t>BGRGP1VNEC</t>
  </si>
  <si>
    <t>BGRMAFVNEC</t>
  </si>
  <si>
    <t>BGRFM11NEC</t>
  </si>
  <si>
    <t>BGRIR14NEC</t>
  </si>
  <si>
    <t>BGRRHG5NEC</t>
  </si>
  <si>
    <t>NIRIS1SERD</t>
  </si>
  <si>
    <t>NIRCE1SERD</t>
  </si>
  <si>
    <t>KMAPR1BANC</t>
  </si>
  <si>
    <t>NSTIC1SEND</t>
  </si>
  <si>
    <t>KMAGY11ANC</t>
  </si>
  <si>
    <t>BGRMAG1NNC</t>
  </si>
  <si>
    <t>KMABR12ANC</t>
  </si>
  <si>
    <t>BAGCA12NEC</t>
  </si>
  <si>
    <t>NIRBE1SEND</t>
  </si>
  <si>
    <t>BGRMAG2NNC</t>
  </si>
  <si>
    <t>Intelligens rendszerek</t>
  </si>
  <si>
    <t>Irányításelmélet</t>
  </si>
  <si>
    <t>Programozás II.</t>
  </si>
  <si>
    <t>Bevezetés a számítógéppel segített sebészetbe</t>
  </si>
  <si>
    <t>Automatizált gyártórendszerek I.</t>
  </si>
  <si>
    <t>Magyar nyelv I.</t>
  </si>
  <si>
    <t>Beágyazott rendszerek</t>
  </si>
  <si>
    <t>Számítógépes mérnöki alkalmazások</t>
  </si>
  <si>
    <t>Bevezetés az egészségügyi mérnöki tudományokba</t>
  </si>
  <si>
    <t>Gépelemek, gépszerkezetek II.</t>
  </si>
  <si>
    <t>Analóg és digitális áramkörök I.</t>
  </si>
  <si>
    <t>Magyar nyelv II.</t>
  </si>
  <si>
    <t>Intelligent Systems</t>
  </si>
  <si>
    <t>Control Engineering</t>
  </si>
  <si>
    <t>Programming II.</t>
  </si>
  <si>
    <t>Introduction to Computer Integrated Surgery</t>
  </si>
  <si>
    <t>Automatic manufacturing systems I.</t>
  </si>
  <si>
    <t>Hungarian language I</t>
  </si>
  <si>
    <t>Embedded Systems (Embeddid Programming)</t>
  </si>
  <si>
    <t>Computer Aided Engineering</t>
  </si>
  <si>
    <t>Biomedical Engineering</t>
  </si>
  <si>
    <t>Machine Design II.</t>
  </si>
  <si>
    <t>Analogue and digital circuits I.</t>
  </si>
  <si>
    <t>Hungarian language II.</t>
  </si>
  <si>
    <t>BGK GYT</t>
  </si>
  <si>
    <t>NIK SZTI</t>
  </si>
  <si>
    <t>részképzés tanterve (brazil hallgatók számára)</t>
  </si>
  <si>
    <t>KMEVR11ANC</t>
  </si>
  <si>
    <t>KMAAT11ANC</t>
  </si>
  <si>
    <t xml:space="preserve">
Materials science</t>
  </si>
  <si>
    <t xml:space="preserve">Automation </t>
  </si>
  <si>
    <t>Anyagtudomány</t>
  </si>
  <si>
    <t>Automatika</t>
  </si>
  <si>
    <t>BGRPR11NEC</t>
  </si>
  <si>
    <t>Projekt munka</t>
  </si>
  <si>
    <t>Project work</t>
  </si>
  <si>
    <t>KMEDG11ANC</t>
  </si>
  <si>
    <t>Digital technics I.</t>
  </si>
  <si>
    <t>Digitális technika I.</t>
  </si>
  <si>
    <t>NIRIC1SERD</t>
  </si>
  <si>
    <t>Micro and Nanotechnologies I</t>
  </si>
  <si>
    <t>BGRPR22NEC</t>
  </si>
  <si>
    <t>Projekt munka II.</t>
  </si>
  <si>
    <t>Project work II.</t>
  </si>
  <si>
    <t>Electrical Engineering</t>
  </si>
  <si>
    <t>Environmental Technology</t>
  </si>
  <si>
    <t>Manufacturing Engineering I</t>
  </si>
  <si>
    <t>Mechanical Eng. Practice I</t>
  </si>
  <si>
    <t>Mechanical Eng. Practice II</t>
  </si>
  <si>
    <t>Matematika II.</t>
  </si>
  <si>
    <t>Testnevelés</t>
  </si>
  <si>
    <t>Gépműhely-gyakorlat I.</t>
  </si>
  <si>
    <t>Gépműhely-gyakorlat II.</t>
  </si>
  <si>
    <t>Physical Education</t>
  </si>
  <si>
    <t>mintatanterv-kód: BBNCMAXXA3S12 (Σ141 krd)</t>
  </si>
  <si>
    <t>BAGKO14NEC</t>
  </si>
  <si>
    <t>KMENT14NEC</t>
  </si>
  <si>
    <t>NIMRR14NEC</t>
  </si>
  <si>
    <t>Heti óraszám1</t>
  </si>
  <si>
    <t>Heti óraszám2</t>
  </si>
  <si>
    <t>Heti óraszám3</t>
  </si>
  <si>
    <t>Tárgykód</t>
  </si>
  <si>
    <t>Vizsga</t>
  </si>
  <si>
    <t>Évközi jegy</t>
  </si>
  <si>
    <t>Aláírás megszerzése</t>
  </si>
  <si>
    <t>Szigorlat</t>
  </si>
  <si>
    <t>Megfelelt / Nem megfelelt</t>
  </si>
  <si>
    <t>GGTKG21ANC</t>
  </si>
  <si>
    <t>GGTSZ11ANC</t>
  </si>
  <si>
    <t>GSVVG11ANC</t>
  </si>
  <si>
    <t>KHTAT11ANC</t>
  </si>
  <si>
    <t>KHTHI12ANC</t>
  </si>
  <si>
    <t>KHTHI21ANC</t>
  </si>
  <si>
    <t>KHTVL21ANC</t>
  </si>
  <si>
    <t>KHTVL22ANC</t>
  </si>
  <si>
    <t>KMAAT12ANC</t>
  </si>
  <si>
    <t>KMAGP12ANC</t>
  </si>
  <si>
    <t>KMAGY21ANC</t>
  </si>
  <si>
    <t>KMAIA12ANC</t>
  </si>
  <si>
    <t>KMAMT11ANC</t>
  </si>
  <si>
    <t>KMAMT12ANC</t>
  </si>
  <si>
    <t>KMAPR11ANC</t>
  </si>
  <si>
    <t>KMARO11ANC</t>
  </si>
  <si>
    <t>KMEDG21ANC</t>
  </si>
  <si>
    <t>KMEEL11ANC</t>
  </si>
  <si>
    <t>KMEEL12ANC</t>
  </si>
  <si>
    <t>KMEET11ANC</t>
  </si>
  <si>
    <t>KMEET12ANC</t>
  </si>
  <si>
    <t>KMEFI21ANC</t>
  </si>
  <si>
    <t>KMEMA21ANC</t>
  </si>
  <si>
    <t>KMEMD11ANC</t>
  </si>
  <si>
    <t>KMEVR12ANC</t>
  </si>
  <si>
    <t>KVEEE12ANC</t>
  </si>
  <si>
    <t>NAIBE1SEND</t>
  </si>
  <si>
    <t>NAIBS1SERD</t>
  </si>
  <si>
    <t>NAIDPHSERD</t>
  </si>
  <si>
    <t>NAIPR2SEND</t>
  </si>
  <si>
    <t>NAIPW1SEND</t>
  </si>
  <si>
    <t>NAIPW2SEND</t>
  </si>
  <si>
    <t>NAISAVSVND</t>
  </si>
  <si>
    <t>NAISHGSERD</t>
  </si>
  <si>
    <t>NAMFS1SERD</t>
  </si>
  <si>
    <t>NAMIV1SVND</t>
  </si>
  <si>
    <t>NAMLA1SKND</t>
  </si>
  <si>
    <t>NAMMS1SERD</t>
  </si>
  <si>
    <t>NAMRR14NEC</t>
  </si>
  <si>
    <t>NIMFM1SANK</t>
  </si>
  <si>
    <t>NIMIV1SANK</t>
  </si>
  <si>
    <t>NIRSHGSERB</t>
  </si>
  <si>
    <t>NSTBS1SERB</t>
  </si>
  <si>
    <t>NSTLA1SKNC</t>
  </si>
  <si>
    <t>RBTEPW1VNB</t>
  </si>
  <si>
    <t>RMTDTANVNC</t>
  </si>
  <si>
    <t>RMTMCANVNC</t>
  </si>
  <si>
    <t>RTTKIATTNC</t>
  </si>
  <si>
    <t>RTTRS1BVNM</t>
  </si>
  <si>
    <t>RTTRS1RTNC</t>
  </si>
  <si>
    <t>RTTSTABVNC</t>
  </si>
  <si>
    <t>RTTTE1FVNC</t>
  </si>
  <si>
    <t>RTTVI1RTNC</t>
  </si>
  <si>
    <t>Tárgynév</t>
  </si>
  <si>
    <t>Kredit</t>
  </si>
  <si>
    <t>Követelmény típusa</t>
  </si>
  <si>
    <t>Introduction to Virtual Engineering</t>
  </si>
  <si>
    <t>Computer Networks in Practice</t>
  </si>
  <si>
    <t>Introduction to Information Service Management</t>
  </si>
  <si>
    <t>Linear algebra</t>
  </si>
  <si>
    <t>Fundamental Mathematical Methods</t>
  </si>
  <si>
    <t>Textil- és lakberendezési technológia I.</t>
  </si>
  <si>
    <t>Rajz és színtanulmányok I.</t>
  </si>
  <si>
    <t>Rajz- és színtanulmányok</t>
  </si>
  <si>
    <t>Vizuális kommunikáció</t>
  </si>
  <si>
    <t>Digital Printing Technologies</t>
  </si>
  <si>
    <t>Theory and measurement of color</t>
  </si>
  <si>
    <t>Finishing</t>
  </si>
  <si>
    <t>Computer aided product design</t>
  </si>
  <si>
    <t>Economics II.</t>
  </si>
  <si>
    <t>Enterprise economics I.</t>
  </si>
  <si>
    <t>Circuit Design</t>
  </si>
  <si>
    <t>Communication technics I. laboratory</t>
  </si>
  <si>
    <t>Communication technics II. (Communication)</t>
  </si>
  <si>
    <t>Electricity II.</t>
  </si>
  <si>
    <t>Electricity II. practice</t>
  </si>
  <si>
    <t>Automatic manufacturing systems project I.</t>
  </si>
  <si>
    <t>Automatic manufacturing systems II.</t>
  </si>
  <si>
    <t>Informatics laboratory</t>
  </si>
  <si>
    <t>Measurements</t>
  </si>
  <si>
    <t>Measurements I. laboratory</t>
  </si>
  <si>
    <t>Programming I.</t>
  </si>
  <si>
    <t>Digital technics II.</t>
  </si>
  <si>
    <t>Electronics I.</t>
  </si>
  <si>
    <t>Electronics I. practice</t>
  </si>
  <si>
    <t>Electronic technology</t>
  </si>
  <si>
    <t>Electronic technology laboratory</t>
  </si>
  <si>
    <t>Physics II.</t>
  </si>
  <si>
    <t>Mathematics II.</t>
  </si>
  <si>
    <t>Technical documentation (2)</t>
  </si>
  <si>
    <t>Materials science laboratory</t>
  </si>
  <si>
    <t>Electrical energetics I. laboratory (2)</t>
  </si>
  <si>
    <t>Sociology</t>
  </si>
  <si>
    <t>Automation I.</t>
  </si>
  <si>
    <t>Automation I. laboratory</t>
  </si>
  <si>
    <t>Real-time operating systems</t>
  </si>
  <si>
    <t>Fuzzy systems for engineers</t>
  </si>
  <si>
    <t>Information Security and Audit of Financial Institutions(M)</t>
  </si>
  <si>
    <t>Project Work I.</t>
  </si>
  <si>
    <t>Project Work II.</t>
  </si>
  <si>
    <t>Situation and Event Driven Models for Multilevel Abstraction Based Virtual Engineering Spaces</t>
  </si>
  <si>
    <t>Web development using PHP and MySQL</t>
  </si>
  <si>
    <t>Industrial robot systems / Ipari robot rendszerek I.</t>
  </si>
  <si>
    <t>Embedded systems</t>
  </si>
  <si>
    <t>Materials science</t>
  </si>
  <si>
    <t>KGK GT</t>
  </si>
  <si>
    <t>KGK SV</t>
  </si>
  <si>
    <t>KVK HT</t>
  </si>
  <si>
    <t>KVK MA</t>
  </si>
  <si>
    <t>KVK ME</t>
  </si>
  <si>
    <t>KVK VE</t>
  </si>
  <si>
    <t>NIK AI</t>
  </si>
  <si>
    <t>NIK AM</t>
  </si>
  <si>
    <t>NIK IM</t>
  </si>
  <si>
    <t>RKK BT</t>
  </si>
  <si>
    <t>RKK MT</t>
  </si>
  <si>
    <t>RKK TT</t>
  </si>
  <si>
    <t>BGRLRSVNEC</t>
  </si>
  <si>
    <t>Légi robotok repülésszabályozása</t>
  </si>
  <si>
    <t>Automatic Flight Control Systems of the Unmanned Aerial Vehicles (UAV)</t>
  </si>
  <si>
    <t>BGBBK1VNNC</t>
  </si>
  <si>
    <t>BGBEG31NNC</t>
  </si>
  <si>
    <t>Európai gyökereink</t>
  </si>
  <si>
    <t>Borkóstolás és a borok világa</t>
  </si>
  <si>
    <t>Wine tasting and the world of wine</t>
  </si>
  <si>
    <t>80 Cr.</t>
  </si>
  <si>
    <t>NIK AMI</t>
  </si>
  <si>
    <t>KMENT25TEC</t>
  </si>
  <si>
    <t>KMENT14TEC</t>
  </si>
  <si>
    <t>BAGMN1ENND</t>
  </si>
  <si>
    <t>BGBGG2ENND</t>
  </si>
  <si>
    <t>BGRPH1ENND</t>
  </si>
  <si>
    <t>BGRJM1ENND</t>
  </si>
  <si>
    <t>KMENT1ETND</t>
  </si>
  <si>
    <t>BGRMA2ENND</t>
  </si>
  <si>
    <t>BGRMFMENND</t>
  </si>
  <si>
    <t>BGBMN2ENND</t>
  </si>
  <si>
    <t>BGRET1ENND</t>
  </si>
  <si>
    <t>BGRIA2ENND</t>
  </si>
  <si>
    <t>BGRIALENND</t>
  </si>
  <si>
    <t>BAGAC1ENND</t>
  </si>
  <si>
    <t>BGRIR1ENND</t>
  </si>
  <si>
    <t>BAGGT1ENND</t>
  </si>
  <si>
    <t>BAGGM1ENND</t>
  </si>
  <si>
    <t>BAGGM2ENND</t>
  </si>
  <si>
    <t>NAMRR25NEC</t>
  </si>
  <si>
    <t>NAMRR1ENND</t>
  </si>
  <si>
    <t>KMEAD14TEC</t>
  </si>
  <si>
    <t>KMEAD1ETND</t>
  </si>
  <si>
    <t>BGBKO14NEC</t>
  </si>
  <si>
    <t>BGBKO1ENND</t>
  </si>
  <si>
    <t>BGBBER6NEC</t>
  </si>
  <si>
    <t>Biztonság és ergonómia</t>
  </si>
  <si>
    <t>Safety and ergonomics</t>
  </si>
  <si>
    <t>BGRMAG2NEC</t>
  </si>
  <si>
    <t>KMEOA16TEC</t>
  </si>
  <si>
    <t>BGBMN1ENND</t>
  </si>
  <si>
    <t>BGBGG1ENND</t>
  </si>
  <si>
    <t>GGTKG2ENND</t>
  </si>
  <si>
    <t>BGRIH16NEC</t>
  </si>
  <si>
    <t>Mechatronics of manufacturing</t>
  </si>
  <si>
    <t>Gépelemek, gépszerkezetek I.</t>
  </si>
  <si>
    <t>Machine Design I.</t>
  </si>
  <si>
    <t>Mechanics I.</t>
  </si>
  <si>
    <t>Mikroökonómia</t>
  </si>
  <si>
    <t>Microeconomics</t>
  </si>
  <si>
    <t/>
  </si>
  <si>
    <t>Projekt munka (Pneumobil)</t>
  </si>
  <si>
    <t>Project work (Pneumobil)</t>
  </si>
  <si>
    <t>BGRPP1ENND</t>
  </si>
  <si>
    <t>BGRPP11NEC</t>
  </si>
  <si>
    <t>GTSTESTNEV2</t>
  </si>
  <si>
    <t>GTSTESTNEV1</t>
  </si>
  <si>
    <t>teljesítendő: 2 tárgy, 0 kredit</t>
  </si>
  <si>
    <t>„testnevelés”</t>
  </si>
  <si>
    <t>KGK-TSI</t>
  </si>
  <si>
    <t>Első felvett testnevelés tárgy legyen!</t>
  </si>
  <si>
    <t>tárgycsoportkód: BBNCMAXXA0S12TE</t>
  </si>
  <si>
    <t>feltétel: Első felvett testnevelés tárgy legyen!</t>
  </si>
  <si>
    <t>feltétel: GTSTESTNEV1</t>
  </si>
  <si>
    <t>25 p</t>
  </si>
  <si>
    <t>vagy 24 p
(2014 óta a „D” tanterv miatt)</t>
  </si>
  <si>
    <t>Szakmai gyakorlat</t>
  </si>
  <si>
    <t>—</t>
  </si>
  <si>
    <t>Nem része a tantervnek!</t>
  </si>
  <si>
    <t>A kötelező 6 hetes szakmai gyakorlat teljesítés-igazolásának félévére kérjük felvenni!</t>
  </si>
  <si>
    <t xml:space="preserve"> </t>
  </si>
  <si>
    <t>Professional Practice</t>
  </si>
  <si>
    <t>BMGYMHABNE</t>
  </si>
  <si>
    <t>C++ programozás mérnöki szempontból</t>
  </si>
  <si>
    <t>4</t>
  </si>
  <si>
    <t>Engineering Programming in C++</t>
  </si>
  <si>
    <t>BGRCP1ENND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</si>
</sst>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66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sz val="10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sz val="9.5"/>
      <name val="Times New Roman"/>
      <family val="1"/>
    </font>
    <font>
      <b/>
      <sz val="9"/>
      <name val="Arial CE"/>
      <family val="0"/>
    </font>
    <font>
      <b/>
      <sz val="10"/>
      <name val="Arial"/>
      <family val="2"/>
    </font>
    <font>
      <sz val="9.5"/>
      <name val="Arial"/>
      <family val="0"/>
    </font>
    <font>
      <b/>
      <sz val="9.5"/>
      <name val="Arial CE"/>
      <family val="0"/>
    </font>
    <font>
      <sz val="9.5"/>
      <name val="Arial CE"/>
      <family val="2"/>
    </font>
    <font>
      <b/>
      <i/>
      <sz val="9.5"/>
      <name val="Arial CE"/>
      <family val="0"/>
    </font>
    <font>
      <sz val="9"/>
      <name val="Arial"/>
      <family val="0"/>
    </font>
    <font>
      <sz val="9"/>
      <name val="Arial CE"/>
      <family val="0"/>
    </font>
    <font>
      <i/>
      <sz val="9"/>
      <name val="Arial CE"/>
      <family val="2"/>
    </font>
    <font>
      <b/>
      <i/>
      <sz val="9"/>
      <name val="Arial CE"/>
      <family val="0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Times New Roman CE"/>
      <family val="1"/>
    </font>
    <font>
      <b/>
      <sz val="9.5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0"/>
    </font>
    <font>
      <b/>
      <sz val="9.5"/>
      <color indexed="10"/>
      <name val="Times New Roman"/>
      <family val="1"/>
    </font>
    <font>
      <sz val="9.5"/>
      <color indexed="12"/>
      <name val="Times New Roman"/>
      <family val="1"/>
    </font>
    <font>
      <b/>
      <sz val="9.5"/>
      <name val="Arial"/>
      <family val="2"/>
    </font>
    <font>
      <sz val="10"/>
      <color indexed="12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2"/>
      <name val="Arial"/>
      <family val="2"/>
    </font>
    <font>
      <sz val="9.5"/>
      <color indexed="23"/>
      <name val="Times New Roman"/>
      <family val="1"/>
    </font>
    <font>
      <sz val="9.5"/>
      <name val="Arial Narrow"/>
      <family val="2"/>
    </font>
    <font>
      <sz val="10"/>
      <name val="Arial Narrow"/>
      <family val="2"/>
    </font>
    <font>
      <b/>
      <sz val="12"/>
      <name val="Arial 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2"/>
    </font>
    <font>
      <sz val="7.5"/>
      <name val="Times New Roman"/>
      <family val="1"/>
    </font>
    <font>
      <sz val="10"/>
      <color indexed="10"/>
      <name val="Arial"/>
      <family val="0"/>
    </font>
    <font>
      <sz val="11"/>
      <color indexed="8"/>
      <name val="Arial"/>
      <family val="2"/>
    </font>
    <font>
      <sz val="9.5"/>
      <color indexed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dott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dotted"/>
    </border>
    <border>
      <left>
        <color indexed="63"/>
      </left>
      <right style="medium"/>
      <top style="dash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medium"/>
      <right style="medium"/>
      <top style="dashed"/>
      <bottom style="dashed"/>
    </border>
    <border>
      <left style="medium"/>
      <right style="medium"/>
      <top style="dotted"/>
      <bottom style="dash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thick">
        <color indexed="10"/>
      </right>
      <top style="dotted"/>
      <bottom style="medium"/>
    </border>
    <border>
      <left style="thick">
        <color indexed="10"/>
      </left>
      <right style="medium"/>
      <top style="dotted"/>
      <bottom style="medium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dotted"/>
      <bottom style="dotted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7" borderId="0" applyNumberFormat="0" applyBorder="0" applyAlignment="0" applyProtection="0"/>
    <xf numFmtId="0" fontId="43" fillId="12" borderId="0" applyNumberFormat="0" applyBorder="0" applyAlignment="0" applyProtection="0"/>
    <xf numFmtId="0" fontId="43" fillId="11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2" borderId="0" applyNumberFormat="0" applyBorder="0" applyAlignment="0" applyProtection="0"/>
    <xf numFmtId="0" fontId="44" fillId="19" borderId="0" applyNumberFormat="0" applyBorder="0" applyAlignment="0" applyProtection="0"/>
    <xf numFmtId="0" fontId="45" fillId="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43" fillId="20" borderId="7" applyNumberFormat="0" applyFont="0" applyAlignment="0" applyProtection="0"/>
    <xf numFmtId="0" fontId="0" fillId="20" borderId="7" applyNumberFormat="0" applyFont="0" applyAlignment="0" applyProtection="0"/>
    <xf numFmtId="0" fontId="43" fillId="20" borderId="7" applyNumberFormat="0" applyFont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2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3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0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1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15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16" borderId="0" applyNumberFormat="0" applyBorder="0" applyAlignment="0" applyProtection="0"/>
    <xf numFmtId="0" fontId="54" fillId="6" borderId="0" applyNumberFormat="0" applyBorder="0" applyAlignment="0" applyProtection="0"/>
    <xf numFmtId="0" fontId="55" fillId="22" borderId="8" applyNumberFormat="0" applyAlignment="0" applyProtection="0"/>
    <xf numFmtId="0" fontId="5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6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5" borderId="0" applyNumberFormat="0" applyBorder="0" applyAlignment="0" applyProtection="0"/>
    <xf numFmtId="0" fontId="59" fillId="23" borderId="0" applyNumberFormat="0" applyBorder="0" applyAlignment="0" applyProtection="0"/>
    <xf numFmtId="0" fontId="60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4">
    <xf numFmtId="0" fontId="0" fillId="0" borderId="0" xfId="0" applyAlignment="1">
      <alignment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top"/>
    </xf>
    <xf numFmtId="0" fontId="14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11" fillId="0" borderId="50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17" fillId="0" borderId="56" xfId="0" applyFont="1" applyFill="1" applyBorder="1" applyAlignment="1">
      <alignment horizontal="right"/>
    </xf>
    <xf numFmtId="0" fontId="8" fillId="0" borderId="55" xfId="0" applyFont="1" applyFill="1" applyBorder="1" applyAlignment="1">
      <alignment/>
    </xf>
    <xf numFmtId="0" fontId="8" fillId="0" borderId="57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right"/>
    </xf>
    <xf numFmtId="0" fontId="11" fillId="0" borderId="60" xfId="0" applyFont="1" applyFill="1" applyBorder="1" applyAlignment="1">
      <alignment horizontal="center"/>
    </xf>
    <xf numFmtId="0" fontId="8" fillId="0" borderId="61" xfId="0" applyFont="1" applyFill="1" applyBorder="1" applyAlignment="1">
      <alignment/>
    </xf>
    <xf numFmtId="0" fontId="8" fillId="0" borderId="51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17" fillId="0" borderId="62" xfId="0" applyFont="1" applyFill="1" applyBorder="1" applyAlignment="1">
      <alignment horizontal="center"/>
    </xf>
    <xf numFmtId="0" fontId="13" fillId="0" borderId="63" xfId="0" applyFont="1" applyFill="1" applyBorder="1" applyAlignment="1">
      <alignment/>
    </xf>
    <xf numFmtId="0" fontId="10" fillId="0" borderId="64" xfId="0" applyFont="1" applyFill="1" applyBorder="1" applyAlignment="1">
      <alignment vertical="center"/>
    </xf>
    <xf numFmtId="0" fontId="10" fillId="0" borderId="65" xfId="0" applyFont="1" applyFill="1" applyBorder="1" applyAlignment="1">
      <alignment/>
    </xf>
    <xf numFmtId="0" fontId="17" fillId="0" borderId="66" xfId="0" applyFont="1" applyFill="1" applyBorder="1" applyAlignment="1">
      <alignment horizontal="center"/>
    </xf>
    <xf numFmtId="0" fontId="17" fillId="0" borderId="67" xfId="0" applyFont="1" applyFill="1" applyBorder="1" applyAlignment="1">
      <alignment horizontal="center"/>
    </xf>
    <xf numFmtId="0" fontId="17" fillId="0" borderId="68" xfId="0" applyFont="1" applyFill="1" applyBorder="1" applyAlignment="1">
      <alignment/>
    </xf>
    <xf numFmtId="0" fontId="17" fillId="0" borderId="69" xfId="0" applyFont="1" applyFill="1" applyBorder="1" applyAlignment="1">
      <alignment/>
    </xf>
    <xf numFmtId="0" fontId="17" fillId="0" borderId="70" xfId="0" applyFont="1" applyFill="1" applyBorder="1" applyAlignment="1">
      <alignment/>
    </xf>
    <xf numFmtId="0" fontId="17" fillId="0" borderId="66" xfId="0" applyFont="1" applyFill="1" applyBorder="1" applyAlignment="1">
      <alignment/>
    </xf>
    <xf numFmtId="0" fontId="17" fillId="0" borderId="67" xfId="0" applyFont="1" applyFill="1" applyBorder="1" applyAlignment="1">
      <alignment/>
    </xf>
    <xf numFmtId="0" fontId="24" fillId="0" borderId="71" xfId="0" applyFont="1" applyFill="1" applyBorder="1" applyAlignment="1">
      <alignment vertical="center" wrapText="1"/>
    </xf>
    <xf numFmtId="0" fontId="24" fillId="0" borderId="72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24" fillId="0" borderId="76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vertical="center" wrapText="1"/>
    </xf>
    <xf numFmtId="0" fontId="18" fillId="0" borderId="43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vertical="center" wrapText="1"/>
    </xf>
    <xf numFmtId="0" fontId="24" fillId="0" borderId="44" xfId="0" applyFont="1" applyFill="1" applyBorder="1" applyAlignment="1">
      <alignment vertical="center" wrapText="1"/>
    </xf>
    <xf numFmtId="0" fontId="24" fillId="0" borderId="77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/>
    </xf>
    <xf numFmtId="0" fontId="20" fillId="0" borderId="60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 wrapText="1"/>
    </xf>
    <xf numFmtId="0" fontId="24" fillId="0" borderId="36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/>
    </xf>
    <xf numFmtId="0" fontId="17" fillId="0" borderId="65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left"/>
    </xf>
    <xf numFmtId="0" fontId="12" fillId="0" borderId="65" xfId="0" applyFont="1" applyFill="1" applyBorder="1" applyAlignment="1">
      <alignment vertical="center"/>
    </xf>
    <xf numFmtId="0" fontId="12" fillId="0" borderId="64" xfId="0" applyFont="1" applyFill="1" applyBorder="1" applyAlignment="1">
      <alignment vertical="center"/>
    </xf>
    <xf numFmtId="0" fontId="12" fillId="0" borderId="60" xfId="0" applyFont="1" applyFill="1" applyBorder="1" applyAlignment="1">
      <alignment/>
    </xf>
    <xf numFmtId="0" fontId="8" fillId="0" borderId="66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11" fillId="0" borderId="64" xfId="0" applyFont="1" applyFill="1" applyBorder="1" applyAlignment="1">
      <alignment/>
    </xf>
    <xf numFmtId="0" fontId="11" fillId="0" borderId="65" xfId="0" applyFont="1" applyFill="1" applyBorder="1" applyAlignment="1">
      <alignment vertical="center"/>
    </xf>
    <xf numFmtId="0" fontId="11" fillId="0" borderId="64" xfId="0" applyFont="1" applyFill="1" applyBorder="1" applyAlignment="1">
      <alignment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82" xfId="0" applyFont="1" applyFill="1" applyBorder="1" applyAlignment="1">
      <alignment horizontal="center" vertical="center"/>
    </xf>
    <xf numFmtId="0" fontId="0" fillId="0" borderId="63" xfId="0" applyFill="1" applyBorder="1" applyAlignment="1">
      <alignment/>
    </xf>
    <xf numFmtId="0" fontId="20" fillId="0" borderId="64" xfId="0" applyFont="1" applyFill="1" applyBorder="1" applyAlignment="1">
      <alignment horizontal="left" vertical="center"/>
    </xf>
    <xf numFmtId="0" fontId="12" fillId="0" borderId="64" xfId="0" applyFont="1" applyFill="1" applyBorder="1" applyAlignment="1">
      <alignment/>
    </xf>
    <xf numFmtId="0" fontId="17" fillId="0" borderId="6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5" fillId="0" borderId="36" xfId="0" applyFont="1" applyFill="1" applyBorder="1" applyAlignment="1">
      <alignment horizontal="center" vertical="center"/>
    </xf>
    <xf numFmtId="0" fontId="15" fillId="0" borderId="83" xfId="0" applyFont="1" applyFill="1" applyBorder="1" applyAlignment="1">
      <alignment horizontal="center" vertical="center"/>
    </xf>
    <xf numFmtId="0" fontId="15" fillId="0" borderId="84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/>
    </xf>
    <xf numFmtId="0" fontId="15" fillId="0" borderId="86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5" fillId="0" borderId="4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15" fillId="0" borderId="44" xfId="0" applyFont="1" applyFill="1" applyBorder="1" applyAlignment="1">
      <alignment horizontal="center" vertical="center"/>
    </xf>
    <xf numFmtId="0" fontId="15" fillId="0" borderId="8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center" vertical="center"/>
    </xf>
    <xf numFmtId="0" fontId="15" fillId="0" borderId="88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/>
    </xf>
    <xf numFmtId="0" fontId="18" fillId="0" borderId="63" xfId="0" applyFont="1" applyFill="1" applyBorder="1" applyAlignment="1">
      <alignment horizontal="center"/>
    </xf>
    <xf numFmtId="0" fontId="8" fillId="0" borderId="64" xfId="0" applyFont="1" applyFill="1" applyBorder="1" applyAlignment="1">
      <alignment/>
    </xf>
    <xf numFmtId="0" fontId="18" fillId="0" borderId="64" xfId="0" applyFont="1" applyFill="1" applyBorder="1" applyAlignment="1">
      <alignment horizontal="left" vertical="center"/>
    </xf>
    <xf numFmtId="0" fontId="18" fillId="0" borderId="64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/>
    </xf>
    <xf numFmtId="0" fontId="28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89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24" fillId="0" borderId="91" xfId="0" applyFont="1" applyFill="1" applyBorder="1" applyAlignment="1">
      <alignment vertical="center" wrapText="1"/>
    </xf>
    <xf numFmtId="0" fontId="18" fillId="0" borderId="9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" fillId="0" borderId="8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62" xfId="0" applyFont="1" applyFill="1" applyBorder="1" applyAlignment="1">
      <alignment/>
    </xf>
    <xf numFmtId="0" fontId="14" fillId="0" borderId="93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18" fillId="0" borderId="94" xfId="0" applyFont="1" applyFill="1" applyBorder="1" applyAlignment="1">
      <alignment/>
    </xf>
    <xf numFmtId="0" fontId="4" fillId="0" borderId="95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5" fillId="0" borderId="94" xfId="0" applyFont="1" applyFill="1" applyBorder="1" applyAlignment="1">
      <alignment/>
    </xf>
    <xf numFmtId="0" fontId="4" fillId="0" borderId="96" xfId="0" applyFont="1" applyFill="1" applyBorder="1" applyAlignment="1">
      <alignment/>
    </xf>
    <xf numFmtId="0" fontId="4" fillId="0" borderId="97" xfId="0" applyFont="1" applyFill="1" applyBorder="1" applyAlignment="1">
      <alignment/>
    </xf>
    <xf numFmtId="0" fontId="15" fillId="0" borderId="97" xfId="0" applyFont="1" applyFill="1" applyBorder="1" applyAlignment="1">
      <alignment horizontal="left" vertical="center"/>
    </xf>
    <xf numFmtId="0" fontId="28" fillId="0" borderId="97" xfId="0" applyFont="1" applyFill="1" applyBorder="1" applyAlignment="1">
      <alignment/>
    </xf>
    <xf numFmtId="0" fontId="28" fillId="0" borderId="97" xfId="0" applyFont="1" applyFill="1" applyBorder="1" applyAlignment="1">
      <alignment horizontal="left"/>
    </xf>
    <xf numFmtId="0" fontId="28" fillId="0" borderId="97" xfId="0" applyFont="1" applyFill="1" applyBorder="1" applyAlignment="1">
      <alignment horizontal="center"/>
    </xf>
    <xf numFmtId="0" fontId="28" fillId="0" borderId="97" xfId="0" applyFont="1" applyFill="1" applyBorder="1" applyAlignment="1">
      <alignment horizontal="left" vertical="center"/>
    </xf>
    <xf numFmtId="0" fontId="18" fillId="0" borderId="97" xfId="0" applyFont="1" applyFill="1" applyBorder="1" applyAlignment="1">
      <alignment/>
    </xf>
    <xf numFmtId="0" fontId="15" fillId="0" borderId="9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44" xfId="0" applyFont="1" applyFill="1" applyBorder="1" applyAlignment="1">
      <alignment horizontal="left" vertical="center"/>
    </xf>
    <xf numFmtId="0" fontId="0" fillId="0" borderId="60" xfId="0" applyFont="1" applyFill="1" applyBorder="1" applyAlignment="1">
      <alignment/>
    </xf>
    <xf numFmtId="0" fontId="0" fillId="0" borderId="6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99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95" xfId="0" applyFont="1" applyFill="1" applyBorder="1" applyAlignment="1">
      <alignment/>
    </xf>
    <xf numFmtId="0" fontId="9" fillId="0" borderId="97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15" fillId="5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7" fillId="5" borderId="0" xfId="0" applyFont="1" applyFill="1" applyBorder="1" applyAlignment="1">
      <alignment horizontal="right" vertical="center"/>
    </xf>
    <xf numFmtId="0" fontId="35" fillId="0" borderId="0" xfId="0" applyFont="1" applyFill="1" applyAlignment="1">
      <alignment horizontal="left"/>
    </xf>
    <xf numFmtId="0" fontId="24" fillId="0" borderId="12" xfId="0" applyFont="1" applyBorder="1" applyAlignment="1">
      <alignment horizontal="left" vertical="center"/>
    </xf>
    <xf numFmtId="0" fontId="22" fillId="6" borderId="100" xfId="0" applyFont="1" applyFill="1" applyBorder="1" applyAlignment="1">
      <alignment vertical="center" shrinkToFit="1"/>
    </xf>
    <xf numFmtId="0" fontId="22" fillId="6" borderId="101" xfId="0" applyFont="1" applyFill="1" applyBorder="1" applyAlignment="1">
      <alignment horizontal="right" vertical="top"/>
    </xf>
    <xf numFmtId="0" fontId="22" fillId="6" borderId="102" xfId="0" applyFont="1" applyFill="1" applyBorder="1" applyAlignment="1">
      <alignment horizontal="left" vertical="top"/>
    </xf>
    <xf numFmtId="0" fontId="22" fillId="6" borderId="103" xfId="0" applyFont="1" applyFill="1" applyBorder="1" applyAlignment="1">
      <alignment horizontal="center" vertical="top" wrapText="1"/>
    </xf>
    <xf numFmtId="0" fontId="7" fillId="6" borderId="104" xfId="0" applyFont="1" applyFill="1" applyBorder="1" applyAlignment="1">
      <alignment horizontal="center"/>
    </xf>
    <xf numFmtId="0" fontId="7" fillId="6" borderId="105" xfId="0" applyFont="1" applyFill="1" applyBorder="1" applyAlignment="1">
      <alignment horizontal="center"/>
    </xf>
    <xf numFmtId="0" fontId="22" fillId="6" borderId="106" xfId="0" applyFont="1" applyFill="1" applyBorder="1" applyAlignment="1">
      <alignment horizontal="right"/>
    </xf>
    <xf numFmtId="0" fontId="22" fillId="6" borderId="107" xfId="0" applyFont="1" applyFill="1" applyBorder="1" applyAlignment="1">
      <alignment vertical="center" shrinkToFit="1"/>
    </xf>
    <xf numFmtId="0" fontId="22" fillId="6" borderId="108" xfId="0" applyFont="1" applyFill="1" applyBorder="1" applyAlignment="1">
      <alignment horizontal="right" vertical="top"/>
    </xf>
    <xf numFmtId="0" fontId="7" fillId="0" borderId="1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34" fillId="6" borderId="109" xfId="0" applyFont="1" applyFill="1" applyBorder="1" applyAlignment="1">
      <alignment vertical="center" shrinkToFit="1"/>
    </xf>
    <xf numFmtId="0" fontId="24" fillId="6" borderId="50" xfId="0" applyFont="1" applyFill="1" applyBorder="1" applyAlignment="1">
      <alignment horizontal="left" vertical="center" wrapText="1"/>
    </xf>
    <xf numFmtId="0" fontId="24" fillId="6" borderId="110" xfId="0" applyFont="1" applyFill="1" applyBorder="1" applyAlignment="1">
      <alignment horizontal="left" vertical="center" wrapText="1"/>
    </xf>
    <xf numFmtId="0" fontId="7" fillId="6" borderId="109" xfId="0" applyFont="1" applyFill="1" applyBorder="1" applyAlignment="1">
      <alignment vertical="center" shrinkToFit="1"/>
    </xf>
    <xf numFmtId="0" fontId="24" fillId="6" borderId="50" xfId="0" applyFont="1" applyFill="1" applyBorder="1" applyAlignment="1">
      <alignment horizontal="left" vertical="center"/>
    </xf>
    <xf numFmtId="0" fontId="24" fillId="6" borderId="110" xfId="0" applyFont="1" applyFill="1" applyBorder="1" applyAlignment="1">
      <alignment horizontal="left" vertical="center"/>
    </xf>
    <xf numFmtId="0" fontId="7" fillId="6" borderId="111" xfId="0" applyFont="1" applyFill="1" applyBorder="1" applyAlignment="1">
      <alignment vertical="center" shrinkToFit="1"/>
    </xf>
    <xf numFmtId="0" fontId="24" fillId="6" borderId="112" xfId="0" applyFont="1" applyFill="1" applyBorder="1" applyAlignment="1">
      <alignment horizontal="left" vertical="center"/>
    </xf>
    <xf numFmtId="0" fontId="24" fillId="6" borderId="113" xfId="0" applyFont="1" applyFill="1" applyBorder="1" applyAlignment="1">
      <alignment horizontal="left" vertical="center"/>
    </xf>
    <xf numFmtId="0" fontId="24" fillId="9" borderId="109" xfId="0" applyFont="1" applyFill="1" applyBorder="1" applyAlignment="1">
      <alignment vertical="center" shrinkToFit="1"/>
    </xf>
    <xf numFmtId="0" fontId="24" fillId="9" borderId="50" xfId="0" applyFont="1" applyFill="1" applyBorder="1" applyAlignment="1">
      <alignment horizontal="left" vertical="center" wrapText="1"/>
    </xf>
    <xf numFmtId="0" fontId="24" fillId="9" borderId="110" xfId="0" applyFont="1" applyFill="1" applyBorder="1" applyAlignment="1">
      <alignment horizontal="left" vertical="center" wrapText="1"/>
    </xf>
    <xf numFmtId="0" fontId="24" fillId="9" borderId="112" xfId="0" applyFont="1" applyFill="1" applyBorder="1" applyAlignment="1">
      <alignment horizontal="left" vertical="center"/>
    </xf>
    <xf numFmtId="0" fontId="24" fillId="9" borderId="113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vertical="center" wrapText="1"/>
    </xf>
    <xf numFmtId="0" fontId="22" fillId="23" borderId="100" xfId="0" applyFont="1" applyFill="1" applyBorder="1" applyAlignment="1">
      <alignment vertical="center" shrinkToFit="1"/>
    </xf>
    <xf numFmtId="0" fontId="22" fillId="23" borderId="101" xfId="0" applyFont="1" applyFill="1" applyBorder="1" applyAlignment="1">
      <alignment horizontal="right" vertical="top"/>
    </xf>
    <xf numFmtId="0" fontId="22" fillId="23" borderId="102" xfId="0" applyFont="1" applyFill="1" applyBorder="1" applyAlignment="1">
      <alignment horizontal="left" vertical="top"/>
    </xf>
    <xf numFmtId="0" fontId="24" fillId="0" borderId="29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2" fillId="23" borderId="107" xfId="0" applyFont="1" applyFill="1" applyBorder="1" applyAlignment="1">
      <alignment vertical="center" shrinkToFit="1"/>
    </xf>
    <xf numFmtId="0" fontId="22" fillId="23" borderId="58" xfId="0" applyFont="1" applyFill="1" applyBorder="1" applyAlignment="1">
      <alignment horizontal="right" vertical="top"/>
    </xf>
    <xf numFmtId="0" fontId="22" fillId="23" borderId="108" xfId="0" applyFont="1" applyFill="1" applyBorder="1" applyAlignment="1">
      <alignment horizontal="right" vertical="top"/>
    </xf>
    <xf numFmtId="0" fontId="24" fillId="0" borderId="12" xfId="0" applyFont="1" applyBorder="1" applyAlignment="1">
      <alignment horizontal="left" vertical="center" wrapText="1"/>
    </xf>
    <xf numFmtId="0" fontId="36" fillId="23" borderId="109" xfId="0" applyFont="1" applyFill="1" applyBorder="1" applyAlignment="1">
      <alignment vertical="center" shrinkToFit="1"/>
    </xf>
    <xf numFmtId="0" fontId="36" fillId="9" borderId="109" xfId="0" applyFont="1" applyFill="1" applyBorder="1" applyAlignment="1">
      <alignment vertical="center" shrinkToFit="1"/>
    </xf>
    <xf numFmtId="0" fontId="24" fillId="9" borderId="50" xfId="0" applyFont="1" applyFill="1" applyBorder="1" applyAlignment="1">
      <alignment horizontal="left" vertical="center"/>
    </xf>
    <xf numFmtId="0" fontId="24" fillId="9" borderId="110" xfId="0" applyFont="1" applyFill="1" applyBorder="1" applyAlignment="1">
      <alignment horizontal="left" vertical="center"/>
    </xf>
    <xf numFmtId="0" fontId="24" fillId="0" borderId="114" xfId="0" applyFont="1" applyBorder="1" applyAlignment="1">
      <alignment horizontal="left" vertical="center"/>
    </xf>
    <xf numFmtId="0" fontId="24" fillId="9" borderId="111" xfId="0" applyFont="1" applyFill="1" applyBorder="1" applyAlignment="1">
      <alignment vertical="center" shrinkToFit="1"/>
    </xf>
    <xf numFmtId="0" fontId="7" fillId="0" borderId="1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2" fillId="24" borderId="100" xfId="0" applyFont="1" applyFill="1" applyBorder="1" applyAlignment="1">
      <alignment vertical="center" shrinkToFit="1"/>
    </xf>
    <xf numFmtId="0" fontId="22" fillId="24" borderId="101" xfId="0" applyFont="1" applyFill="1" applyBorder="1" applyAlignment="1">
      <alignment horizontal="right" vertical="top"/>
    </xf>
    <xf numFmtId="0" fontId="22" fillId="24" borderId="102" xfId="0" applyFont="1" applyFill="1" applyBorder="1" applyAlignment="1">
      <alignment horizontal="left" vertical="top"/>
    </xf>
    <xf numFmtId="0" fontId="22" fillId="24" borderId="103" xfId="0" applyFont="1" applyFill="1" applyBorder="1" applyAlignment="1">
      <alignment horizontal="center" vertical="top" wrapText="1"/>
    </xf>
    <xf numFmtId="0" fontId="7" fillId="24" borderId="104" xfId="0" applyFont="1" applyFill="1" applyBorder="1" applyAlignment="1">
      <alignment horizontal="center"/>
    </xf>
    <xf numFmtId="0" fontId="7" fillId="24" borderId="105" xfId="0" applyFont="1" applyFill="1" applyBorder="1" applyAlignment="1">
      <alignment horizontal="center"/>
    </xf>
    <xf numFmtId="0" fontId="22" fillId="24" borderId="106" xfId="0" applyFont="1" applyFill="1" applyBorder="1" applyAlignment="1">
      <alignment horizontal="right"/>
    </xf>
    <xf numFmtId="0" fontId="22" fillId="24" borderId="107" xfId="0" applyFont="1" applyFill="1" applyBorder="1" applyAlignment="1">
      <alignment vertical="center" shrinkToFit="1"/>
    </xf>
    <xf numFmtId="0" fontId="22" fillId="24" borderId="58" xfId="0" applyFont="1" applyFill="1" applyBorder="1" applyAlignment="1">
      <alignment horizontal="right" vertical="top"/>
    </xf>
    <xf numFmtId="0" fontId="22" fillId="24" borderId="108" xfId="0" applyFont="1" applyFill="1" applyBorder="1" applyAlignment="1">
      <alignment horizontal="right" vertical="top"/>
    </xf>
    <xf numFmtId="0" fontId="36" fillId="24" borderId="109" xfId="0" applyFont="1" applyFill="1" applyBorder="1" applyAlignment="1">
      <alignment vertical="center" shrinkToFit="1"/>
    </xf>
    <xf numFmtId="0" fontId="24" fillId="24" borderId="50" xfId="0" applyFont="1" applyFill="1" applyBorder="1" applyAlignment="1">
      <alignment horizontal="left" vertical="center" wrapText="1"/>
    </xf>
    <xf numFmtId="0" fontId="24" fillId="24" borderId="110" xfId="0" applyFont="1" applyFill="1" applyBorder="1" applyAlignment="1">
      <alignment horizontal="left" vertical="center" wrapText="1"/>
    </xf>
    <xf numFmtId="0" fontId="24" fillId="24" borderId="109" xfId="0" applyFont="1" applyFill="1" applyBorder="1" applyAlignment="1">
      <alignment vertical="center" shrinkToFit="1"/>
    </xf>
    <xf numFmtId="0" fontId="24" fillId="24" borderId="111" xfId="0" applyFont="1" applyFill="1" applyBorder="1" applyAlignment="1">
      <alignment vertical="center" shrinkToFit="1"/>
    </xf>
    <xf numFmtId="0" fontId="24" fillId="24" borderId="112" xfId="0" applyFont="1" applyFill="1" applyBorder="1" applyAlignment="1">
      <alignment horizontal="left" vertical="center" wrapText="1"/>
    </xf>
    <xf numFmtId="0" fontId="24" fillId="24" borderId="11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36" fillId="23" borderId="50" xfId="0" applyFont="1" applyFill="1" applyBorder="1" applyAlignment="1">
      <alignment horizontal="left" vertical="center" wrapText="1"/>
    </xf>
    <xf numFmtId="0" fontId="36" fillId="23" borderId="110" xfId="0" applyFont="1" applyFill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38" fillId="0" borderId="48" xfId="0" applyFont="1" applyFill="1" applyBorder="1" applyAlignment="1">
      <alignment horizontal="center" vertical="center"/>
    </xf>
    <xf numFmtId="0" fontId="38" fillId="23" borderId="12" xfId="0" applyFont="1" applyFill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6" fillId="9" borderId="50" xfId="0" applyFont="1" applyFill="1" applyBorder="1" applyAlignment="1">
      <alignment horizontal="left" vertical="center" wrapText="1"/>
    </xf>
    <xf numFmtId="0" fontId="36" fillId="9" borderId="110" xfId="0" applyFont="1" applyFill="1" applyBorder="1" applyAlignment="1">
      <alignment horizontal="left" vertical="center" wrapText="1"/>
    </xf>
    <xf numFmtId="0" fontId="38" fillId="9" borderId="12" xfId="0" applyFont="1" applyFill="1" applyBorder="1" applyAlignment="1">
      <alignment horizontal="center" vertical="center"/>
    </xf>
    <xf numFmtId="0" fontId="22" fillId="23" borderId="102" xfId="0" applyFont="1" applyFill="1" applyBorder="1" applyAlignment="1">
      <alignment horizontal="center" vertical="top" wrapText="1"/>
    </xf>
    <xf numFmtId="0" fontId="7" fillId="23" borderId="102" xfId="0" applyFont="1" applyFill="1" applyBorder="1" applyAlignment="1">
      <alignment horizontal="center"/>
    </xf>
    <xf numFmtId="0" fontId="22" fillId="23" borderId="116" xfId="0" applyFont="1" applyFill="1" applyBorder="1" applyAlignment="1">
      <alignment horizontal="right"/>
    </xf>
    <xf numFmtId="0" fontId="39" fillId="0" borderId="12" xfId="0" applyFont="1" applyBorder="1" applyAlignment="1" quotePrefix="1">
      <alignment horizontal="center" vertical="center"/>
    </xf>
    <xf numFmtId="0" fontId="39" fillId="0" borderId="45" xfId="0" applyFont="1" applyBorder="1" applyAlignment="1" quotePrefix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0" borderId="30" xfId="0" applyFont="1" applyBorder="1" applyAlignment="1" quotePrefix="1">
      <alignment horizontal="center" vertical="center"/>
    </xf>
    <xf numFmtId="0" fontId="39" fillId="0" borderId="73" xfId="0" applyFont="1" applyBorder="1" applyAlignment="1" quotePrefix="1">
      <alignment horizontal="center" vertical="center"/>
    </xf>
    <xf numFmtId="0" fontId="39" fillId="0" borderId="74" xfId="0" applyFont="1" applyBorder="1" applyAlignment="1" quotePrefix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4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1" fillId="9" borderId="50" xfId="0" applyFont="1" applyFill="1" applyBorder="1" applyAlignment="1">
      <alignment horizontal="left" vertical="center"/>
    </xf>
    <xf numFmtId="0" fontId="39" fillId="0" borderId="29" xfId="0" applyFont="1" applyFill="1" applyBorder="1" applyAlignment="1" quotePrefix="1">
      <alignment horizontal="center" vertical="center"/>
    </xf>
    <xf numFmtId="0" fontId="39" fillId="0" borderId="27" xfId="0" applyFont="1" applyFill="1" applyBorder="1" applyAlignment="1" quotePrefix="1">
      <alignment horizontal="center" vertical="center"/>
    </xf>
    <xf numFmtId="0" fontId="39" fillId="0" borderId="28" xfId="0" applyFont="1" applyFill="1" applyBorder="1" applyAlignment="1" quotePrefix="1">
      <alignment horizontal="center" vertical="center"/>
    </xf>
    <xf numFmtId="0" fontId="40" fillId="0" borderId="28" xfId="0" applyFont="1" applyFill="1" applyBorder="1" applyAlignment="1">
      <alignment horizontal="right" vertical="center"/>
    </xf>
    <xf numFmtId="0" fontId="11" fillId="0" borderId="53" xfId="0" applyFont="1" applyFill="1" applyBorder="1" applyAlignment="1">
      <alignment horizontal="center"/>
    </xf>
    <xf numFmtId="0" fontId="17" fillId="0" borderId="11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vertical="center"/>
    </xf>
    <xf numFmtId="0" fontId="24" fillId="0" borderId="118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46" xfId="0" applyFont="1" applyFill="1" applyBorder="1" applyAlignment="1">
      <alignment vertical="center" wrapText="1"/>
    </xf>
    <xf numFmtId="0" fontId="7" fillId="0" borderId="119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7" fillId="0" borderId="121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" fillId="0" borderId="0" xfId="83">
      <alignment/>
      <protection/>
    </xf>
    <xf numFmtId="0" fontId="61" fillId="0" borderId="0" xfId="83" applyFont="1">
      <alignment/>
      <protection/>
    </xf>
    <xf numFmtId="0" fontId="7" fillId="0" borderId="30" xfId="0" applyFont="1" applyFill="1" applyBorder="1" applyAlignment="1" quotePrefix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7" fillId="23" borderId="12" xfId="0" applyFont="1" applyFill="1" applyBorder="1" applyAlignment="1">
      <alignment horizontal="left" vertical="center"/>
    </xf>
    <xf numFmtId="0" fontId="7" fillId="9" borderId="12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5" fillId="0" borderId="17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" fillId="0" borderId="0" xfId="84">
      <alignment/>
      <protection/>
    </xf>
    <xf numFmtId="0" fontId="7" fillId="0" borderId="16" xfId="0" applyFont="1" applyBorder="1" applyAlignment="1">
      <alignment horizontal="left" vertical="center"/>
    </xf>
    <xf numFmtId="0" fontId="33" fillId="4" borderId="100" xfId="0" applyFont="1" applyFill="1" applyBorder="1" applyAlignment="1">
      <alignment vertical="center"/>
    </xf>
    <xf numFmtId="0" fontId="22" fillId="4" borderId="101" xfId="0" applyFont="1" applyFill="1" applyBorder="1" applyAlignment="1">
      <alignment horizontal="right" vertical="center"/>
    </xf>
    <xf numFmtId="0" fontId="22" fillId="4" borderId="102" xfId="0" applyFont="1" applyFill="1" applyBorder="1" applyAlignment="1">
      <alignment horizontal="left" vertical="center"/>
    </xf>
    <xf numFmtId="0" fontId="22" fillId="4" borderId="102" xfId="0" applyFont="1" applyFill="1" applyBorder="1" applyAlignment="1">
      <alignment horizontal="center" vertical="center" wrapText="1"/>
    </xf>
    <xf numFmtId="0" fontId="7" fillId="4" borderId="102" xfId="0" applyFont="1" applyFill="1" applyBorder="1" applyAlignment="1">
      <alignment horizontal="center" vertical="center"/>
    </xf>
    <xf numFmtId="0" fontId="22" fillId="4" borderId="116" xfId="0" applyFont="1" applyFill="1" applyBorder="1" applyAlignment="1">
      <alignment horizontal="right" vertical="center"/>
    </xf>
    <xf numFmtId="0" fontId="62" fillId="0" borderId="122" xfId="0" applyFont="1" applyBorder="1" applyAlignment="1">
      <alignment horizontal="center" vertical="center"/>
    </xf>
    <xf numFmtId="0" fontId="62" fillId="0" borderId="123" xfId="0" applyFont="1" applyBorder="1" applyAlignment="1">
      <alignment horizontal="center" vertical="center"/>
    </xf>
    <xf numFmtId="0" fontId="62" fillId="0" borderId="124" xfId="0" applyFont="1" applyBorder="1" applyAlignment="1">
      <alignment horizontal="center" vertical="center"/>
    </xf>
    <xf numFmtId="0" fontId="62" fillId="0" borderId="125" xfId="0" applyFont="1" applyBorder="1" applyAlignment="1">
      <alignment horizontal="center"/>
    </xf>
    <xf numFmtId="0" fontId="62" fillId="0" borderId="123" xfId="0" applyFont="1" applyBorder="1" applyAlignment="1">
      <alignment horizontal="center"/>
    </xf>
    <xf numFmtId="0" fontId="62" fillId="0" borderId="126" xfId="0" applyFont="1" applyBorder="1" applyAlignment="1">
      <alignment horizontal="center"/>
    </xf>
    <xf numFmtId="0" fontId="7" fillId="0" borderId="127" xfId="0" applyFont="1" applyBorder="1" applyAlignment="1">
      <alignment horizontal="center"/>
    </xf>
    <xf numFmtId="0" fontId="7" fillId="0" borderId="128" xfId="0" applyFont="1" applyBorder="1" applyAlignment="1">
      <alignment horizontal="center"/>
    </xf>
    <xf numFmtId="0" fontId="7" fillId="0" borderId="129" xfId="0" applyFont="1" applyBorder="1" applyAlignment="1">
      <alignment horizontal="center"/>
    </xf>
    <xf numFmtId="0" fontId="33" fillId="4" borderId="107" xfId="0" applyFont="1" applyFill="1" applyBorder="1" applyAlignment="1">
      <alignment vertical="center"/>
    </xf>
    <xf numFmtId="0" fontId="22" fillId="4" borderId="108" xfId="0" applyFont="1" applyFill="1" applyBorder="1" applyAlignment="1">
      <alignment horizontal="right" vertical="center"/>
    </xf>
    <xf numFmtId="0" fontId="22" fillId="0" borderId="130" xfId="0" applyFont="1" applyBorder="1" applyAlignment="1">
      <alignment horizontal="center" vertical="center" wrapText="1"/>
    </xf>
    <xf numFmtId="0" fontId="22" fillId="0" borderId="131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2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3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4" borderId="133" xfId="0" applyFont="1" applyFill="1" applyBorder="1" applyAlignment="1">
      <alignment vertical="center" shrinkToFit="1"/>
    </xf>
    <xf numFmtId="0" fontId="7" fillId="4" borderId="134" xfId="0" applyFont="1" applyFill="1" applyBorder="1" applyAlignment="1">
      <alignment vertical="top" wrapText="1"/>
    </xf>
    <xf numFmtId="0" fontId="24" fillId="0" borderId="29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24" fillId="0" borderId="29" xfId="0" applyFont="1" applyFill="1" applyBorder="1" applyAlignment="1">
      <alignment vertical="center"/>
    </xf>
    <xf numFmtId="0" fontId="7" fillId="4" borderId="135" xfId="0" applyFont="1" applyFill="1" applyBorder="1" applyAlignment="1">
      <alignment vertical="center" shrinkToFit="1"/>
    </xf>
    <xf numFmtId="0" fontId="7" fillId="4" borderId="113" xfId="0" applyFont="1" applyFill="1" applyBorder="1" applyAlignment="1">
      <alignment vertical="top" wrapText="1"/>
    </xf>
    <xf numFmtId="0" fontId="22" fillId="4" borderId="58" xfId="0" applyFont="1" applyFill="1" applyBorder="1" applyAlignment="1">
      <alignment horizontal="right" vertical="center"/>
    </xf>
    <xf numFmtId="0" fontId="7" fillId="4" borderId="60" xfId="0" applyFont="1" applyFill="1" applyBorder="1" applyAlignment="1">
      <alignment vertical="top" wrapText="1"/>
    </xf>
    <xf numFmtId="0" fontId="7" fillId="4" borderId="112" xfId="0" applyFont="1" applyFill="1" applyBorder="1" applyAlignment="1">
      <alignment vertical="top" wrapText="1"/>
    </xf>
    <xf numFmtId="0" fontId="63" fillId="0" borderId="27" xfId="0" applyFont="1" applyFill="1" applyBorder="1" applyAlignment="1">
      <alignment horizontal="center" vertical="center" wrapText="1"/>
    </xf>
    <xf numFmtId="0" fontId="65" fillId="12" borderId="50" xfId="0" applyFont="1" applyFill="1" applyBorder="1" applyAlignment="1">
      <alignment horizontal="center"/>
    </xf>
    <xf numFmtId="0" fontId="65" fillId="12" borderId="136" xfId="0" applyFont="1" applyFill="1" applyBorder="1" applyAlignment="1">
      <alignment vertical="top" wrapText="1"/>
    </xf>
    <xf numFmtId="0" fontId="65" fillId="12" borderId="136" xfId="0" applyFont="1" applyFill="1" applyBorder="1" applyAlignment="1">
      <alignment horizontal="center" vertical="top" wrapText="1"/>
    </xf>
    <xf numFmtId="0" fontId="65" fillId="12" borderId="51" xfId="0" applyFont="1" applyFill="1" applyBorder="1" applyAlignment="1">
      <alignment/>
    </xf>
    <xf numFmtId="0" fontId="65" fillId="12" borderId="137" xfId="0" applyFont="1" applyFill="1" applyBorder="1" applyAlignment="1">
      <alignment horizontal="center"/>
    </xf>
    <xf numFmtId="0" fontId="65" fillId="12" borderId="61" xfId="0" applyFont="1" applyFill="1" applyBorder="1" applyAlignment="1">
      <alignment horizontal="center"/>
    </xf>
    <xf numFmtId="0" fontId="65" fillId="12" borderId="51" xfId="0" applyFont="1" applyFill="1" applyBorder="1" applyAlignment="1">
      <alignment horizontal="center"/>
    </xf>
    <xf numFmtId="0" fontId="65" fillId="12" borderId="138" xfId="0" applyFont="1" applyFill="1" applyBorder="1" applyAlignment="1">
      <alignment/>
    </xf>
    <xf numFmtId="0" fontId="65" fillId="12" borderId="138" xfId="0" applyFont="1" applyFill="1" applyBorder="1" applyAlignment="1">
      <alignment vertical="center" wrapText="1"/>
    </xf>
    <xf numFmtId="0" fontId="65" fillId="12" borderId="138" xfId="0" applyFont="1" applyFill="1" applyBorder="1" applyAlignment="1">
      <alignment vertical="top" wrapText="1"/>
    </xf>
    <xf numFmtId="0" fontId="65" fillId="12" borderId="138" xfId="0" applyFont="1" applyFill="1" applyBorder="1" applyAlignment="1">
      <alignment horizontal="center" vertical="top" wrapText="1"/>
    </xf>
    <xf numFmtId="0" fontId="65" fillId="12" borderId="139" xfId="0" applyFont="1" applyFill="1" applyBorder="1" applyAlignment="1">
      <alignment/>
    </xf>
    <xf numFmtId="0" fontId="65" fillId="12" borderId="97" xfId="0" applyFont="1" applyFill="1" applyBorder="1" applyAlignment="1">
      <alignment horizontal="center"/>
    </xf>
    <xf numFmtId="0" fontId="65" fillId="12" borderId="140" xfId="0" applyFont="1" applyFill="1" applyBorder="1" applyAlignment="1">
      <alignment horizontal="center"/>
    </xf>
    <xf numFmtId="0" fontId="65" fillId="12" borderId="13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 wrapText="1"/>
    </xf>
    <xf numFmtId="0" fontId="65" fillId="12" borderId="136" xfId="0" applyFont="1" applyFill="1" applyBorder="1" applyAlignment="1">
      <alignment vertical="center" shrinkToFit="1"/>
    </xf>
    <xf numFmtId="0" fontId="24" fillId="0" borderId="83" xfId="0" applyFont="1" applyBorder="1" applyAlignment="1">
      <alignment horizontal="left" vertical="center" wrapText="1"/>
    </xf>
    <xf numFmtId="0" fontId="24" fillId="9" borderId="109" xfId="0" applyFont="1" applyFill="1" applyBorder="1" applyAlignment="1">
      <alignment vertical="center" wrapText="1" shrinkToFit="1"/>
    </xf>
    <xf numFmtId="0" fontId="39" fillId="0" borderId="45" xfId="0" applyFont="1" applyBorder="1" applyAlignment="1" quotePrefix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39" fillId="0" borderId="19" xfId="0" applyFont="1" applyFill="1" applyBorder="1" applyAlignment="1" quotePrefix="1">
      <alignment horizontal="center" vertical="center" wrapText="1"/>
    </xf>
    <xf numFmtId="0" fontId="39" fillId="0" borderId="20" xfId="0" applyFont="1" applyFill="1" applyBorder="1" applyAlignment="1" quotePrefix="1">
      <alignment horizontal="center" vertical="center" wrapText="1"/>
    </xf>
    <xf numFmtId="0" fontId="39" fillId="0" borderId="21" xfId="0" applyFont="1" applyFill="1" applyBorder="1" applyAlignment="1" quotePrefix="1">
      <alignment horizontal="center" vertical="center" wrapText="1"/>
    </xf>
    <xf numFmtId="0" fontId="39" fillId="0" borderId="27" xfId="0" applyFont="1" applyFill="1" applyBorder="1" applyAlignment="1" quotePrefix="1">
      <alignment horizontal="center" vertical="center" wrapText="1"/>
    </xf>
    <xf numFmtId="0" fontId="0" fillId="0" borderId="0" xfId="0" applyAlignment="1">
      <alignment wrapText="1"/>
    </xf>
  </cellXfs>
  <cellStyles count="7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gyzet 2" xfId="53"/>
    <cellStyle name="Jegyzet_gépész nappali" xfId="54"/>
    <cellStyle name="Jelölőszín (1)" xfId="55"/>
    <cellStyle name="Jelölőszín (1) 2" xfId="56"/>
    <cellStyle name="Jelölőszín (1)_Bt levelező" xfId="57"/>
    <cellStyle name="Jelölőszín (2)" xfId="58"/>
    <cellStyle name="Jelölőszín (2) 2" xfId="59"/>
    <cellStyle name="Jelölőszín (2)_Bt levelező" xfId="60"/>
    <cellStyle name="Jelölőszín (3)" xfId="61"/>
    <cellStyle name="Jelölőszín (3) 2" xfId="62"/>
    <cellStyle name="Jelölőszín (3)_Bt levelező" xfId="63"/>
    <cellStyle name="Jelölőszín (4)" xfId="64"/>
    <cellStyle name="Jelölőszín (4) 2" xfId="65"/>
    <cellStyle name="Jelölőszín (4)_Bt levelező" xfId="66"/>
    <cellStyle name="Jelölőszín (5)" xfId="67"/>
    <cellStyle name="Jelölőszín (5) 2" xfId="68"/>
    <cellStyle name="Jelölőszín (5)_Bt levelező" xfId="69"/>
    <cellStyle name="Jelölőszín (6)" xfId="70"/>
    <cellStyle name="Jelölőszín (6) 2" xfId="71"/>
    <cellStyle name="Jelölőszín (6)_Bt levelező" xfId="72"/>
    <cellStyle name="Jó" xfId="73"/>
    <cellStyle name="Kimenet" xfId="74"/>
    <cellStyle name="Magyarázó szöveg" xfId="75"/>
    <cellStyle name="Followed Hyperlink" xfId="76"/>
    <cellStyle name="Normál 2" xfId="77"/>
    <cellStyle name="Normál 2 2" xfId="78"/>
    <cellStyle name="Normál 2_Bt nappali" xfId="79"/>
    <cellStyle name="Normál 3" xfId="80"/>
    <cellStyle name="Normál 3 2" xfId="81"/>
    <cellStyle name="Normál 4" xfId="82"/>
    <cellStyle name="Normál_Munka1" xfId="83"/>
    <cellStyle name="Normál_Munka2" xfId="84"/>
    <cellStyle name="Összesen" xfId="85"/>
    <cellStyle name="Currency" xfId="86"/>
    <cellStyle name="Currency [0]" xfId="87"/>
    <cellStyle name="Rossz" xfId="88"/>
    <cellStyle name="Semleges" xfId="89"/>
    <cellStyle name="Számítás" xfId="90"/>
    <cellStyle name="Percent" xfId="91"/>
    <cellStyle name="Százalék 2" xfId="9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G1" sqref="G1"/>
    </sheetView>
  </sheetViews>
  <sheetFormatPr defaultColWidth="9.140625" defaultRowHeight="12.75"/>
  <sheetData>
    <row r="1" spans="1:7" ht="12.75">
      <c r="A1" s="449" t="s">
        <v>359</v>
      </c>
      <c r="B1" s="449" t="s">
        <v>418</v>
      </c>
      <c r="C1" s="449" t="s">
        <v>419</v>
      </c>
      <c r="D1" s="449" t="s">
        <v>420</v>
      </c>
      <c r="E1" s="449" t="s">
        <v>356</v>
      </c>
      <c r="F1" s="449" t="s">
        <v>357</v>
      </c>
      <c r="G1" s="449" t="s">
        <v>358</v>
      </c>
    </row>
    <row r="2" spans="1:7" ht="12.75">
      <c r="A2" s="449" t="s">
        <v>212</v>
      </c>
      <c r="B2" s="449" t="s">
        <v>49</v>
      </c>
      <c r="C2" s="449">
        <v>4</v>
      </c>
      <c r="D2" s="449" t="s">
        <v>361</v>
      </c>
      <c r="E2" s="449">
        <v>2</v>
      </c>
      <c r="F2" s="449">
        <v>0</v>
      </c>
      <c r="G2" s="449">
        <v>1</v>
      </c>
    </row>
    <row r="3" spans="1:7" ht="12.75">
      <c r="A3" s="449" t="s">
        <v>228</v>
      </c>
      <c r="B3" s="449" t="s">
        <v>349</v>
      </c>
      <c r="C3" s="449">
        <v>0</v>
      </c>
      <c r="D3" s="449" t="s">
        <v>364</v>
      </c>
      <c r="E3" s="449">
        <v>0</v>
      </c>
      <c r="F3" s="449">
        <v>2</v>
      </c>
      <c r="G3" s="449">
        <v>0</v>
      </c>
    </row>
    <row r="4" spans="1:7" ht="12.75">
      <c r="A4" s="449" t="s">
        <v>229</v>
      </c>
      <c r="B4" s="449" t="s">
        <v>350</v>
      </c>
      <c r="C4" s="449">
        <v>0</v>
      </c>
      <c r="D4" s="449" t="s">
        <v>364</v>
      </c>
      <c r="E4" s="449">
        <v>0</v>
      </c>
      <c r="F4" s="449">
        <v>2</v>
      </c>
      <c r="G4" s="449">
        <v>0</v>
      </c>
    </row>
    <row r="5" spans="1:7" ht="12.75">
      <c r="A5" s="449" t="s">
        <v>274</v>
      </c>
      <c r="B5" s="449" t="s">
        <v>166</v>
      </c>
      <c r="C5" s="449">
        <v>3</v>
      </c>
      <c r="D5" s="449" t="s">
        <v>361</v>
      </c>
      <c r="E5" s="449">
        <v>1</v>
      </c>
      <c r="F5" s="449">
        <v>0</v>
      </c>
      <c r="G5" s="449">
        <v>1</v>
      </c>
    </row>
    <row r="6" spans="1:7" ht="12.75">
      <c r="A6" s="449" t="s">
        <v>353</v>
      </c>
      <c r="B6" s="449" t="s">
        <v>43</v>
      </c>
      <c r="C6" s="449">
        <v>2</v>
      </c>
      <c r="D6" s="449" t="s">
        <v>361</v>
      </c>
      <c r="E6" s="449">
        <v>2</v>
      </c>
      <c r="F6" s="449">
        <v>0</v>
      </c>
      <c r="G6" s="449">
        <v>0</v>
      </c>
    </row>
    <row r="7" spans="1:7" ht="12.75">
      <c r="A7" s="449" t="s">
        <v>15</v>
      </c>
      <c r="B7" s="449" t="s">
        <v>307</v>
      </c>
      <c r="C7" s="449">
        <v>4</v>
      </c>
      <c r="D7" s="449" t="s">
        <v>361</v>
      </c>
      <c r="E7" s="449">
        <v>2</v>
      </c>
      <c r="F7" s="449">
        <v>0</v>
      </c>
      <c r="G7" s="449">
        <v>1</v>
      </c>
    </row>
    <row r="8" spans="1:7" ht="12.75">
      <c r="A8" s="449" t="s">
        <v>199</v>
      </c>
      <c r="B8" s="449" t="s">
        <v>38</v>
      </c>
      <c r="C8" s="449">
        <v>4</v>
      </c>
      <c r="D8" s="449" t="s">
        <v>361</v>
      </c>
      <c r="E8" s="449">
        <v>3</v>
      </c>
      <c r="F8" s="449">
        <v>1</v>
      </c>
      <c r="G8" s="449">
        <v>0</v>
      </c>
    </row>
    <row r="9" spans="1:7" ht="12.75">
      <c r="A9" s="449" t="s">
        <v>275</v>
      </c>
      <c r="B9" s="449" t="s">
        <v>308</v>
      </c>
      <c r="C9" s="449">
        <v>4</v>
      </c>
      <c r="D9" s="449" t="s">
        <v>361</v>
      </c>
      <c r="E9" s="449">
        <v>1</v>
      </c>
      <c r="F9" s="449">
        <v>0</v>
      </c>
      <c r="G9" s="449">
        <v>2</v>
      </c>
    </row>
    <row r="10" spans="1:7" ht="12.75">
      <c r="A10" s="449" t="s">
        <v>210</v>
      </c>
      <c r="B10" s="449" t="s">
        <v>158</v>
      </c>
      <c r="C10" s="449">
        <v>4</v>
      </c>
      <c r="D10" s="449" t="s">
        <v>360</v>
      </c>
      <c r="E10" s="449">
        <v>2</v>
      </c>
      <c r="F10" s="449">
        <v>0</v>
      </c>
      <c r="G10" s="449">
        <v>2</v>
      </c>
    </row>
    <row r="11" spans="1:7" ht="12.75">
      <c r="A11" s="449" t="s">
        <v>272</v>
      </c>
      <c r="B11" s="449" t="s">
        <v>186</v>
      </c>
      <c r="C11" s="449">
        <v>3</v>
      </c>
      <c r="D11" s="449" t="s">
        <v>360</v>
      </c>
      <c r="E11" s="449">
        <v>2</v>
      </c>
      <c r="F11" s="449">
        <v>0</v>
      </c>
      <c r="G11" s="449">
        <v>0</v>
      </c>
    </row>
    <row r="12" spans="1:7" ht="12.75">
      <c r="A12" s="449" t="s">
        <v>273</v>
      </c>
      <c r="B12" s="449" t="s">
        <v>187</v>
      </c>
      <c r="C12" s="449">
        <v>2</v>
      </c>
      <c r="D12" s="449" t="s">
        <v>361</v>
      </c>
      <c r="E12" s="449">
        <v>0</v>
      </c>
      <c r="F12" s="449">
        <v>0</v>
      </c>
      <c r="G12" s="449">
        <v>2</v>
      </c>
    </row>
    <row r="13" spans="1:7" ht="12.75">
      <c r="A13" s="449" t="s">
        <v>286</v>
      </c>
      <c r="B13" s="449" t="s">
        <v>51</v>
      </c>
      <c r="C13" s="449">
        <v>4</v>
      </c>
      <c r="D13" s="449" t="s">
        <v>360</v>
      </c>
      <c r="E13" s="449">
        <v>2</v>
      </c>
      <c r="F13" s="449">
        <v>0</v>
      </c>
      <c r="G13" s="449">
        <v>2</v>
      </c>
    </row>
    <row r="14" spans="1:7" ht="12.75">
      <c r="A14" s="449" t="s">
        <v>222</v>
      </c>
      <c r="B14" s="449" t="s">
        <v>167</v>
      </c>
      <c r="C14" s="449">
        <v>4</v>
      </c>
      <c r="D14" s="449" t="s">
        <v>360</v>
      </c>
      <c r="E14" s="449">
        <v>2</v>
      </c>
      <c r="F14" s="449">
        <v>0</v>
      </c>
      <c r="G14" s="449">
        <v>1</v>
      </c>
    </row>
    <row r="15" spans="1:7" ht="12.75">
      <c r="A15" s="449" t="s">
        <v>196</v>
      </c>
      <c r="B15" s="449" t="s">
        <v>347</v>
      </c>
      <c r="C15" s="449">
        <v>6</v>
      </c>
      <c r="D15" s="449" t="s">
        <v>363</v>
      </c>
      <c r="E15" s="449">
        <v>3</v>
      </c>
      <c r="F15" s="449">
        <v>2</v>
      </c>
      <c r="G15" s="449">
        <v>0</v>
      </c>
    </row>
    <row r="16" spans="1:7" ht="12.75">
      <c r="A16" s="449" t="s">
        <v>293</v>
      </c>
      <c r="B16" s="449" t="s">
        <v>303</v>
      </c>
      <c r="C16" s="449">
        <v>2</v>
      </c>
      <c r="D16" s="449" t="s">
        <v>361</v>
      </c>
      <c r="E16" s="449">
        <v>0</v>
      </c>
      <c r="F16" s="449">
        <v>0</v>
      </c>
      <c r="G16" s="449">
        <v>2</v>
      </c>
    </row>
    <row r="17" spans="1:7" ht="12.75">
      <c r="A17" s="449" t="s">
        <v>297</v>
      </c>
      <c r="B17" s="449" t="s">
        <v>309</v>
      </c>
      <c r="C17" s="449">
        <v>2</v>
      </c>
      <c r="D17" s="449" t="s">
        <v>361</v>
      </c>
      <c r="E17" s="449">
        <v>0</v>
      </c>
      <c r="F17" s="449">
        <v>0</v>
      </c>
      <c r="G17" s="449">
        <v>2</v>
      </c>
    </row>
    <row r="18" spans="1:7" ht="12.75">
      <c r="A18" s="449" t="s">
        <v>280</v>
      </c>
      <c r="B18" s="449" t="s">
        <v>36</v>
      </c>
      <c r="C18" s="449">
        <v>2</v>
      </c>
      <c r="D18" s="449" t="s">
        <v>361</v>
      </c>
      <c r="E18" s="449">
        <v>0</v>
      </c>
      <c r="F18" s="449">
        <v>0</v>
      </c>
      <c r="G18" s="449">
        <v>1</v>
      </c>
    </row>
    <row r="19" spans="1:7" ht="12.75">
      <c r="A19" s="449" t="s">
        <v>234</v>
      </c>
      <c r="B19" s="449" t="s">
        <v>54</v>
      </c>
      <c r="C19" s="449">
        <v>5</v>
      </c>
      <c r="D19" s="449" t="s">
        <v>360</v>
      </c>
      <c r="E19" s="449">
        <v>2</v>
      </c>
      <c r="F19" s="449">
        <v>0</v>
      </c>
      <c r="G19" s="449">
        <v>2</v>
      </c>
    </row>
    <row r="20" spans="1:7" ht="12.75">
      <c r="A20" s="449" t="s">
        <v>331</v>
      </c>
      <c r="B20" s="449" t="s">
        <v>332</v>
      </c>
      <c r="C20" s="449">
        <v>6</v>
      </c>
      <c r="D20" s="449" t="s">
        <v>361</v>
      </c>
      <c r="E20" s="449">
        <v>0</v>
      </c>
      <c r="F20" s="449">
        <v>0</v>
      </c>
      <c r="G20" s="449">
        <v>3</v>
      </c>
    </row>
    <row r="21" spans="1:7" ht="12.75">
      <c r="A21" s="449" t="s">
        <v>365</v>
      </c>
      <c r="B21" s="449" t="s">
        <v>434</v>
      </c>
      <c r="C21" s="449">
        <v>2</v>
      </c>
      <c r="D21" s="449" t="s">
        <v>361</v>
      </c>
      <c r="E21" s="449">
        <v>1</v>
      </c>
      <c r="F21" s="449">
        <v>1</v>
      </c>
      <c r="G21" s="449">
        <v>0</v>
      </c>
    </row>
    <row r="22" spans="1:7" ht="12.75">
      <c r="A22" s="449" t="s">
        <v>366</v>
      </c>
      <c r="B22" s="449" t="s">
        <v>457</v>
      </c>
      <c r="C22" s="449">
        <v>3</v>
      </c>
      <c r="D22" s="449" t="s">
        <v>361</v>
      </c>
      <c r="E22" s="449">
        <v>2</v>
      </c>
      <c r="F22" s="449">
        <v>0</v>
      </c>
      <c r="G22" s="449">
        <v>0</v>
      </c>
    </row>
    <row r="23" spans="1:7" ht="12.75">
      <c r="A23" s="449" t="s">
        <v>367</v>
      </c>
      <c r="B23" s="449" t="s">
        <v>435</v>
      </c>
      <c r="C23" s="449">
        <v>2</v>
      </c>
      <c r="D23" s="449" t="s">
        <v>361</v>
      </c>
      <c r="E23" s="449">
        <v>2</v>
      </c>
      <c r="F23" s="449">
        <v>0</v>
      </c>
      <c r="G23" s="449">
        <v>0</v>
      </c>
    </row>
    <row r="24" spans="1:7" ht="12.75">
      <c r="A24" s="449" t="s">
        <v>6</v>
      </c>
      <c r="B24" s="449" t="s">
        <v>348</v>
      </c>
      <c r="C24" s="449">
        <v>0</v>
      </c>
      <c r="D24" s="449" t="s">
        <v>362</v>
      </c>
      <c r="E24" s="449">
        <v>0</v>
      </c>
      <c r="F24" s="449">
        <v>2</v>
      </c>
      <c r="G24" s="449">
        <v>0</v>
      </c>
    </row>
    <row r="25" spans="1:7" ht="12.75">
      <c r="A25" s="449" t="s">
        <v>368</v>
      </c>
      <c r="B25" s="449" t="s">
        <v>436</v>
      </c>
      <c r="C25" s="449">
        <v>8</v>
      </c>
      <c r="D25" s="449" t="s">
        <v>360</v>
      </c>
      <c r="E25" s="449">
        <v>4</v>
      </c>
      <c r="F25" s="449">
        <v>0</v>
      </c>
      <c r="G25" s="449">
        <v>2</v>
      </c>
    </row>
    <row r="26" spans="1:7" ht="12.75">
      <c r="A26" s="449" t="s">
        <v>369</v>
      </c>
      <c r="B26" s="449" t="s">
        <v>437</v>
      </c>
      <c r="C26" s="449">
        <v>2</v>
      </c>
      <c r="D26" s="449" t="s">
        <v>361</v>
      </c>
      <c r="E26" s="449">
        <v>0</v>
      </c>
      <c r="F26" s="449">
        <v>0</v>
      </c>
      <c r="G26" s="449">
        <v>2</v>
      </c>
    </row>
    <row r="27" spans="1:7" ht="12.75">
      <c r="A27" s="449" t="s">
        <v>370</v>
      </c>
      <c r="B27" s="449" t="s">
        <v>438</v>
      </c>
      <c r="C27" s="449">
        <v>8</v>
      </c>
      <c r="D27" s="449" t="s">
        <v>360</v>
      </c>
      <c r="E27" s="449">
        <v>4</v>
      </c>
      <c r="F27" s="449">
        <v>0</v>
      </c>
      <c r="G27" s="449">
        <v>2</v>
      </c>
    </row>
    <row r="28" spans="1:7" ht="12.75">
      <c r="A28" s="449" t="s">
        <v>371</v>
      </c>
      <c r="B28" s="449" t="s">
        <v>439</v>
      </c>
      <c r="C28" s="449">
        <v>3</v>
      </c>
      <c r="D28" s="449" t="s">
        <v>360</v>
      </c>
      <c r="E28" s="449">
        <v>3</v>
      </c>
      <c r="F28" s="449">
        <v>0</v>
      </c>
      <c r="G28" s="449">
        <v>0</v>
      </c>
    </row>
    <row r="29" spans="1:7" ht="12.75">
      <c r="A29" s="449" t="s">
        <v>372</v>
      </c>
      <c r="B29" s="449" t="s">
        <v>440</v>
      </c>
      <c r="C29" s="449">
        <v>3</v>
      </c>
      <c r="D29" s="449" t="s">
        <v>361</v>
      </c>
      <c r="E29" s="449">
        <v>0</v>
      </c>
      <c r="F29" s="449">
        <v>3</v>
      </c>
      <c r="G29" s="449">
        <v>1</v>
      </c>
    </row>
    <row r="30" spans="1:7" ht="12.75">
      <c r="A30" s="449" t="s">
        <v>326</v>
      </c>
      <c r="B30" s="449" t="s">
        <v>458</v>
      </c>
      <c r="C30" s="449">
        <v>3</v>
      </c>
      <c r="D30" s="449" t="s">
        <v>360</v>
      </c>
      <c r="E30" s="449">
        <v>2</v>
      </c>
      <c r="F30" s="449">
        <v>0</v>
      </c>
      <c r="G30" s="449">
        <v>0</v>
      </c>
    </row>
    <row r="31" spans="1:7" ht="12.75">
      <c r="A31" s="449" t="s">
        <v>373</v>
      </c>
      <c r="B31" s="449" t="s">
        <v>459</v>
      </c>
      <c r="C31" s="449">
        <v>2</v>
      </c>
      <c r="D31" s="449" t="s">
        <v>361</v>
      </c>
      <c r="E31" s="449">
        <v>0</v>
      </c>
      <c r="F31" s="449">
        <v>0</v>
      </c>
      <c r="G31" s="449">
        <v>2</v>
      </c>
    </row>
    <row r="32" spans="1:7" ht="12.75">
      <c r="A32" s="449" t="s">
        <v>374</v>
      </c>
      <c r="B32" s="449" t="s">
        <v>441</v>
      </c>
      <c r="C32" s="449">
        <v>4</v>
      </c>
      <c r="D32" s="449" t="s">
        <v>360</v>
      </c>
      <c r="E32" s="449">
        <v>0</v>
      </c>
      <c r="F32" s="449">
        <v>0</v>
      </c>
      <c r="G32" s="449">
        <v>2</v>
      </c>
    </row>
    <row r="33" spans="1:7" ht="12.75">
      <c r="A33" s="449" t="s">
        <v>375</v>
      </c>
      <c r="B33" s="449" t="s">
        <v>442</v>
      </c>
      <c r="C33" s="449">
        <v>9</v>
      </c>
      <c r="D33" s="449" t="s">
        <v>360</v>
      </c>
      <c r="E33" s="449">
        <v>4</v>
      </c>
      <c r="F33" s="449">
        <v>0</v>
      </c>
      <c r="G33" s="449">
        <v>3</v>
      </c>
    </row>
    <row r="34" spans="1:7" ht="12.75">
      <c r="A34" s="449" t="s">
        <v>376</v>
      </c>
      <c r="B34" s="449" t="s">
        <v>443</v>
      </c>
      <c r="C34" s="449">
        <v>2</v>
      </c>
      <c r="D34" s="449" t="s">
        <v>361</v>
      </c>
      <c r="E34" s="449">
        <v>0</v>
      </c>
      <c r="F34" s="449">
        <v>0</v>
      </c>
      <c r="G34" s="449">
        <v>2</v>
      </c>
    </row>
    <row r="35" spans="1:7" ht="12.75">
      <c r="A35" s="449" t="s">
        <v>377</v>
      </c>
      <c r="B35" s="449" t="s">
        <v>444</v>
      </c>
      <c r="C35" s="449">
        <v>2</v>
      </c>
      <c r="D35" s="449" t="s">
        <v>360</v>
      </c>
      <c r="E35" s="449">
        <v>2</v>
      </c>
      <c r="F35" s="449">
        <v>0</v>
      </c>
      <c r="G35" s="449">
        <v>0</v>
      </c>
    </row>
    <row r="36" spans="1:7" ht="12.75">
      <c r="A36" s="449" t="s">
        <v>378</v>
      </c>
      <c r="B36" s="449" t="s">
        <v>445</v>
      </c>
      <c r="C36" s="449">
        <v>2</v>
      </c>
      <c r="D36" s="449" t="s">
        <v>361</v>
      </c>
      <c r="E36" s="449">
        <v>0</v>
      </c>
      <c r="F36" s="449">
        <v>0</v>
      </c>
      <c r="G36" s="449">
        <v>2</v>
      </c>
    </row>
    <row r="37" spans="1:7" ht="12.75">
      <c r="A37" s="449" t="s">
        <v>379</v>
      </c>
      <c r="B37" s="449" t="s">
        <v>446</v>
      </c>
      <c r="C37" s="449">
        <v>2</v>
      </c>
      <c r="D37" s="449" t="s">
        <v>361</v>
      </c>
      <c r="E37" s="449">
        <v>2</v>
      </c>
      <c r="F37" s="449">
        <v>0</v>
      </c>
      <c r="G37" s="449">
        <v>0</v>
      </c>
    </row>
    <row r="38" spans="1:7" ht="12.75">
      <c r="A38" s="449" t="s">
        <v>380</v>
      </c>
      <c r="B38" s="449" t="s">
        <v>460</v>
      </c>
      <c r="C38" s="449">
        <v>3</v>
      </c>
      <c r="D38" s="449" t="s">
        <v>361</v>
      </c>
      <c r="E38" s="449">
        <v>2</v>
      </c>
      <c r="F38" s="449">
        <v>0</v>
      </c>
      <c r="G38" s="449">
        <v>0</v>
      </c>
    </row>
    <row r="39" spans="1:7" ht="12.75">
      <c r="A39" s="449" t="s">
        <v>381</v>
      </c>
      <c r="B39" s="449" t="s">
        <v>447</v>
      </c>
      <c r="C39" s="449">
        <v>3</v>
      </c>
      <c r="D39" s="449" t="s">
        <v>360</v>
      </c>
      <c r="E39" s="449">
        <v>2</v>
      </c>
      <c r="F39" s="449">
        <v>1</v>
      </c>
      <c r="G39" s="449">
        <v>0</v>
      </c>
    </row>
    <row r="40" spans="1:7" ht="12.75">
      <c r="A40" s="449" t="s">
        <v>382</v>
      </c>
      <c r="B40" s="449" t="s">
        <v>448</v>
      </c>
      <c r="C40" s="449">
        <v>2</v>
      </c>
      <c r="D40" s="449" t="s">
        <v>360</v>
      </c>
      <c r="E40" s="449">
        <v>2</v>
      </c>
      <c r="F40" s="449">
        <v>0</v>
      </c>
      <c r="G40" s="449">
        <v>0</v>
      </c>
    </row>
    <row r="41" spans="1:7" ht="12.75">
      <c r="A41" s="449" t="s">
        <v>383</v>
      </c>
      <c r="B41" s="449" t="s">
        <v>449</v>
      </c>
      <c r="C41" s="449">
        <v>2</v>
      </c>
      <c r="D41" s="449" t="s">
        <v>361</v>
      </c>
      <c r="E41" s="449">
        <v>0</v>
      </c>
      <c r="F41" s="449">
        <v>1</v>
      </c>
      <c r="G41" s="449">
        <v>1</v>
      </c>
    </row>
    <row r="42" spans="1:7" ht="12.75">
      <c r="A42" s="449" t="s">
        <v>384</v>
      </c>
      <c r="B42" s="449" t="s">
        <v>450</v>
      </c>
      <c r="C42" s="449">
        <v>2</v>
      </c>
      <c r="D42" s="449" t="s">
        <v>360</v>
      </c>
      <c r="E42" s="449">
        <v>2</v>
      </c>
      <c r="F42" s="449">
        <v>0</v>
      </c>
      <c r="G42" s="449">
        <v>0</v>
      </c>
    </row>
    <row r="43" spans="1:7" ht="12.75">
      <c r="A43" s="449" t="s">
        <v>385</v>
      </c>
      <c r="B43" s="449" t="s">
        <v>451</v>
      </c>
      <c r="C43" s="449">
        <v>2</v>
      </c>
      <c r="D43" s="449" t="s">
        <v>361</v>
      </c>
      <c r="E43" s="449">
        <v>0</v>
      </c>
      <c r="F43" s="449">
        <v>0</v>
      </c>
      <c r="G43" s="449">
        <v>2</v>
      </c>
    </row>
    <row r="44" spans="1:7" ht="12.75">
      <c r="A44" s="449" t="s">
        <v>386</v>
      </c>
      <c r="B44" s="449" t="s">
        <v>452</v>
      </c>
      <c r="C44" s="449">
        <v>4</v>
      </c>
      <c r="D44" s="449" t="s">
        <v>360</v>
      </c>
      <c r="E44" s="449">
        <v>2</v>
      </c>
      <c r="F44" s="449">
        <v>0</v>
      </c>
      <c r="G44" s="449">
        <v>0</v>
      </c>
    </row>
    <row r="45" spans="1:7" ht="12.75">
      <c r="A45" s="449" t="s">
        <v>387</v>
      </c>
      <c r="B45" s="449" t="s">
        <v>453</v>
      </c>
      <c r="C45" s="449">
        <v>6</v>
      </c>
      <c r="D45" s="449" t="s">
        <v>360</v>
      </c>
      <c r="E45" s="449">
        <v>3</v>
      </c>
      <c r="F45" s="449">
        <v>2</v>
      </c>
      <c r="G45" s="449">
        <v>0</v>
      </c>
    </row>
    <row r="46" spans="1:7" ht="12.75">
      <c r="A46" s="449" t="s">
        <v>388</v>
      </c>
      <c r="B46" s="449" t="s">
        <v>454</v>
      </c>
      <c r="C46" s="449">
        <v>2</v>
      </c>
      <c r="D46" s="449" t="s">
        <v>361</v>
      </c>
      <c r="E46" s="449">
        <v>0</v>
      </c>
      <c r="F46" s="449">
        <v>0</v>
      </c>
      <c r="G46" s="449">
        <v>2</v>
      </c>
    </row>
    <row r="47" spans="1:7" ht="12.75">
      <c r="A47" s="449" t="s">
        <v>354</v>
      </c>
      <c r="B47" s="449" t="s">
        <v>60</v>
      </c>
      <c r="C47" s="449">
        <v>6</v>
      </c>
      <c r="D47" s="449" t="s">
        <v>360</v>
      </c>
      <c r="E47" s="449">
        <v>3</v>
      </c>
      <c r="F47" s="449">
        <v>0</v>
      </c>
      <c r="G47" s="449">
        <v>2</v>
      </c>
    </row>
    <row r="48" spans="1:7" ht="12.75">
      <c r="A48" s="449" t="s">
        <v>389</v>
      </c>
      <c r="B48" s="449" t="s">
        <v>455</v>
      </c>
      <c r="C48" s="449">
        <v>2</v>
      </c>
      <c r="D48" s="449" t="s">
        <v>361</v>
      </c>
      <c r="E48" s="449">
        <v>0</v>
      </c>
      <c r="F48" s="449">
        <v>0</v>
      </c>
      <c r="G48" s="449">
        <v>1</v>
      </c>
    </row>
    <row r="49" spans="1:7" ht="12.75">
      <c r="A49" s="449" t="s">
        <v>390</v>
      </c>
      <c r="B49" s="449" t="s">
        <v>456</v>
      </c>
      <c r="C49" s="449">
        <v>2</v>
      </c>
      <c r="D49" s="449" t="s">
        <v>361</v>
      </c>
      <c r="E49" s="449">
        <v>0</v>
      </c>
      <c r="F49" s="449">
        <v>0</v>
      </c>
      <c r="G49" s="449">
        <v>2</v>
      </c>
    </row>
    <row r="50" spans="1:7" ht="12.75">
      <c r="A50" s="449" t="s">
        <v>391</v>
      </c>
      <c r="B50" s="449" t="s">
        <v>306</v>
      </c>
      <c r="C50" s="449">
        <v>2</v>
      </c>
      <c r="D50" s="449" t="s">
        <v>361</v>
      </c>
      <c r="E50" s="449">
        <v>2</v>
      </c>
      <c r="F50" s="449">
        <v>0</v>
      </c>
      <c r="G50" s="449">
        <v>0</v>
      </c>
    </row>
    <row r="51" spans="1:7" ht="12.75">
      <c r="A51" s="449" t="s">
        <v>392</v>
      </c>
      <c r="B51" s="449" t="s">
        <v>423</v>
      </c>
      <c r="C51" s="449">
        <v>3</v>
      </c>
      <c r="D51" s="449" t="s">
        <v>360</v>
      </c>
      <c r="E51" s="449">
        <v>1</v>
      </c>
      <c r="F51" s="449">
        <v>0</v>
      </c>
      <c r="G51" s="449">
        <v>2</v>
      </c>
    </row>
    <row r="52" spans="1:7" ht="12.75">
      <c r="A52" s="449" t="s">
        <v>393</v>
      </c>
      <c r="B52" s="449" t="s">
        <v>466</v>
      </c>
      <c r="C52" s="449">
        <v>6</v>
      </c>
      <c r="D52" s="449" t="s">
        <v>361</v>
      </c>
      <c r="E52" s="449">
        <v>2</v>
      </c>
      <c r="F52" s="449">
        <v>0</v>
      </c>
      <c r="G52" s="449">
        <v>4</v>
      </c>
    </row>
    <row r="53" spans="1:7" ht="12.75">
      <c r="A53" s="449" t="s">
        <v>394</v>
      </c>
      <c r="B53" s="449" t="s">
        <v>312</v>
      </c>
      <c r="C53" s="449">
        <v>6</v>
      </c>
      <c r="D53" s="449" t="s">
        <v>360</v>
      </c>
      <c r="E53" s="449">
        <v>3</v>
      </c>
      <c r="F53" s="449">
        <v>0</v>
      </c>
      <c r="G53" s="449">
        <v>2</v>
      </c>
    </row>
    <row r="54" spans="1:7" ht="12.75">
      <c r="A54" s="449" t="s">
        <v>395</v>
      </c>
      <c r="B54" s="449" t="s">
        <v>463</v>
      </c>
      <c r="C54" s="449">
        <v>6</v>
      </c>
      <c r="D54" s="449" t="s">
        <v>361</v>
      </c>
      <c r="E54" s="449">
        <v>0</v>
      </c>
      <c r="F54" s="449">
        <v>0</v>
      </c>
      <c r="G54" s="449">
        <v>3</v>
      </c>
    </row>
    <row r="55" spans="1:7" ht="12.75">
      <c r="A55" s="449" t="s">
        <v>396</v>
      </c>
      <c r="B55" s="449" t="s">
        <v>464</v>
      </c>
      <c r="C55" s="449">
        <v>6</v>
      </c>
      <c r="D55" s="449" t="s">
        <v>361</v>
      </c>
      <c r="E55" s="449">
        <v>0</v>
      </c>
      <c r="F55" s="449">
        <v>0</v>
      </c>
      <c r="G55" s="449">
        <v>3</v>
      </c>
    </row>
    <row r="56" spans="1:7" ht="12.75">
      <c r="A56" s="449" t="s">
        <v>397</v>
      </c>
      <c r="B56" s="449" t="s">
        <v>462</v>
      </c>
      <c r="C56" s="449">
        <v>3</v>
      </c>
      <c r="D56" s="449" t="s">
        <v>360</v>
      </c>
      <c r="E56" s="449">
        <v>3</v>
      </c>
      <c r="F56" s="449">
        <v>0</v>
      </c>
      <c r="G56" s="449">
        <v>0</v>
      </c>
    </row>
    <row r="57" spans="1:7" ht="12.75">
      <c r="A57" s="449" t="s">
        <v>398</v>
      </c>
      <c r="B57" s="449" t="s">
        <v>422</v>
      </c>
      <c r="C57" s="449">
        <v>2</v>
      </c>
      <c r="D57" s="449" t="s">
        <v>361</v>
      </c>
      <c r="E57" s="449">
        <v>0</v>
      </c>
      <c r="F57" s="449">
        <v>0</v>
      </c>
      <c r="G57" s="449">
        <v>2</v>
      </c>
    </row>
    <row r="58" spans="1:7" ht="12.75">
      <c r="A58" s="449" t="s">
        <v>399</v>
      </c>
      <c r="B58" s="449" t="s">
        <v>461</v>
      </c>
      <c r="C58" s="449">
        <v>2</v>
      </c>
      <c r="D58" s="449" t="s">
        <v>361</v>
      </c>
      <c r="E58" s="449">
        <v>1</v>
      </c>
      <c r="F58" s="449">
        <v>0</v>
      </c>
      <c r="G58" s="449">
        <v>1</v>
      </c>
    </row>
    <row r="59" spans="1:7" ht="12.75">
      <c r="A59" s="449" t="s">
        <v>400</v>
      </c>
      <c r="B59" s="449" t="s">
        <v>421</v>
      </c>
      <c r="C59" s="449">
        <v>2</v>
      </c>
      <c r="D59" s="449" t="s">
        <v>360</v>
      </c>
      <c r="E59" s="449">
        <v>1</v>
      </c>
      <c r="F59" s="449">
        <v>0</v>
      </c>
      <c r="G59" s="449">
        <v>1</v>
      </c>
    </row>
    <row r="60" spans="1:7" ht="12.75">
      <c r="A60" s="449" t="s">
        <v>401</v>
      </c>
      <c r="B60" s="449" t="s">
        <v>424</v>
      </c>
      <c r="C60" s="449">
        <v>2</v>
      </c>
      <c r="D60" s="449" t="s">
        <v>361</v>
      </c>
      <c r="E60" s="449">
        <v>2</v>
      </c>
      <c r="F60" s="449">
        <v>0</v>
      </c>
      <c r="G60" s="449">
        <v>0</v>
      </c>
    </row>
    <row r="61" spans="1:7" ht="12.75">
      <c r="A61" s="449" t="s">
        <v>402</v>
      </c>
      <c r="B61" s="449" t="s">
        <v>465</v>
      </c>
      <c r="C61" s="449">
        <v>2</v>
      </c>
      <c r="D61" s="449" t="s">
        <v>360</v>
      </c>
      <c r="E61" s="449">
        <v>1</v>
      </c>
      <c r="F61" s="449">
        <v>0</v>
      </c>
      <c r="G61" s="449">
        <v>1</v>
      </c>
    </row>
    <row r="62" spans="1:7" ht="12.75">
      <c r="A62" s="449" t="s">
        <v>403</v>
      </c>
      <c r="B62" s="449" t="s">
        <v>467</v>
      </c>
      <c r="C62" s="449">
        <v>5</v>
      </c>
      <c r="D62" s="449" t="s">
        <v>361</v>
      </c>
      <c r="E62" s="449">
        <v>2</v>
      </c>
      <c r="F62" s="449">
        <v>1</v>
      </c>
      <c r="G62" s="449">
        <v>0</v>
      </c>
    </row>
    <row r="63" spans="1:7" ht="12.75">
      <c r="A63" s="449" t="s">
        <v>404</v>
      </c>
      <c r="B63" s="449" t="s">
        <v>425</v>
      </c>
      <c r="C63" s="449">
        <v>2</v>
      </c>
      <c r="D63" s="449" t="s">
        <v>360</v>
      </c>
      <c r="E63" s="449">
        <v>1</v>
      </c>
      <c r="F63" s="449">
        <v>0</v>
      </c>
      <c r="G63" s="449">
        <v>1</v>
      </c>
    </row>
    <row r="64" spans="1:7" ht="12.75">
      <c r="A64" s="449" t="s">
        <v>405</v>
      </c>
      <c r="B64" s="449" t="s">
        <v>421</v>
      </c>
      <c r="C64" s="449">
        <v>2</v>
      </c>
      <c r="D64" s="449" t="s">
        <v>360</v>
      </c>
      <c r="E64" s="449">
        <v>1</v>
      </c>
      <c r="F64" s="449">
        <v>0</v>
      </c>
      <c r="G64" s="449">
        <v>1</v>
      </c>
    </row>
    <row r="65" spans="1:7" ht="12.75">
      <c r="A65" s="449" t="s">
        <v>355</v>
      </c>
      <c r="B65" s="449" t="s">
        <v>160</v>
      </c>
      <c r="C65" s="449">
        <v>5</v>
      </c>
      <c r="D65" s="449" t="s">
        <v>361</v>
      </c>
      <c r="E65" s="449">
        <v>2</v>
      </c>
      <c r="F65" s="449">
        <v>1</v>
      </c>
      <c r="G65" s="449">
        <v>0</v>
      </c>
    </row>
    <row r="66" spans="1:7" ht="12.75">
      <c r="A66" s="449" t="s">
        <v>406</v>
      </c>
      <c r="B66" s="449" t="s">
        <v>422</v>
      </c>
      <c r="C66" s="449">
        <v>2</v>
      </c>
      <c r="D66" s="449" t="s">
        <v>361</v>
      </c>
      <c r="E66" s="449">
        <v>0</v>
      </c>
      <c r="F66" s="449">
        <v>0</v>
      </c>
      <c r="G66" s="449">
        <v>2</v>
      </c>
    </row>
    <row r="67" spans="1:7" ht="12.75">
      <c r="A67" s="449" t="s">
        <v>407</v>
      </c>
      <c r="B67" s="449" t="s">
        <v>423</v>
      </c>
      <c r="C67" s="449">
        <v>3</v>
      </c>
      <c r="D67" s="449" t="s">
        <v>360</v>
      </c>
      <c r="E67" s="449">
        <v>1</v>
      </c>
      <c r="F67" s="449">
        <v>0</v>
      </c>
      <c r="G67" s="449">
        <v>2</v>
      </c>
    </row>
    <row r="68" spans="1:7" ht="12.75">
      <c r="A68" s="449" t="s">
        <v>408</v>
      </c>
      <c r="B68" s="449" t="s">
        <v>424</v>
      </c>
      <c r="C68" s="449">
        <v>2</v>
      </c>
      <c r="D68" s="449" t="s">
        <v>361</v>
      </c>
      <c r="E68" s="449">
        <v>2</v>
      </c>
      <c r="F68" s="449">
        <v>0</v>
      </c>
      <c r="G68" s="449">
        <v>0</v>
      </c>
    </row>
    <row r="69" spans="1:7" ht="12.75">
      <c r="A69" s="449" t="s">
        <v>409</v>
      </c>
      <c r="B69" s="449" t="s">
        <v>333</v>
      </c>
      <c r="C69" s="449">
        <v>8</v>
      </c>
      <c r="D69" s="449" t="s">
        <v>361</v>
      </c>
      <c r="E69" s="449">
        <v>0</v>
      </c>
      <c r="F69" s="449">
        <v>0</v>
      </c>
      <c r="G69" s="449">
        <v>2</v>
      </c>
    </row>
    <row r="70" spans="1:7" ht="12.75">
      <c r="A70" s="449" t="s">
        <v>410</v>
      </c>
      <c r="B70" s="449" t="s">
        <v>430</v>
      </c>
      <c r="C70" s="449">
        <v>2</v>
      </c>
      <c r="D70" s="449" t="s">
        <v>361</v>
      </c>
      <c r="E70" s="449">
        <v>2</v>
      </c>
      <c r="F70" s="449">
        <v>0</v>
      </c>
      <c r="G70" s="449">
        <v>0</v>
      </c>
    </row>
    <row r="71" spans="1:7" ht="12.75">
      <c r="A71" s="449" t="s">
        <v>411</v>
      </c>
      <c r="B71" s="449" t="s">
        <v>431</v>
      </c>
      <c r="C71" s="449">
        <v>2</v>
      </c>
      <c r="D71" s="449" t="s">
        <v>361</v>
      </c>
      <c r="E71" s="449">
        <v>2</v>
      </c>
      <c r="F71" s="449">
        <v>0</v>
      </c>
      <c r="G71" s="449">
        <v>0</v>
      </c>
    </row>
    <row r="72" spans="1:7" ht="12.75">
      <c r="A72" s="449" t="s">
        <v>412</v>
      </c>
      <c r="B72" s="449" t="s">
        <v>432</v>
      </c>
      <c r="C72" s="449">
        <v>2</v>
      </c>
      <c r="D72" s="449" t="s">
        <v>361</v>
      </c>
      <c r="E72" s="449">
        <v>2</v>
      </c>
      <c r="F72" s="449">
        <v>0</v>
      </c>
      <c r="G72" s="449">
        <v>0</v>
      </c>
    </row>
    <row r="73" spans="1:7" ht="12.75">
      <c r="A73" s="449" t="s">
        <v>413</v>
      </c>
      <c r="B73" s="449" t="s">
        <v>428</v>
      </c>
      <c r="C73" s="449">
        <v>4</v>
      </c>
      <c r="D73" s="449" t="s">
        <v>361</v>
      </c>
      <c r="E73" s="449">
        <v>1</v>
      </c>
      <c r="F73" s="449">
        <v>2</v>
      </c>
      <c r="G73" s="449">
        <v>0</v>
      </c>
    </row>
    <row r="74" spans="1:7" ht="12.75">
      <c r="A74" s="449" t="s">
        <v>414</v>
      </c>
      <c r="B74" s="449" t="s">
        <v>427</v>
      </c>
      <c r="C74" s="449">
        <v>3</v>
      </c>
      <c r="D74" s="449" t="s">
        <v>361</v>
      </c>
      <c r="E74" s="449">
        <v>0</v>
      </c>
      <c r="F74" s="449">
        <v>0</v>
      </c>
      <c r="G74" s="449">
        <v>3</v>
      </c>
    </row>
    <row r="75" spans="1:7" ht="12.75">
      <c r="A75" s="449" t="s">
        <v>415</v>
      </c>
      <c r="B75" s="449" t="s">
        <v>433</v>
      </c>
      <c r="C75" s="449">
        <v>2</v>
      </c>
      <c r="D75" s="449" t="s">
        <v>361</v>
      </c>
      <c r="E75" s="449">
        <v>0</v>
      </c>
      <c r="F75" s="449">
        <v>0</v>
      </c>
      <c r="G75" s="449">
        <v>2</v>
      </c>
    </row>
    <row r="76" spans="1:7" ht="12.75">
      <c r="A76" s="449" t="s">
        <v>416</v>
      </c>
      <c r="B76" s="449" t="s">
        <v>426</v>
      </c>
      <c r="C76" s="449">
        <v>3</v>
      </c>
      <c r="D76" s="449" t="s">
        <v>360</v>
      </c>
      <c r="E76" s="449">
        <v>1</v>
      </c>
      <c r="F76" s="449">
        <v>0</v>
      </c>
      <c r="G76" s="449">
        <v>1</v>
      </c>
    </row>
    <row r="77" spans="1:7" ht="12.75">
      <c r="A77" s="449" t="s">
        <v>417</v>
      </c>
      <c r="B77" s="449" t="s">
        <v>429</v>
      </c>
      <c r="C77" s="449">
        <v>3</v>
      </c>
      <c r="D77" s="449" t="s">
        <v>361</v>
      </c>
      <c r="E77" s="449">
        <v>1</v>
      </c>
      <c r="F77" s="449">
        <v>0</v>
      </c>
      <c r="G77" s="449">
        <v>2</v>
      </c>
    </row>
    <row r="78" spans="1:7" ht="12.75">
      <c r="A78" s="450" t="s">
        <v>291</v>
      </c>
      <c r="B78" s="450" t="s">
        <v>313</v>
      </c>
      <c r="C78" s="450">
        <v>3</v>
      </c>
      <c r="D78" s="450" t="s">
        <v>360</v>
      </c>
      <c r="E78" s="450">
        <v>2</v>
      </c>
      <c r="F78" s="450">
        <v>0</v>
      </c>
      <c r="G78" s="450">
        <v>0</v>
      </c>
    </row>
    <row r="79" spans="1:7" ht="12.75">
      <c r="A79" s="450" t="s">
        <v>288</v>
      </c>
      <c r="B79" s="450" t="s">
        <v>298</v>
      </c>
      <c r="C79" s="450">
        <v>4</v>
      </c>
      <c r="D79" s="450" t="s">
        <v>361</v>
      </c>
      <c r="E79" s="450">
        <v>2</v>
      </c>
      <c r="F79" s="450">
        <v>0</v>
      </c>
      <c r="G79" s="450">
        <v>2</v>
      </c>
    </row>
    <row r="80" spans="1:7" ht="12.75">
      <c r="A80" s="450" t="s">
        <v>339</v>
      </c>
      <c r="B80" s="450" t="s">
        <v>340</v>
      </c>
      <c r="C80" s="450">
        <v>6</v>
      </c>
      <c r="D80" s="450" t="s">
        <v>361</v>
      </c>
      <c r="E80" s="450">
        <v>0</v>
      </c>
      <c r="F80" s="450">
        <v>0</v>
      </c>
      <c r="G80" s="450">
        <v>3</v>
      </c>
    </row>
    <row r="81" spans="1:7" ht="12.75">
      <c r="A81" s="450" t="s">
        <v>337</v>
      </c>
      <c r="B81" s="450" t="s">
        <v>301</v>
      </c>
      <c r="C81" s="450">
        <v>3</v>
      </c>
      <c r="D81" s="450" t="s">
        <v>360</v>
      </c>
      <c r="E81" s="450">
        <v>2</v>
      </c>
      <c r="F81" s="450">
        <v>0</v>
      </c>
      <c r="G81" s="450">
        <v>0</v>
      </c>
    </row>
    <row r="82" spans="1:7" ht="12.75">
      <c r="A82" s="450" t="s">
        <v>290</v>
      </c>
      <c r="B82" s="450" t="s">
        <v>300</v>
      </c>
      <c r="C82" s="450">
        <v>5</v>
      </c>
      <c r="D82" s="450" t="s">
        <v>362</v>
      </c>
      <c r="E82" s="450">
        <v>2</v>
      </c>
      <c r="F82" s="450">
        <v>0</v>
      </c>
      <c r="G82" s="450">
        <v>3</v>
      </c>
    </row>
    <row r="83" spans="1:7" ht="12.75">
      <c r="A83" s="450" t="s">
        <v>289</v>
      </c>
      <c r="B83" s="450" t="s">
        <v>299</v>
      </c>
      <c r="C83" s="450">
        <v>3</v>
      </c>
      <c r="D83" s="450" t="s">
        <v>361</v>
      </c>
      <c r="E83" s="450">
        <v>1</v>
      </c>
      <c r="F83" s="450">
        <v>0</v>
      </c>
      <c r="G83" s="450">
        <v>2</v>
      </c>
    </row>
    <row r="84" spans="1:7" ht="12.75">
      <c r="A84" s="450" t="s">
        <v>201</v>
      </c>
      <c r="B84" s="450" t="s">
        <v>40</v>
      </c>
      <c r="C84" s="450">
        <v>6</v>
      </c>
      <c r="D84" s="450" t="s">
        <v>361</v>
      </c>
      <c r="E84" s="450">
        <v>3</v>
      </c>
      <c r="F84" s="450">
        <v>0</v>
      </c>
      <c r="G84" s="450">
        <v>2</v>
      </c>
    </row>
    <row r="85" spans="1:7" ht="12.75">
      <c r="A85" s="450" t="s">
        <v>296</v>
      </c>
      <c r="B85" s="450" t="s">
        <v>306</v>
      </c>
      <c r="C85" s="450">
        <v>2</v>
      </c>
      <c r="D85" s="450" t="s">
        <v>361</v>
      </c>
      <c r="E85" s="450">
        <v>2</v>
      </c>
      <c r="F85" s="450">
        <v>0</v>
      </c>
      <c r="G85" s="450">
        <v>0</v>
      </c>
    </row>
    <row r="86" spans="1:7" ht="12.75">
      <c r="A86" s="450" t="s">
        <v>295</v>
      </c>
      <c r="B86" s="450" t="s">
        <v>305</v>
      </c>
      <c r="C86" s="450">
        <v>4</v>
      </c>
      <c r="D86" s="450" t="s">
        <v>361</v>
      </c>
      <c r="E86" s="450">
        <v>1</v>
      </c>
      <c r="F86" s="450">
        <v>0</v>
      </c>
      <c r="G86" s="450">
        <v>3</v>
      </c>
    </row>
    <row r="87" spans="1:7" ht="12.75">
      <c r="A87" s="450" t="s">
        <v>334</v>
      </c>
      <c r="B87" s="450" t="s">
        <v>335</v>
      </c>
      <c r="C87" s="450">
        <v>4</v>
      </c>
      <c r="D87" s="450" t="s">
        <v>360</v>
      </c>
      <c r="E87" s="450">
        <v>2</v>
      </c>
      <c r="F87" s="450">
        <v>0</v>
      </c>
      <c r="G87" s="450">
        <v>0</v>
      </c>
    </row>
    <row r="88" spans="1:7" ht="12.75">
      <c r="A88" s="450" t="s">
        <v>292</v>
      </c>
      <c r="B88" s="450" t="s">
        <v>314</v>
      </c>
      <c r="C88" s="450">
        <v>9</v>
      </c>
      <c r="D88" s="450" t="s">
        <v>360</v>
      </c>
      <c r="E88" s="450">
        <v>4</v>
      </c>
      <c r="F88" s="450">
        <v>0</v>
      </c>
      <c r="G88" s="450">
        <v>3</v>
      </c>
    </row>
    <row r="89" spans="1:7" ht="12.75">
      <c r="A89" s="450" t="s">
        <v>294</v>
      </c>
      <c r="B89" s="450" t="s">
        <v>468</v>
      </c>
      <c r="C89" s="450">
        <v>8</v>
      </c>
      <c r="D89" s="450" t="s">
        <v>360</v>
      </c>
      <c r="E89" s="450">
        <v>4</v>
      </c>
      <c r="F89" s="450">
        <v>0</v>
      </c>
      <c r="G89" s="450">
        <v>2</v>
      </c>
    </row>
    <row r="90" spans="1:7" ht="12.75">
      <c r="A90" s="450" t="s">
        <v>325</v>
      </c>
      <c r="B90" s="450" t="s">
        <v>469</v>
      </c>
      <c r="C90" s="450">
        <v>3</v>
      </c>
      <c r="D90" s="450" t="s">
        <v>360</v>
      </c>
      <c r="E90" s="450">
        <v>2</v>
      </c>
      <c r="F90" s="450">
        <v>0</v>
      </c>
      <c r="G90" s="45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44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3.8515625" style="0" customWidth="1"/>
    <col min="3" max="3" width="21.28125" style="0" customWidth="1"/>
    <col min="4" max="4" width="17.57421875" style="0" customWidth="1"/>
    <col min="5" max="5" width="10.140625" style="0" customWidth="1"/>
    <col min="6" max="6" width="4.7109375" style="0" customWidth="1"/>
    <col min="7" max="7" width="4.57421875" style="0" customWidth="1"/>
    <col min="8" max="8" width="4.7109375" style="0" customWidth="1"/>
    <col min="9" max="9" width="3.7109375" style="0" bestFit="1" customWidth="1"/>
    <col min="10" max="10" width="3.28125" style="0" customWidth="1"/>
    <col min="11" max="11" width="3.28125" style="0" bestFit="1" customWidth="1"/>
    <col min="12" max="12" width="3.140625" style="0" customWidth="1"/>
    <col min="13" max="13" width="4.140625" style="0" bestFit="1" customWidth="1"/>
    <col min="14" max="14" width="3.7109375" style="0" bestFit="1" customWidth="1"/>
    <col min="15" max="15" width="3.28125" style="0" customWidth="1"/>
    <col min="16" max="16" width="3.28125" style="0" bestFit="1" customWidth="1"/>
    <col min="17" max="17" width="4.00390625" style="0" bestFit="1" customWidth="1"/>
    <col min="18" max="18" width="4.140625" style="0" bestFit="1" customWidth="1"/>
    <col min="19" max="19" width="3.7109375" style="0" bestFit="1" customWidth="1"/>
    <col min="20" max="20" width="3.7109375" style="0" customWidth="1"/>
    <col min="21" max="21" width="3.28125" style="0" bestFit="1" customWidth="1"/>
    <col min="22" max="22" width="3.8515625" style="0" bestFit="1" customWidth="1"/>
    <col min="23" max="23" width="4.140625" style="0" bestFit="1" customWidth="1"/>
    <col min="24" max="24" width="3.7109375" style="0" bestFit="1" customWidth="1"/>
    <col min="25" max="25" width="3.7109375" style="0" customWidth="1"/>
    <col min="26" max="26" width="3.28125" style="0" customWidth="1"/>
    <col min="27" max="27" width="3.8515625" style="0" bestFit="1" customWidth="1"/>
    <col min="28" max="29" width="4.140625" style="0" bestFit="1" customWidth="1"/>
    <col min="30" max="30" width="3.421875" style="0" customWidth="1"/>
    <col min="31" max="31" width="3.28125" style="0" bestFit="1" customWidth="1"/>
    <col min="32" max="34" width="4.140625" style="0" bestFit="1" customWidth="1"/>
    <col min="35" max="35" width="4.00390625" style="0" customWidth="1"/>
    <col min="36" max="36" width="3.28125" style="0" bestFit="1" customWidth="1"/>
    <col min="37" max="37" width="4.28125" style="0" bestFit="1" customWidth="1"/>
    <col min="38" max="39" width="4.140625" style="0" bestFit="1" customWidth="1"/>
    <col min="40" max="40" width="4.00390625" style="0" customWidth="1"/>
    <col min="41" max="41" width="3.28125" style="0" bestFit="1" customWidth="1"/>
    <col min="42" max="42" width="4.140625" style="0" bestFit="1" customWidth="1"/>
    <col min="43" max="43" width="5.28125" style="0" customWidth="1"/>
    <col min="44" max="44" width="6.57421875" style="0" customWidth="1"/>
    <col min="45" max="45" width="3.57421875" style="0" customWidth="1"/>
    <col min="46" max="46" width="10.28125" style="0" bestFit="1" customWidth="1"/>
  </cols>
  <sheetData>
    <row r="1" spans="1:45" ht="12.75">
      <c r="A1" s="329" t="s">
        <v>230</v>
      </c>
      <c r="B1" s="75"/>
      <c r="C1" s="76"/>
      <c r="D1" s="76"/>
      <c r="E1" s="77"/>
      <c r="F1" s="78"/>
      <c r="G1" s="78"/>
      <c r="H1" s="79"/>
      <c r="I1" s="79"/>
      <c r="J1" s="79"/>
      <c r="K1" s="79"/>
      <c r="L1" s="79"/>
      <c r="M1" s="79"/>
      <c r="N1" s="80"/>
      <c r="O1" s="79"/>
      <c r="P1" s="80"/>
      <c r="Q1" s="78" t="s">
        <v>116</v>
      </c>
      <c r="R1" s="79"/>
      <c r="S1" s="79"/>
      <c r="T1" s="80"/>
      <c r="U1" s="80"/>
      <c r="V1" s="80"/>
      <c r="W1" s="80"/>
      <c r="X1" s="80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38"/>
      <c r="AR1" s="38"/>
      <c r="AS1" s="38"/>
    </row>
    <row r="2" spans="1:45" ht="12.75">
      <c r="A2" s="329" t="s">
        <v>193</v>
      </c>
      <c r="B2" s="316"/>
      <c r="C2" s="317"/>
      <c r="D2" s="317"/>
      <c r="E2" s="77"/>
      <c r="F2" s="78"/>
      <c r="G2" s="78"/>
      <c r="H2" s="79"/>
      <c r="I2" s="79"/>
      <c r="J2" s="79"/>
      <c r="K2" s="79"/>
      <c r="L2" s="79"/>
      <c r="M2" s="79"/>
      <c r="N2" s="79"/>
      <c r="O2" s="79"/>
      <c r="P2" s="79"/>
      <c r="Q2" s="83" t="s">
        <v>147</v>
      </c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38"/>
      <c r="AR2" s="38"/>
      <c r="AS2" s="38"/>
    </row>
    <row r="3" spans="1:45" ht="12.75">
      <c r="A3" s="74"/>
      <c r="B3" s="79"/>
      <c r="C3" s="76"/>
      <c r="D3" s="76"/>
      <c r="E3" s="77"/>
      <c r="F3" s="82"/>
      <c r="G3" s="78"/>
      <c r="H3" s="79"/>
      <c r="I3" s="79"/>
      <c r="J3" s="79"/>
      <c r="K3" s="79"/>
      <c r="L3" s="79"/>
      <c r="M3" s="79"/>
      <c r="N3" s="79"/>
      <c r="O3" s="79"/>
      <c r="P3" s="79"/>
      <c r="Q3" s="78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38"/>
      <c r="AR3" s="38"/>
      <c r="AS3" s="38"/>
    </row>
    <row r="4" spans="1:45" ht="12.75">
      <c r="A4" s="74"/>
      <c r="B4" s="79"/>
      <c r="C4" s="76"/>
      <c r="D4" s="76"/>
      <c r="E4" s="77"/>
      <c r="F4" s="38"/>
      <c r="G4" s="78"/>
      <c r="H4" s="79"/>
      <c r="I4" s="79"/>
      <c r="J4" s="79"/>
      <c r="K4" s="79"/>
      <c r="L4" s="38"/>
      <c r="M4" s="79"/>
      <c r="N4" s="79"/>
      <c r="O4" s="79"/>
      <c r="P4" s="38"/>
      <c r="Q4" s="78" t="s">
        <v>134</v>
      </c>
      <c r="R4" s="79"/>
      <c r="S4" s="83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38"/>
      <c r="AR4" s="38"/>
      <c r="AS4" s="38"/>
    </row>
    <row r="5" spans="1:45" ht="12.75">
      <c r="A5" s="74"/>
      <c r="B5" s="79"/>
      <c r="C5" s="76"/>
      <c r="D5" s="76"/>
      <c r="E5" s="77"/>
      <c r="F5" s="38"/>
      <c r="G5" s="78"/>
      <c r="H5" s="79"/>
      <c r="I5" s="79"/>
      <c r="J5" s="79"/>
      <c r="K5" s="79"/>
      <c r="L5" s="38"/>
      <c r="M5" s="79"/>
      <c r="N5" s="79"/>
      <c r="O5" s="79"/>
      <c r="P5" s="38"/>
      <c r="Q5" s="78" t="s">
        <v>126</v>
      </c>
      <c r="R5" s="79"/>
      <c r="S5" s="84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38"/>
      <c r="AR5" s="38"/>
      <c r="AS5" s="38"/>
    </row>
    <row r="6" spans="1:45" ht="15.75">
      <c r="A6" s="74"/>
      <c r="B6" s="79"/>
      <c r="C6" s="76"/>
      <c r="D6" s="76"/>
      <c r="E6" s="77"/>
      <c r="F6" s="38"/>
      <c r="G6" s="78"/>
      <c r="H6" s="80"/>
      <c r="I6" s="80"/>
      <c r="J6" s="80"/>
      <c r="K6" s="80"/>
      <c r="L6" s="38"/>
      <c r="M6" s="80"/>
      <c r="N6" s="80"/>
      <c r="O6" s="9"/>
      <c r="P6" s="38"/>
      <c r="Q6" s="87" t="s">
        <v>21</v>
      </c>
      <c r="R6" s="79"/>
      <c r="S6" s="88"/>
      <c r="T6" s="80"/>
      <c r="U6" s="80"/>
      <c r="V6" s="80"/>
      <c r="W6" s="80"/>
      <c r="X6" s="80"/>
      <c r="Y6" s="80"/>
      <c r="Z6" s="80"/>
      <c r="AA6" s="80"/>
      <c r="AB6" s="80"/>
      <c r="AC6" s="79"/>
      <c r="AD6" s="80"/>
      <c r="AE6" s="80"/>
      <c r="AF6" s="89"/>
      <c r="AG6" s="79"/>
      <c r="AH6" s="80"/>
      <c r="AI6" s="80"/>
      <c r="AJ6" s="80"/>
      <c r="AK6" s="79"/>
      <c r="AL6" s="90"/>
      <c r="AM6" s="90"/>
      <c r="AN6" s="80"/>
      <c r="AO6" s="80"/>
      <c r="AP6" s="80"/>
      <c r="AQ6" s="91"/>
      <c r="AR6" s="39"/>
      <c r="AS6" s="39"/>
    </row>
    <row r="7" spans="1:45" ht="15.75">
      <c r="A7" s="318" t="s">
        <v>231</v>
      </c>
      <c r="B7" s="319"/>
      <c r="C7" s="319"/>
      <c r="D7" s="85"/>
      <c r="E7" s="86"/>
      <c r="F7" s="38"/>
      <c r="G7" s="87"/>
      <c r="H7" s="80"/>
      <c r="I7" s="80"/>
      <c r="J7" s="80"/>
      <c r="K7" s="80"/>
      <c r="L7" s="38"/>
      <c r="M7" s="80"/>
      <c r="N7" s="80"/>
      <c r="O7" s="9"/>
      <c r="P7" s="38"/>
      <c r="Q7" s="87" t="s">
        <v>264</v>
      </c>
      <c r="R7" s="79"/>
      <c r="S7" s="88"/>
      <c r="T7" s="80"/>
      <c r="U7" s="80"/>
      <c r="V7" s="80"/>
      <c r="W7" s="80"/>
      <c r="X7" s="80"/>
      <c r="Y7" s="80"/>
      <c r="Z7" s="80"/>
      <c r="AA7" s="80"/>
      <c r="AB7" s="80"/>
      <c r="AC7" s="79"/>
      <c r="AD7" s="80"/>
      <c r="AE7" s="80"/>
      <c r="AF7" s="89"/>
      <c r="AG7" s="79"/>
      <c r="AH7" s="80"/>
      <c r="AI7" s="80"/>
      <c r="AJ7" s="80"/>
      <c r="AK7" s="79"/>
      <c r="AL7" s="90"/>
      <c r="AM7" s="90"/>
      <c r="AN7" s="80"/>
      <c r="AO7" s="80"/>
      <c r="AP7" s="80"/>
      <c r="AQ7" s="91"/>
      <c r="AR7" s="39"/>
      <c r="AS7" s="39"/>
    </row>
    <row r="8" spans="1:45" ht="13.5" thickBot="1">
      <c r="A8" s="320" t="s">
        <v>266</v>
      </c>
      <c r="B8" s="321"/>
      <c r="C8" s="322"/>
      <c r="D8" s="323"/>
      <c r="E8" s="92"/>
      <c r="F8" s="93"/>
      <c r="G8" s="94"/>
      <c r="H8" s="95"/>
      <c r="I8" s="95"/>
      <c r="J8" s="95"/>
      <c r="K8" s="95"/>
      <c r="L8" s="96"/>
      <c r="M8" s="95"/>
      <c r="N8" s="95"/>
      <c r="O8" s="95"/>
      <c r="P8" s="95"/>
      <c r="Q8" s="96"/>
      <c r="R8" s="95"/>
      <c r="S8" s="95"/>
      <c r="T8" s="95"/>
      <c r="U8" s="95"/>
      <c r="V8" s="96"/>
      <c r="W8" s="95"/>
      <c r="X8" s="95"/>
      <c r="Y8" s="95"/>
      <c r="Z8" s="95"/>
      <c r="AA8" s="96"/>
      <c r="AB8" s="80" t="s">
        <v>151</v>
      </c>
      <c r="AC8" s="95"/>
      <c r="AD8" s="95"/>
      <c r="AE8" s="95"/>
      <c r="AF8" s="96"/>
      <c r="AG8" s="95"/>
      <c r="AH8" s="95"/>
      <c r="AI8" s="95"/>
      <c r="AJ8" s="95"/>
      <c r="AK8" s="96"/>
      <c r="AL8" s="95"/>
      <c r="AM8" s="95"/>
      <c r="AN8" s="95"/>
      <c r="AO8" s="95"/>
      <c r="AP8" s="96"/>
      <c r="AQ8" s="97"/>
      <c r="AR8" s="97"/>
      <c r="AS8" s="97"/>
    </row>
    <row r="9" spans="1:45" ht="12.75">
      <c r="A9" s="98" t="s">
        <v>118</v>
      </c>
      <c r="B9" s="99" t="s">
        <v>117</v>
      </c>
      <c r="C9" s="100" t="s">
        <v>119</v>
      </c>
      <c r="D9" s="100" t="s">
        <v>119</v>
      </c>
      <c r="E9" s="100" t="s">
        <v>114</v>
      </c>
      <c r="F9" s="101" t="s">
        <v>127</v>
      </c>
      <c r="G9" s="102" t="s">
        <v>135</v>
      </c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 t="s">
        <v>128</v>
      </c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4"/>
      <c r="AM9" s="104"/>
      <c r="AN9" s="104"/>
      <c r="AO9" s="104"/>
      <c r="AP9" s="105"/>
      <c r="AQ9" s="279"/>
      <c r="AR9" s="279"/>
      <c r="AS9" s="279"/>
    </row>
    <row r="10" spans="1:45" ht="13.5" thickBot="1">
      <c r="A10" s="106"/>
      <c r="B10" s="107"/>
      <c r="C10" s="108" t="s">
        <v>120</v>
      </c>
      <c r="D10" s="108" t="s">
        <v>121</v>
      </c>
      <c r="E10" s="107" t="s">
        <v>115</v>
      </c>
      <c r="F10" s="109"/>
      <c r="G10" s="109"/>
      <c r="H10" s="110"/>
      <c r="I10" s="110"/>
      <c r="J10" s="110" t="s">
        <v>22</v>
      </c>
      <c r="K10" s="110"/>
      <c r="L10" s="111"/>
      <c r="M10" s="110"/>
      <c r="N10" s="110"/>
      <c r="O10" s="110" t="s">
        <v>23</v>
      </c>
      <c r="P10" s="110"/>
      <c r="Q10" s="111"/>
      <c r="R10" s="110"/>
      <c r="S10" s="110"/>
      <c r="T10" s="112" t="s">
        <v>24</v>
      </c>
      <c r="U10" s="110"/>
      <c r="V10" s="111"/>
      <c r="W10" s="110"/>
      <c r="X10" s="110"/>
      <c r="Y10" s="112" t="s">
        <v>25</v>
      </c>
      <c r="Z10" s="110"/>
      <c r="AA10" s="111"/>
      <c r="AB10" s="110"/>
      <c r="AC10" s="110"/>
      <c r="AD10" s="112" t="s">
        <v>26</v>
      </c>
      <c r="AE10" s="110"/>
      <c r="AF10" s="111"/>
      <c r="AG10" s="113"/>
      <c r="AH10" s="110"/>
      <c r="AI10" s="110" t="s">
        <v>27</v>
      </c>
      <c r="AJ10" s="110"/>
      <c r="AK10" s="111"/>
      <c r="AL10" s="114"/>
      <c r="AM10" s="115"/>
      <c r="AN10" s="115" t="s">
        <v>28</v>
      </c>
      <c r="AO10" s="115"/>
      <c r="AP10" s="116"/>
      <c r="AQ10" s="38"/>
      <c r="AR10" s="38"/>
      <c r="AS10" s="38"/>
    </row>
    <row r="11" spans="1:45" ht="13.5" thickBot="1">
      <c r="A11" s="117"/>
      <c r="B11" s="118"/>
      <c r="C11" s="85"/>
      <c r="D11" s="85"/>
      <c r="E11" s="86"/>
      <c r="F11" s="119"/>
      <c r="G11" s="120"/>
      <c r="H11" s="121" t="s">
        <v>123</v>
      </c>
      <c r="I11" s="121" t="s">
        <v>124</v>
      </c>
      <c r="J11" s="121" t="s">
        <v>122</v>
      </c>
      <c r="K11" s="121" t="s">
        <v>125</v>
      </c>
      <c r="L11" s="121" t="s">
        <v>135</v>
      </c>
      <c r="M11" s="121" t="s">
        <v>123</v>
      </c>
      <c r="N11" s="121" t="s">
        <v>124</v>
      </c>
      <c r="O11" s="121" t="s">
        <v>122</v>
      </c>
      <c r="P11" s="121" t="s">
        <v>125</v>
      </c>
      <c r="Q11" s="121" t="s">
        <v>135</v>
      </c>
      <c r="R11" s="121" t="s">
        <v>123</v>
      </c>
      <c r="S11" s="121" t="s">
        <v>124</v>
      </c>
      <c r="T11" s="121" t="s">
        <v>122</v>
      </c>
      <c r="U11" s="121" t="s">
        <v>125</v>
      </c>
      <c r="V11" s="121" t="s">
        <v>135</v>
      </c>
      <c r="W11" s="121" t="s">
        <v>123</v>
      </c>
      <c r="X11" s="121" t="s">
        <v>124</v>
      </c>
      <c r="Y11" s="121" t="s">
        <v>122</v>
      </c>
      <c r="Z11" s="121" t="s">
        <v>125</v>
      </c>
      <c r="AA11" s="121" t="s">
        <v>135</v>
      </c>
      <c r="AB11" s="121" t="s">
        <v>123</v>
      </c>
      <c r="AC11" s="121" t="s">
        <v>124</v>
      </c>
      <c r="AD11" s="121" t="s">
        <v>122</v>
      </c>
      <c r="AE11" s="121" t="s">
        <v>125</v>
      </c>
      <c r="AF11" s="121" t="s">
        <v>135</v>
      </c>
      <c r="AG11" s="121" t="s">
        <v>123</v>
      </c>
      <c r="AH11" s="121" t="s">
        <v>124</v>
      </c>
      <c r="AI11" s="121" t="s">
        <v>122</v>
      </c>
      <c r="AJ11" s="121" t="s">
        <v>125</v>
      </c>
      <c r="AK11" s="121" t="s">
        <v>135</v>
      </c>
      <c r="AL11" s="121" t="s">
        <v>123</v>
      </c>
      <c r="AM11" s="121" t="s">
        <v>124</v>
      </c>
      <c r="AN11" s="121" t="s">
        <v>122</v>
      </c>
      <c r="AO11" s="121" t="s">
        <v>125</v>
      </c>
      <c r="AP11" s="121" t="s">
        <v>135</v>
      </c>
      <c r="AQ11" s="301"/>
      <c r="AR11" s="302" t="s">
        <v>148</v>
      </c>
      <c r="AS11" s="301"/>
    </row>
    <row r="12" spans="1:45" ht="13.5" thickBot="1">
      <c r="A12" s="117"/>
      <c r="B12" s="122" t="s">
        <v>129</v>
      </c>
      <c r="C12" s="123"/>
      <c r="D12" s="123"/>
      <c r="E12" s="124"/>
      <c r="F12" s="125">
        <f aca="true" t="shared" si="0" ref="F12:AP12">SUM(F13:F22)</f>
        <v>36</v>
      </c>
      <c r="G12" s="126">
        <f t="shared" si="0"/>
        <v>45</v>
      </c>
      <c r="H12" s="127">
        <f t="shared" si="0"/>
        <v>13</v>
      </c>
      <c r="I12" s="128">
        <f t="shared" si="0"/>
        <v>3</v>
      </c>
      <c r="J12" s="128">
        <f t="shared" si="0"/>
        <v>2</v>
      </c>
      <c r="K12" s="128">
        <f t="shared" si="0"/>
        <v>0</v>
      </c>
      <c r="L12" s="129">
        <f t="shared" si="0"/>
        <v>23</v>
      </c>
      <c r="M12" s="130">
        <f t="shared" si="0"/>
        <v>8</v>
      </c>
      <c r="N12" s="128">
        <f t="shared" si="0"/>
        <v>3</v>
      </c>
      <c r="O12" s="128">
        <f t="shared" si="0"/>
        <v>2</v>
      </c>
      <c r="P12" s="128">
        <f t="shared" si="0"/>
        <v>0</v>
      </c>
      <c r="Q12" s="131">
        <f t="shared" si="0"/>
        <v>14</v>
      </c>
      <c r="R12" s="127">
        <f t="shared" si="0"/>
        <v>2</v>
      </c>
      <c r="S12" s="128">
        <f t="shared" si="0"/>
        <v>2</v>
      </c>
      <c r="T12" s="128">
        <f t="shared" si="0"/>
        <v>0</v>
      </c>
      <c r="U12" s="128">
        <f t="shared" si="0"/>
        <v>0</v>
      </c>
      <c r="V12" s="129">
        <f t="shared" si="0"/>
        <v>6</v>
      </c>
      <c r="W12" s="130">
        <f t="shared" si="0"/>
        <v>0</v>
      </c>
      <c r="X12" s="128">
        <f t="shared" si="0"/>
        <v>0</v>
      </c>
      <c r="Y12" s="128">
        <f t="shared" si="0"/>
        <v>1</v>
      </c>
      <c r="Z12" s="128">
        <f t="shared" si="0"/>
        <v>0</v>
      </c>
      <c r="AA12" s="131">
        <f t="shared" si="0"/>
        <v>2</v>
      </c>
      <c r="AB12" s="127">
        <f t="shared" si="0"/>
        <v>0</v>
      </c>
      <c r="AC12" s="128">
        <f t="shared" si="0"/>
        <v>0</v>
      </c>
      <c r="AD12" s="128">
        <f t="shared" si="0"/>
        <v>0</v>
      </c>
      <c r="AE12" s="128">
        <f t="shared" si="0"/>
        <v>0</v>
      </c>
      <c r="AF12" s="129">
        <f t="shared" si="0"/>
        <v>0</v>
      </c>
      <c r="AG12" s="130">
        <f t="shared" si="0"/>
        <v>0</v>
      </c>
      <c r="AH12" s="128">
        <f t="shared" si="0"/>
        <v>0</v>
      </c>
      <c r="AI12" s="128">
        <f t="shared" si="0"/>
        <v>0</v>
      </c>
      <c r="AJ12" s="128">
        <f t="shared" si="0"/>
        <v>0</v>
      </c>
      <c r="AK12" s="131">
        <f t="shared" si="0"/>
        <v>0</v>
      </c>
      <c r="AL12" s="130">
        <f t="shared" si="0"/>
        <v>0</v>
      </c>
      <c r="AM12" s="128">
        <f t="shared" si="0"/>
        <v>0</v>
      </c>
      <c r="AN12" s="128">
        <f t="shared" si="0"/>
        <v>0</v>
      </c>
      <c r="AO12" s="128">
        <f t="shared" si="0"/>
        <v>0</v>
      </c>
      <c r="AP12" s="129">
        <f t="shared" si="0"/>
        <v>0</v>
      </c>
      <c r="AQ12" s="302">
        <v>1</v>
      </c>
      <c r="AR12" s="302">
        <v>2</v>
      </c>
      <c r="AS12" s="302">
        <v>3</v>
      </c>
    </row>
    <row r="13" spans="1:45" ht="25.5">
      <c r="A13" s="33">
        <v>1</v>
      </c>
      <c r="B13" s="33" t="s">
        <v>195</v>
      </c>
      <c r="C13" s="132" t="s">
        <v>68</v>
      </c>
      <c r="D13" s="133" t="s">
        <v>63</v>
      </c>
      <c r="E13" s="275" t="s">
        <v>174</v>
      </c>
      <c r="F13" s="5">
        <f aca="true" t="shared" si="1" ref="F13:F22">SUM(H13,I13,J13,M13,N13,O13,R13,S13,T13,W13,X13,Y13,AB13,AC13,AD13,AG13,AH13,AI13,AL13,AM13,AN13)</f>
        <v>5</v>
      </c>
      <c r="G13" s="276">
        <f aca="true" t="shared" si="2" ref="G13:G22">SUM(L13,Q13,V13,AA13,AF13,AK13,AP13)</f>
        <v>6</v>
      </c>
      <c r="H13" s="203">
        <v>3</v>
      </c>
      <c r="I13" s="204">
        <v>2</v>
      </c>
      <c r="J13" s="204">
        <v>0</v>
      </c>
      <c r="K13" s="204" t="s">
        <v>34</v>
      </c>
      <c r="L13" s="205">
        <v>6</v>
      </c>
      <c r="M13" s="203"/>
      <c r="N13" s="204"/>
      <c r="O13" s="204"/>
      <c r="P13" s="204"/>
      <c r="Q13" s="205"/>
      <c r="R13" s="203"/>
      <c r="S13" s="204"/>
      <c r="T13" s="204"/>
      <c r="U13" s="204"/>
      <c r="V13" s="205"/>
      <c r="W13" s="203"/>
      <c r="X13" s="204"/>
      <c r="Y13" s="204"/>
      <c r="Z13" s="204"/>
      <c r="AA13" s="205"/>
      <c r="AB13" s="203"/>
      <c r="AC13" s="204"/>
      <c r="AD13" s="204"/>
      <c r="AE13" s="204"/>
      <c r="AF13" s="205"/>
      <c r="AG13" s="203"/>
      <c r="AH13" s="204"/>
      <c r="AI13" s="204"/>
      <c r="AJ13" s="204"/>
      <c r="AK13" s="205"/>
      <c r="AL13" s="203"/>
      <c r="AM13" s="204"/>
      <c r="AN13" s="204"/>
      <c r="AO13" s="204"/>
      <c r="AP13" s="205"/>
      <c r="AQ13" s="137"/>
      <c r="AR13" s="303"/>
      <c r="AS13" s="304"/>
    </row>
    <row r="14" spans="1:45" ht="25.5">
      <c r="A14" s="138">
        <v>2</v>
      </c>
      <c r="B14" s="138" t="s">
        <v>196</v>
      </c>
      <c r="C14" s="139" t="s">
        <v>69</v>
      </c>
      <c r="D14" s="140" t="s">
        <v>64</v>
      </c>
      <c r="E14" s="141" t="s">
        <v>174</v>
      </c>
      <c r="F14" s="6">
        <f t="shared" si="1"/>
        <v>5</v>
      </c>
      <c r="G14" s="67">
        <f t="shared" si="2"/>
        <v>6</v>
      </c>
      <c r="H14" s="134"/>
      <c r="I14" s="135"/>
      <c r="J14" s="135"/>
      <c r="K14" s="135"/>
      <c r="L14" s="136"/>
      <c r="M14" s="134">
        <v>3</v>
      </c>
      <c r="N14" s="135">
        <v>2</v>
      </c>
      <c r="O14" s="135">
        <v>0</v>
      </c>
      <c r="P14" s="135" t="s">
        <v>34</v>
      </c>
      <c r="Q14" s="136">
        <v>6</v>
      </c>
      <c r="R14" s="134"/>
      <c r="S14" s="135"/>
      <c r="T14" s="135"/>
      <c r="U14" s="135"/>
      <c r="V14" s="136"/>
      <c r="W14" s="134"/>
      <c r="X14" s="135"/>
      <c r="Y14" s="135"/>
      <c r="Z14" s="135"/>
      <c r="AA14" s="136"/>
      <c r="AB14" s="134"/>
      <c r="AC14" s="135"/>
      <c r="AD14" s="135"/>
      <c r="AE14" s="135"/>
      <c r="AF14" s="136"/>
      <c r="AG14" s="134"/>
      <c r="AH14" s="135"/>
      <c r="AI14" s="135"/>
      <c r="AJ14" s="135"/>
      <c r="AK14" s="136"/>
      <c r="AL14" s="134"/>
      <c r="AM14" s="135"/>
      <c r="AN14" s="135"/>
      <c r="AO14" s="135"/>
      <c r="AP14" s="136"/>
      <c r="AQ14" s="142">
        <v>1</v>
      </c>
      <c r="AR14" s="36"/>
      <c r="AS14" s="37"/>
    </row>
    <row r="15" spans="1:45" ht="12.75">
      <c r="A15" s="34">
        <v>3</v>
      </c>
      <c r="B15" s="34" t="s">
        <v>285</v>
      </c>
      <c r="C15" s="139" t="s">
        <v>35</v>
      </c>
      <c r="D15" s="139" t="s">
        <v>65</v>
      </c>
      <c r="E15" s="277" t="s">
        <v>70</v>
      </c>
      <c r="F15" s="143">
        <f t="shared" si="1"/>
        <v>2</v>
      </c>
      <c r="G15" s="67">
        <f t="shared" si="2"/>
        <v>4</v>
      </c>
      <c r="H15" s="144">
        <v>2</v>
      </c>
      <c r="I15" s="145">
        <v>0</v>
      </c>
      <c r="J15" s="145">
        <v>0</v>
      </c>
      <c r="K15" s="145" t="s">
        <v>34</v>
      </c>
      <c r="L15" s="146">
        <v>4</v>
      </c>
      <c r="M15" s="144"/>
      <c r="N15" s="145"/>
      <c r="O15" s="145"/>
      <c r="P15" s="145"/>
      <c r="Q15" s="146"/>
      <c r="R15" s="144"/>
      <c r="S15" s="145"/>
      <c r="T15" s="145"/>
      <c r="U15" s="145"/>
      <c r="V15" s="146"/>
      <c r="W15" s="144"/>
      <c r="X15" s="145"/>
      <c r="Y15" s="145"/>
      <c r="Z15" s="145"/>
      <c r="AA15" s="146"/>
      <c r="AB15" s="144"/>
      <c r="AC15" s="145"/>
      <c r="AD15" s="145"/>
      <c r="AE15" s="145"/>
      <c r="AF15" s="146"/>
      <c r="AG15" s="144"/>
      <c r="AH15" s="145"/>
      <c r="AI15" s="145"/>
      <c r="AJ15" s="145"/>
      <c r="AK15" s="146"/>
      <c r="AL15" s="144"/>
      <c r="AM15" s="145"/>
      <c r="AN15" s="145"/>
      <c r="AO15" s="145"/>
      <c r="AP15" s="146"/>
      <c r="AQ15" s="142"/>
      <c r="AR15" s="36"/>
      <c r="AS15" s="37"/>
    </row>
    <row r="16" spans="1:45" ht="25.5">
      <c r="A16" s="34">
        <v>4</v>
      </c>
      <c r="B16" s="34" t="s">
        <v>280</v>
      </c>
      <c r="C16" s="277" t="s">
        <v>36</v>
      </c>
      <c r="D16" s="147" t="s">
        <v>66</v>
      </c>
      <c r="E16" s="139" t="s">
        <v>173</v>
      </c>
      <c r="F16" s="143">
        <f t="shared" si="1"/>
        <v>1</v>
      </c>
      <c r="G16" s="148">
        <f t="shared" si="2"/>
        <v>2</v>
      </c>
      <c r="H16" s="144"/>
      <c r="I16" s="145"/>
      <c r="J16" s="145"/>
      <c r="K16" s="145"/>
      <c r="L16" s="146"/>
      <c r="M16" s="144"/>
      <c r="N16" s="145"/>
      <c r="O16" s="145"/>
      <c r="P16" s="145"/>
      <c r="Q16" s="146"/>
      <c r="R16" s="144"/>
      <c r="S16" s="145"/>
      <c r="T16" s="145"/>
      <c r="U16" s="145"/>
      <c r="V16" s="146"/>
      <c r="W16" s="144">
        <v>0</v>
      </c>
      <c r="X16" s="145">
        <v>0</v>
      </c>
      <c r="Y16" s="145">
        <v>1</v>
      </c>
      <c r="Z16" s="145" t="s">
        <v>233</v>
      </c>
      <c r="AA16" s="146">
        <v>2</v>
      </c>
      <c r="AB16" s="144"/>
      <c r="AC16" s="145"/>
      <c r="AD16" s="145"/>
      <c r="AE16" s="145"/>
      <c r="AF16" s="146"/>
      <c r="AG16" s="144"/>
      <c r="AH16" s="145"/>
      <c r="AI16" s="145"/>
      <c r="AJ16" s="145"/>
      <c r="AK16" s="146"/>
      <c r="AL16" s="144"/>
      <c r="AM16" s="145"/>
      <c r="AN16" s="145"/>
      <c r="AO16" s="145"/>
      <c r="AP16" s="146"/>
      <c r="AQ16" s="142">
        <v>1</v>
      </c>
      <c r="AR16" s="36"/>
      <c r="AS16" s="37"/>
    </row>
    <row r="17" spans="1:45" ht="25.5">
      <c r="A17" s="34">
        <v>5</v>
      </c>
      <c r="B17" s="34" t="s">
        <v>197</v>
      </c>
      <c r="C17" s="149" t="s">
        <v>33</v>
      </c>
      <c r="D17" s="139" t="s">
        <v>67</v>
      </c>
      <c r="E17" s="149" t="s">
        <v>173</v>
      </c>
      <c r="F17" s="143">
        <f t="shared" si="1"/>
        <v>3</v>
      </c>
      <c r="G17" s="148">
        <f t="shared" si="2"/>
        <v>3</v>
      </c>
      <c r="H17" s="144">
        <v>3</v>
      </c>
      <c r="I17" s="145">
        <v>0</v>
      </c>
      <c r="J17" s="145">
        <v>0</v>
      </c>
      <c r="K17" s="145" t="s">
        <v>233</v>
      </c>
      <c r="L17" s="146">
        <v>3</v>
      </c>
      <c r="M17" s="144"/>
      <c r="N17" s="145"/>
      <c r="O17" s="145"/>
      <c r="P17" s="145"/>
      <c r="Q17" s="146"/>
      <c r="R17" s="144"/>
      <c r="S17" s="145"/>
      <c r="T17" s="145"/>
      <c r="U17" s="145"/>
      <c r="V17" s="146"/>
      <c r="W17" s="144"/>
      <c r="X17" s="145"/>
      <c r="Y17" s="145"/>
      <c r="Z17" s="145"/>
      <c r="AA17" s="146"/>
      <c r="AB17" s="144"/>
      <c r="AC17" s="145"/>
      <c r="AD17" s="145"/>
      <c r="AE17" s="145"/>
      <c r="AF17" s="146"/>
      <c r="AG17" s="144"/>
      <c r="AH17" s="145"/>
      <c r="AI17" s="145"/>
      <c r="AJ17" s="145"/>
      <c r="AK17" s="146"/>
      <c r="AL17" s="144"/>
      <c r="AM17" s="145"/>
      <c r="AN17" s="145"/>
      <c r="AO17" s="145"/>
      <c r="AP17" s="146"/>
      <c r="AQ17" s="142"/>
      <c r="AR17" s="36"/>
      <c r="AS17" s="37"/>
    </row>
    <row r="18" spans="1:45" ht="12.75">
      <c r="A18" s="34">
        <v>6</v>
      </c>
      <c r="B18" s="34" t="s">
        <v>198</v>
      </c>
      <c r="C18" s="150" t="s">
        <v>37</v>
      </c>
      <c r="D18" s="140" t="s">
        <v>71</v>
      </c>
      <c r="E18" s="151" t="s">
        <v>70</v>
      </c>
      <c r="F18" s="143">
        <f t="shared" si="1"/>
        <v>3</v>
      </c>
      <c r="G18" s="148">
        <f t="shared" si="2"/>
        <v>4</v>
      </c>
      <c r="H18" s="144">
        <v>2</v>
      </c>
      <c r="I18" s="145">
        <v>1</v>
      </c>
      <c r="J18" s="145">
        <v>0</v>
      </c>
      <c r="K18" s="145" t="s">
        <v>34</v>
      </c>
      <c r="L18" s="146">
        <v>4</v>
      </c>
      <c r="M18" s="144"/>
      <c r="N18" s="145"/>
      <c r="O18" s="145"/>
      <c r="P18" s="145"/>
      <c r="Q18" s="146"/>
      <c r="R18" s="144"/>
      <c r="S18" s="145"/>
      <c r="T18" s="145"/>
      <c r="U18" s="145"/>
      <c r="V18" s="146"/>
      <c r="W18" s="144"/>
      <c r="X18" s="145"/>
      <c r="Y18" s="145"/>
      <c r="Z18" s="145"/>
      <c r="AA18" s="146"/>
      <c r="AB18" s="144"/>
      <c r="AC18" s="145"/>
      <c r="AD18" s="145"/>
      <c r="AE18" s="145"/>
      <c r="AF18" s="146"/>
      <c r="AG18" s="144"/>
      <c r="AH18" s="145"/>
      <c r="AI18" s="145"/>
      <c r="AJ18" s="145"/>
      <c r="AK18" s="146"/>
      <c r="AL18" s="144"/>
      <c r="AM18" s="145"/>
      <c r="AN18" s="145"/>
      <c r="AO18" s="145"/>
      <c r="AP18" s="146"/>
      <c r="AQ18" s="142"/>
      <c r="AR18" s="36"/>
      <c r="AS18" s="37"/>
    </row>
    <row r="19" spans="1:45" ht="12.75">
      <c r="A19" s="34">
        <v>7</v>
      </c>
      <c r="B19" s="34" t="s">
        <v>199</v>
      </c>
      <c r="C19" s="150" t="s">
        <v>38</v>
      </c>
      <c r="D19" s="147" t="s">
        <v>72</v>
      </c>
      <c r="E19" s="151" t="s">
        <v>70</v>
      </c>
      <c r="F19" s="143">
        <f t="shared" si="1"/>
        <v>4</v>
      </c>
      <c r="G19" s="148">
        <f t="shared" si="2"/>
        <v>4</v>
      </c>
      <c r="H19" s="144"/>
      <c r="I19" s="145"/>
      <c r="J19" s="145"/>
      <c r="K19" s="145"/>
      <c r="L19" s="146"/>
      <c r="M19" s="144">
        <v>3</v>
      </c>
      <c r="N19" s="145">
        <v>1</v>
      </c>
      <c r="O19" s="145">
        <v>0</v>
      </c>
      <c r="P19" s="145" t="s">
        <v>233</v>
      </c>
      <c r="Q19" s="146">
        <v>4</v>
      </c>
      <c r="R19" s="144"/>
      <c r="S19" s="145"/>
      <c r="T19" s="145"/>
      <c r="U19" s="145"/>
      <c r="V19" s="146"/>
      <c r="W19" s="144"/>
      <c r="X19" s="145"/>
      <c r="Y19" s="145"/>
      <c r="Z19" s="145"/>
      <c r="AA19" s="146"/>
      <c r="AB19" s="144"/>
      <c r="AC19" s="145"/>
      <c r="AD19" s="145"/>
      <c r="AE19" s="145"/>
      <c r="AF19" s="146"/>
      <c r="AG19" s="144"/>
      <c r="AH19" s="145"/>
      <c r="AI19" s="145"/>
      <c r="AJ19" s="145"/>
      <c r="AK19" s="146"/>
      <c r="AL19" s="144"/>
      <c r="AM19" s="145"/>
      <c r="AN19" s="145"/>
      <c r="AO19" s="145"/>
      <c r="AP19" s="146"/>
      <c r="AQ19" s="142">
        <v>6</v>
      </c>
      <c r="AR19" s="36"/>
      <c r="AS19" s="37"/>
    </row>
    <row r="20" spans="1:45" ht="12.75">
      <c r="A20" s="34">
        <v>8</v>
      </c>
      <c r="B20" s="34" t="s">
        <v>200</v>
      </c>
      <c r="C20" s="150" t="s">
        <v>39</v>
      </c>
      <c r="D20" s="151" t="s">
        <v>73</v>
      </c>
      <c r="E20" s="151" t="s">
        <v>70</v>
      </c>
      <c r="F20" s="143">
        <f t="shared" si="1"/>
        <v>4</v>
      </c>
      <c r="G20" s="148">
        <f t="shared" si="2"/>
        <v>6</v>
      </c>
      <c r="H20" s="144"/>
      <c r="I20" s="145"/>
      <c r="J20" s="145"/>
      <c r="K20" s="145"/>
      <c r="L20" s="146"/>
      <c r="M20" s="144"/>
      <c r="N20" s="145"/>
      <c r="O20" s="145"/>
      <c r="P20" s="145"/>
      <c r="Q20" s="146"/>
      <c r="R20" s="144">
        <v>2</v>
      </c>
      <c r="S20" s="145">
        <v>2</v>
      </c>
      <c r="T20" s="145">
        <v>0</v>
      </c>
      <c r="U20" s="145" t="s">
        <v>34</v>
      </c>
      <c r="V20" s="146">
        <v>6</v>
      </c>
      <c r="W20" s="144"/>
      <c r="X20" s="145"/>
      <c r="Y20" s="145"/>
      <c r="Z20" s="145"/>
      <c r="AA20" s="146"/>
      <c r="AB20" s="144"/>
      <c r="AC20" s="145"/>
      <c r="AD20" s="145"/>
      <c r="AE20" s="145"/>
      <c r="AF20" s="146"/>
      <c r="AG20" s="144"/>
      <c r="AH20" s="145"/>
      <c r="AI20" s="145"/>
      <c r="AJ20" s="145"/>
      <c r="AK20" s="146"/>
      <c r="AL20" s="144"/>
      <c r="AM20" s="145"/>
      <c r="AN20" s="145"/>
      <c r="AO20" s="145"/>
      <c r="AP20" s="146"/>
      <c r="AQ20" s="142">
        <v>7</v>
      </c>
      <c r="AR20" s="36"/>
      <c r="AS20" s="37"/>
    </row>
    <row r="21" spans="1:45" ht="25.5">
      <c r="A21" s="34">
        <v>9</v>
      </c>
      <c r="B21" s="34" t="s">
        <v>210</v>
      </c>
      <c r="C21" s="150" t="s">
        <v>158</v>
      </c>
      <c r="D21" s="152" t="s">
        <v>74</v>
      </c>
      <c r="E21" s="153" t="s">
        <v>175</v>
      </c>
      <c r="F21" s="143">
        <f t="shared" si="1"/>
        <v>4</v>
      </c>
      <c r="G21" s="148">
        <f t="shared" si="2"/>
        <v>4</v>
      </c>
      <c r="H21" s="144"/>
      <c r="I21" s="145"/>
      <c r="J21" s="145"/>
      <c r="K21" s="145"/>
      <c r="L21" s="146"/>
      <c r="M21" s="144">
        <v>2</v>
      </c>
      <c r="N21" s="145">
        <v>0</v>
      </c>
      <c r="O21" s="145">
        <v>2</v>
      </c>
      <c r="P21" s="145" t="s">
        <v>34</v>
      </c>
      <c r="Q21" s="146">
        <v>4</v>
      </c>
      <c r="R21" s="144"/>
      <c r="S21" s="145"/>
      <c r="T21" s="145"/>
      <c r="U21" s="145"/>
      <c r="V21" s="146"/>
      <c r="W21" s="144"/>
      <c r="X21" s="145"/>
      <c r="Y21" s="145"/>
      <c r="Z21" s="145"/>
      <c r="AA21" s="146"/>
      <c r="AB21" s="144"/>
      <c r="AC21" s="145"/>
      <c r="AD21" s="145"/>
      <c r="AE21" s="145"/>
      <c r="AF21" s="146"/>
      <c r="AG21" s="144"/>
      <c r="AH21" s="145"/>
      <c r="AI21" s="145"/>
      <c r="AJ21" s="145"/>
      <c r="AK21" s="146"/>
      <c r="AL21" s="144"/>
      <c r="AM21" s="145"/>
      <c r="AN21" s="145"/>
      <c r="AO21" s="145"/>
      <c r="AP21" s="146"/>
      <c r="AQ21" s="142">
        <v>3</v>
      </c>
      <c r="AR21" s="36" t="s">
        <v>189</v>
      </c>
      <c r="AS21" s="37"/>
    </row>
    <row r="22" spans="1:45" ht="26.25" thickBot="1">
      <c r="A22" s="34">
        <v>10</v>
      </c>
      <c r="B22" s="34" t="s">
        <v>201</v>
      </c>
      <c r="C22" s="150" t="s">
        <v>40</v>
      </c>
      <c r="D22" s="147" t="s">
        <v>75</v>
      </c>
      <c r="E22" s="277" t="s">
        <v>76</v>
      </c>
      <c r="F22" s="143">
        <f t="shared" si="1"/>
        <v>5</v>
      </c>
      <c r="G22" s="148">
        <f t="shared" si="2"/>
        <v>6</v>
      </c>
      <c r="H22" s="144">
        <v>3</v>
      </c>
      <c r="I22" s="145">
        <v>0</v>
      </c>
      <c r="J22" s="145">
        <v>2</v>
      </c>
      <c r="K22" s="145" t="s">
        <v>233</v>
      </c>
      <c r="L22" s="146">
        <v>6</v>
      </c>
      <c r="M22" s="144"/>
      <c r="N22" s="145"/>
      <c r="O22" s="145"/>
      <c r="P22" s="145"/>
      <c r="Q22" s="146"/>
      <c r="R22" s="144"/>
      <c r="S22" s="145"/>
      <c r="T22" s="145"/>
      <c r="U22" s="145"/>
      <c r="V22" s="146"/>
      <c r="W22" s="144"/>
      <c r="X22" s="145"/>
      <c r="Y22" s="145"/>
      <c r="Z22" s="145"/>
      <c r="AA22" s="146"/>
      <c r="AB22" s="144"/>
      <c r="AC22" s="145"/>
      <c r="AD22" s="145"/>
      <c r="AE22" s="145"/>
      <c r="AF22" s="146"/>
      <c r="AG22" s="144"/>
      <c r="AH22" s="145"/>
      <c r="AI22" s="145"/>
      <c r="AJ22" s="145"/>
      <c r="AK22" s="146"/>
      <c r="AL22" s="144"/>
      <c r="AM22" s="145"/>
      <c r="AN22" s="145"/>
      <c r="AO22" s="145"/>
      <c r="AP22" s="146"/>
      <c r="AQ22" s="142"/>
      <c r="AR22" s="36"/>
      <c r="AS22" s="37"/>
    </row>
    <row r="23" spans="1:45" ht="13.5" thickBot="1">
      <c r="A23" s="278"/>
      <c r="B23" s="122" t="s">
        <v>130</v>
      </c>
      <c r="C23" s="123"/>
      <c r="D23" s="123"/>
      <c r="E23" s="161"/>
      <c r="F23" s="162">
        <f>SUM(F24:F35)</f>
        <v>14</v>
      </c>
      <c r="G23" s="163">
        <f>SUM(G24:G35)</f>
        <v>16</v>
      </c>
      <c r="H23" s="164">
        <f>SUM(H24:H35)</f>
        <v>0</v>
      </c>
      <c r="I23" s="165">
        <f>SUM(I24:I35)</f>
        <v>0</v>
      </c>
      <c r="J23" s="165">
        <f>SUM(J24:J35)</f>
        <v>0</v>
      </c>
      <c r="K23" s="128">
        <f>SUM(K24:K36)</f>
        <v>0</v>
      </c>
      <c r="L23" s="166">
        <f>SUM(L24:L35)</f>
        <v>0</v>
      </c>
      <c r="M23" s="164">
        <f>SUM(M24:M35)</f>
        <v>0</v>
      </c>
      <c r="N23" s="165">
        <f>SUM(N24:N35)</f>
        <v>0</v>
      </c>
      <c r="O23" s="165">
        <f>SUM(O24:O35)</f>
        <v>0</v>
      </c>
      <c r="P23" s="128">
        <f>SUM(P24:P36)</f>
        <v>0</v>
      </c>
      <c r="Q23" s="166">
        <f aca="true" t="shared" si="3" ref="Q23:Y23">SUM(Q24:Q35)</f>
        <v>0</v>
      </c>
      <c r="R23" s="164">
        <f t="shared" si="3"/>
        <v>0</v>
      </c>
      <c r="S23" s="165">
        <f t="shared" si="3"/>
        <v>0</v>
      </c>
      <c r="T23" s="165">
        <f t="shared" si="3"/>
        <v>0</v>
      </c>
      <c r="U23" s="165">
        <f t="shared" si="3"/>
        <v>0</v>
      </c>
      <c r="V23" s="166">
        <f t="shared" si="3"/>
        <v>0</v>
      </c>
      <c r="W23" s="164">
        <f t="shared" si="3"/>
        <v>2</v>
      </c>
      <c r="X23" s="165">
        <f t="shared" si="3"/>
        <v>0</v>
      </c>
      <c r="Y23" s="165">
        <f t="shared" si="3"/>
        <v>0</v>
      </c>
      <c r="Z23" s="128">
        <f>SUM(Z24:Z36)</f>
        <v>0</v>
      </c>
      <c r="AA23" s="166">
        <f>SUM(AA24:AA35)</f>
        <v>2</v>
      </c>
      <c r="AB23" s="164">
        <f>SUM(AB24:AB35)</f>
        <v>5</v>
      </c>
      <c r="AC23" s="165">
        <f>SUM(AC24:AC35)</f>
        <v>1</v>
      </c>
      <c r="AD23" s="165">
        <f>SUM(AD24:AD35)</f>
        <v>0</v>
      </c>
      <c r="AE23" s="128">
        <f>SUM(AE24:AE36)</f>
        <v>0</v>
      </c>
      <c r="AF23" s="166">
        <f>SUM(AF24:AF35)</f>
        <v>7</v>
      </c>
      <c r="AG23" s="164">
        <f>SUM(AG24:AG35)</f>
        <v>1</v>
      </c>
      <c r="AH23" s="165">
        <f>SUM(AH24:AH35)</f>
        <v>1</v>
      </c>
      <c r="AI23" s="165">
        <f>SUM(AI24:AI35)</f>
        <v>0</v>
      </c>
      <c r="AJ23" s="128">
        <f>SUM(AJ24:AJ36)</f>
        <v>0</v>
      </c>
      <c r="AK23" s="166">
        <f>SUM(AK24:AK35)</f>
        <v>2</v>
      </c>
      <c r="AL23" s="164">
        <f>SUM(AL24:AL35)</f>
        <v>4</v>
      </c>
      <c r="AM23" s="165">
        <f>SUM(AM24:AM35)</f>
        <v>0</v>
      </c>
      <c r="AN23" s="165">
        <f>SUM(AN24:AN35)</f>
        <v>0</v>
      </c>
      <c r="AO23" s="128">
        <f>SUM(AO24:AO36)</f>
        <v>0</v>
      </c>
      <c r="AP23" s="166">
        <f>SUM(AP24:AP35)</f>
        <v>5</v>
      </c>
      <c r="AQ23" s="167"/>
      <c r="AR23" s="168"/>
      <c r="AS23" s="169"/>
    </row>
    <row r="24" spans="1:45" ht="12.75">
      <c r="A24" s="170">
        <v>11</v>
      </c>
      <c r="B24" s="404" t="s">
        <v>224</v>
      </c>
      <c r="C24" s="20" t="s">
        <v>41</v>
      </c>
      <c r="D24" s="171" t="s">
        <v>77</v>
      </c>
      <c r="E24" s="171" t="s">
        <v>79</v>
      </c>
      <c r="F24" s="5">
        <f aca="true" t="shared" si="4" ref="F24:F29">SUM(H24,I24,J24,M24,N24,O24,R24,S24,T24,W24,X24,Y24,AB24,AC24,AD24,AG24,AH24,AI24,AL24,AM24,AN24)</f>
        <v>2</v>
      </c>
      <c r="G24" s="67">
        <f aca="true" t="shared" si="5" ref="G24:G29">SUM(L24,Q24,V24,AA24,AF24,AK24,AP24)</f>
        <v>2</v>
      </c>
      <c r="H24" s="134"/>
      <c r="I24" s="135"/>
      <c r="J24" s="135"/>
      <c r="K24" s="135"/>
      <c r="L24" s="136"/>
      <c r="M24" s="134"/>
      <c r="N24" s="135"/>
      <c r="O24" s="135"/>
      <c r="P24" s="135"/>
      <c r="Q24" s="136"/>
      <c r="R24" s="134"/>
      <c r="S24" s="135"/>
      <c r="T24" s="135"/>
      <c r="U24" s="135"/>
      <c r="V24" s="136"/>
      <c r="W24" s="134"/>
      <c r="X24" s="135"/>
      <c r="Y24" s="135"/>
      <c r="Z24" s="135"/>
      <c r="AA24" s="136"/>
      <c r="AB24" s="134">
        <v>2</v>
      </c>
      <c r="AC24" s="135">
        <v>0</v>
      </c>
      <c r="AD24" s="135">
        <v>0</v>
      </c>
      <c r="AE24" s="135" t="s">
        <v>34</v>
      </c>
      <c r="AF24" s="136">
        <v>2</v>
      </c>
      <c r="AG24" s="134"/>
      <c r="AH24" s="135"/>
      <c r="AI24" s="135"/>
      <c r="AJ24" s="135"/>
      <c r="AK24" s="136"/>
      <c r="AL24" s="134"/>
      <c r="AM24" s="135"/>
      <c r="AN24" s="135"/>
      <c r="AO24" s="135"/>
      <c r="AP24" s="136"/>
      <c r="AQ24" s="137"/>
      <c r="AR24" s="303"/>
      <c r="AS24" s="304"/>
    </row>
    <row r="25" spans="1:45" ht="12.75">
      <c r="A25" s="172">
        <v>12</v>
      </c>
      <c r="B25" s="405" t="s">
        <v>225</v>
      </c>
      <c r="C25" s="17" t="s">
        <v>42</v>
      </c>
      <c r="D25" s="173" t="s">
        <v>78</v>
      </c>
      <c r="E25" s="173" t="s">
        <v>79</v>
      </c>
      <c r="F25" s="143">
        <f t="shared" si="4"/>
        <v>2</v>
      </c>
      <c r="G25" s="148">
        <f t="shared" si="5"/>
        <v>2</v>
      </c>
      <c r="H25" s="144"/>
      <c r="I25" s="145"/>
      <c r="J25" s="145"/>
      <c r="K25" s="145"/>
      <c r="L25" s="146"/>
      <c r="M25" s="144"/>
      <c r="N25" s="145"/>
      <c r="O25" s="145"/>
      <c r="P25" s="145"/>
      <c r="Q25" s="146"/>
      <c r="R25" s="144"/>
      <c r="S25" s="145"/>
      <c r="T25" s="145"/>
      <c r="U25" s="145"/>
      <c r="V25" s="146"/>
      <c r="W25" s="144"/>
      <c r="X25" s="145"/>
      <c r="Y25" s="145"/>
      <c r="Z25" s="145"/>
      <c r="AA25" s="146"/>
      <c r="AB25" s="144"/>
      <c r="AC25" s="145"/>
      <c r="AD25" s="145"/>
      <c r="AE25" s="145"/>
      <c r="AF25" s="146"/>
      <c r="AG25" s="144">
        <v>1</v>
      </c>
      <c r="AH25" s="145">
        <v>1</v>
      </c>
      <c r="AI25" s="145">
        <v>0</v>
      </c>
      <c r="AJ25" s="145" t="s">
        <v>34</v>
      </c>
      <c r="AK25" s="146">
        <v>2</v>
      </c>
      <c r="AL25" s="144"/>
      <c r="AM25" s="145"/>
      <c r="AN25" s="145"/>
      <c r="AO25" s="145"/>
      <c r="AP25" s="146"/>
      <c r="AQ25" s="142">
        <v>11</v>
      </c>
      <c r="AR25" s="36"/>
      <c r="AS25" s="37"/>
    </row>
    <row r="26" spans="1:45" ht="25.5">
      <c r="A26" s="172">
        <v>13</v>
      </c>
      <c r="B26" s="34" t="s">
        <v>514</v>
      </c>
      <c r="C26" s="17" t="s">
        <v>43</v>
      </c>
      <c r="D26" s="173" t="s">
        <v>80</v>
      </c>
      <c r="E26" s="173" t="s">
        <v>103</v>
      </c>
      <c r="F26" s="143">
        <f t="shared" si="4"/>
        <v>2</v>
      </c>
      <c r="G26" s="148">
        <f t="shared" si="5"/>
        <v>2</v>
      </c>
      <c r="H26" s="144"/>
      <c r="I26" s="145"/>
      <c r="J26" s="145"/>
      <c r="K26" s="145"/>
      <c r="L26" s="146"/>
      <c r="M26" s="144"/>
      <c r="N26" s="145"/>
      <c r="O26" s="145"/>
      <c r="P26" s="145"/>
      <c r="Q26" s="146"/>
      <c r="R26" s="144"/>
      <c r="S26" s="145"/>
      <c r="T26" s="145"/>
      <c r="U26" s="145"/>
      <c r="V26" s="146"/>
      <c r="W26" s="144">
        <v>2</v>
      </c>
      <c r="X26" s="145">
        <v>0</v>
      </c>
      <c r="Y26" s="145">
        <v>0</v>
      </c>
      <c r="Z26" s="145" t="s">
        <v>233</v>
      </c>
      <c r="AA26" s="146">
        <v>2</v>
      </c>
      <c r="AB26" s="144"/>
      <c r="AC26" s="145"/>
      <c r="AD26" s="145"/>
      <c r="AE26" s="145"/>
      <c r="AF26" s="146"/>
      <c r="AG26" s="144"/>
      <c r="AH26" s="145"/>
      <c r="AI26" s="145"/>
      <c r="AJ26" s="145"/>
      <c r="AK26" s="146"/>
      <c r="AL26" s="144"/>
      <c r="AM26" s="145"/>
      <c r="AN26" s="145"/>
      <c r="AO26" s="145"/>
      <c r="AP26" s="146"/>
      <c r="AQ26" s="142"/>
      <c r="AR26" s="36"/>
      <c r="AS26" s="37"/>
    </row>
    <row r="27" spans="1:45" ht="12.75">
      <c r="A27" s="172">
        <v>14</v>
      </c>
      <c r="B27" s="34" t="s">
        <v>202</v>
      </c>
      <c r="C27" s="17" t="s">
        <v>208</v>
      </c>
      <c r="D27" s="173" t="s">
        <v>209</v>
      </c>
      <c r="E27" s="173" t="s">
        <v>103</v>
      </c>
      <c r="F27" s="143">
        <f t="shared" si="4"/>
        <v>2</v>
      </c>
      <c r="G27" s="148">
        <f t="shared" si="5"/>
        <v>3</v>
      </c>
      <c r="H27" s="144"/>
      <c r="I27" s="145"/>
      <c r="J27" s="145"/>
      <c r="K27" s="145"/>
      <c r="L27" s="146"/>
      <c r="M27" s="144"/>
      <c r="N27" s="145"/>
      <c r="O27" s="145"/>
      <c r="P27" s="145"/>
      <c r="Q27" s="146"/>
      <c r="R27" s="144"/>
      <c r="S27" s="145"/>
      <c r="T27" s="145"/>
      <c r="U27" s="145"/>
      <c r="V27" s="146"/>
      <c r="W27" s="144"/>
      <c r="X27" s="145"/>
      <c r="Y27" s="145"/>
      <c r="Z27" s="145"/>
      <c r="AA27" s="146"/>
      <c r="AB27" s="144">
        <v>2</v>
      </c>
      <c r="AC27" s="145">
        <v>0</v>
      </c>
      <c r="AD27" s="145">
        <v>0</v>
      </c>
      <c r="AE27" s="145" t="s">
        <v>233</v>
      </c>
      <c r="AF27" s="146">
        <v>3</v>
      </c>
      <c r="AG27" s="144"/>
      <c r="AH27" s="145"/>
      <c r="AI27" s="145"/>
      <c r="AJ27" s="145"/>
      <c r="AK27" s="146"/>
      <c r="AL27" s="144"/>
      <c r="AM27" s="145"/>
      <c r="AN27" s="145"/>
      <c r="AO27" s="145"/>
      <c r="AP27" s="146"/>
      <c r="AQ27" s="142">
        <v>11</v>
      </c>
      <c r="AR27" s="36" t="s">
        <v>171</v>
      </c>
      <c r="AS27" s="37"/>
    </row>
    <row r="28" spans="1:45" ht="12.75">
      <c r="A28" s="172">
        <v>15</v>
      </c>
      <c r="B28" s="34" t="s">
        <v>211</v>
      </c>
      <c r="C28" s="17" t="s">
        <v>44</v>
      </c>
      <c r="D28" s="173" t="s">
        <v>82</v>
      </c>
      <c r="E28" s="173" t="s">
        <v>83</v>
      </c>
      <c r="F28" s="143">
        <f t="shared" si="4"/>
        <v>2</v>
      </c>
      <c r="G28" s="148">
        <f t="shared" si="5"/>
        <v>2</v>
      </c>
      <c r="H28" s="144"/>
      <c r="I28" s="145"/>
      <c r="J28" s="145"/>
      <c r="K28" s="145"/>
      <c r="L28" s="146"/>
      <c r="M28" s="144"/>
      <c r="N28" s="145"/>
      <c r="O28" s="145"/>
      <c r="P28" s="145"/>
      <c r="Q28" s="146"/>
      <c r="R28" s="144"/>
      <c r="S28" s="145"/>
      <c r="T28" s="145"/>
      <c r="U28" s="145"/>
      <c r="V28" s="146"/>
      <c r="W28" s="144"/>
      <c r="X28" s="145"/>
      <c r="Y28" s="145"/>
      <c r="Z28" s="145"/>
      <c r="AA28" s="146"/>
      <c r="AB28" s="144">
        <v>1</v>
      </c>
      <c r="AC28" s="145">
        <v>1</v>
      </c>
      <c r="AD28" s="145">
        <v>0</v>
      </c>
      <c r="AE28" s="145" t="s">
        <v>233</v>
      </c>
      <c r="AF28" s="146">
        <v>2</v>
      </c>
      <c r="AG28" s="144"/>
      <c r="AH28" s="145"/>
      <c r="AI28" s="145"/>
      <c r="AJ28" s="145"/>
      <c r="AK28" s="146"/>
      <c r="AL28" s="144"/>
      <c r="AM28" s="145"/>
      <c r="AN28" s="145"/>
      <c r="AO28" s="145"/>
      <c r="AP28" s="146"/>
      <c r="AQ28" s="142">
        <v>2</v>
      </c>
      <c r="AR28" s="36"/>
      <c r="AS28" s="37"/>
    </row>
    <row r="29" spans="1:45" ht="13.5" thickBot="1">
      <c r="A29" s="174">
        <v>16</v>
      </c>
      <c r="B29" s="65" t="s">
        <v>203</v>
      </c>
      <c r="C29" s="64" t="s">
        <v>45</v>
      </c>
      <c r="D29" s="175" t="s">
        <v>84</v>
      </c>
      <c r="E29" s="64" t="s">
        <v>70</v>
      </c>
      <c r="F29" s="53">
        <f t="shared" si="4"/>
        <v>2</v>
      </c>
      <c r="G29" s="176">
        <f t="shared" si="5"/>
        <v>2</v>
      </c>
      <c r="H29" s="134"/>
      <c r="I29" s="135"/>
      <c r="J29" s="135"/>
      <c r="K29" s="135"/>
      <c r="L29" s="136"/>
      <c r="M29" s="134"/>
      <c r="N29" s="135"/>
      <c r="O29" s="135"/>
      <c r="P29" s="135"/>
      <c r="Q29" s="136"/>
      <c r="R29" s="134"/>
      <c r="S29" s="135"/>
      <c r="T29" s="135"/>
      <c r="U29" s="135"/>
      <c r="V29" s="136"/>
      <c r="W29" s="134"/>
      <c r="X29" s="135"/>
      <c r="Y29" s="135"/>
      <c r="Z29" s="135"/>
      <c r="AA29" s="136"/>
      <c r="AB29" s="134"/>
      <c r="AC29" s="135"/>
      <c r="AD29" s="135"/>
      <c r="AE29" s="135"/>
      <c r="AF29" s="136"/>
      <c r="AG29" s="134"/>
      <c r="AH29" s="135"/>
      <c r="AI29" s="135"/>
      <c r="AJ29" s="135"/>
      <c r="AK29" s="136"/>
      <c r="AL29" s="134">
        <v>2</v>
      </c>
      <c r="AM29" s="135">
        <v>0</v>
      </c>
      <c r="AN29" s="135">
        <v>0</v>
      </c>
      <c r="AO29" s="135" t="s">
        <v>34</v>
      </c>
      <c r="AP29" s="136">
        <v>2</v>
      </c>
      <c r="AQ29" s="70" t="s">
        <v>190</v>
      </c>
      <c r="AR29" s="279"/>
      <c r="AS29" s="37"/>
    </row>
    <row r="30" spans="1:45" ht="14.25" thickBot="1" thickTop="1">
      <c r="A30" s="330"/>
      <c r="B30" s="331"/>
      <c r="C30" s="332"/>
      <c r="D30" s="332" t="s">
        <v>267</v>
      </c>
      <c r="E30" s="333"/>
      <c r="F30" s="333"/>
      <c r="G30" s="334"/>
      <c r="H30" s="335"/>
      <c r="I30" s="336"/>
      <c r="J30" s="336"/>
      <c r="K30" s="336"/>
      <c r="L30" s="337" t="s">
        <v>236</v>
      </c>
      <c r="M30" s="134"/>
      <c r="N30" s="135"/>
      <c r="O30" s="135"/>
      <c r="P30" s="135"/>
      <c r="Q30" s="136"/>
      <c r="R30" s="134"/>
      <c r="S30" s="135"/>
      <c r="T30" s="135"/>
      <c r="U30" s="135"/>
      <c r="V30" s="136"/>
      <c r="W30" s="134"/>
      <c r="X30" s="135"/>
      <c r="Y30" s="135"/>
      <c r="Z30" s="135"/>
      <c r="AA30" s="136"/>
      <c r="AB30" s="134"/>
      <c r="AC30" s="135"/>
      <c r="AD30" s="135"/>
      <c r="AE30" s="135"/>
      <c r="AF30" s="136"/>
      <c r="AG30" s="134"/>
      <c r="AH30" s="135"/>
      <c r="AI30" s="135"/>
      <c r="AJ30" s="135"/>
      <c r="AK30" s="136"/>
      <c r="AL30" s="134"/>
      <c r="AM30" s="135"/>
      <c r="AN30" s="135"/>
      <c r="AO30" s="135"/>
      <c r="AP30" s="136"/>
      <c r="AQ30" s="142"/>
      <c r="AR30" s="36"/>
      <c r="AS30" s="37"/>
    </row>
    <row r="31" spans="1:45" ht="14.25" thickBot="1" thickTop="1">
      <c r="A31" s="330"/>
      <c r="B31" s="338"/>
      <c r="C31" s="339"/>
      <c r="D31" s="339" t="s">
        <v>238</v>
      </c>
      <c r="E31" s="340"/>
      <c r="F31" s="341"/>
      <c r="G31" s="342"/>
      <c r="H31" s="343"/>
      <c r="I31" s="344"/>
      <c r="J31" s="344"/>
      <c r="K31" s="344"/>
      <c r="L31" s="345"/>
      <c r="M31" s="134"/>
      <c r="N31" s="135"/>
      <c r="O31" s="135"/>
      <c r="P31" s="135"/>
      <c r="Q31" s="136"/>
      <c r="R31" s="134"/>
      <c r="S31" s="135"/>
      <c r="T31" s="135"/>
      <c r="U31" s="135"/>
      <c r="V31" s="136"/>
      <c r="W31" s="134"/>
      <c r="X31" s="135"/>
      <c r="Y31" s="135"/>
      <c r="Z31" s="135"/>
      <c r="AA31" s="136"/>
      <c r="AB31" s="134"/>
      <c r="AC31" s="135"/>
      <c r="AD31" s="135"/>
      <c r="AE31" s="135"/>
      <c r="AF31" s="136"/>
      <c r="AG31" s="134"/>
      <c r="AH31" s="135"/>
      <c r="AI31" s="135"/>
      <c r="AJ31" s="135"/>
      <c r="AK31" s="136"/>
      <c r="AL31" s="134"/>
      <c r="AM31" s="135"/>
      <c r="AN31" s="135"/>
      <c r="AO31" s="135"/>
      <c r="AP31" s="136"/>
      <c r="AQ31" s="142"/>
      <c r="AR31" s="36"/>
      <c r="AS31" s="37"/>
    </row>
    <row r="32" spans="1:45" ht="26.25" thickBot="1">
      <c r="A32" s="330">
        <v>17</v>
      </c>
      <c r="B32" s="346" t="s">
        <v>0</v>
      </c>
      <c r="C32" s="347" t="s">
        <v>12</v>
      </c>
      <c r="D32" s="348" t="s">
        <v>85</v>
      </c>
      <c r="E32" s="340" t="s">
        <v>17</v>
      </c>
      <c r="F32" s="6">
        <f>SUM(H32,I32,J32,M32,N32,O32,R32,S32,T32,W32,X32,Y32,AB32,AC32,AD32,AG32,AH32,AI32,AL32,AM32,AN32)</f>
        <v>2</v>
      </c>
      <c r="G32" s="67">
        <f>SUM(L32,Q32,V32,AA32,AF32,AK32,AP32)</f>
        <v>3</v>
      </c>
      <c r="H32" s="343"/>
      <c r="I32" s="344"/>
      <c r="J32" s="344"/>
      <c r="K32" s="344"/>
      <c r="L32" s="345"/>
      <c r="M32" s="134"/>
      <c r="N32" s="135"/>
      <c r="O32" s="135"/>
      <c r="P32" s="135"/>
      <c r="Q32" s="136"/>
      <c r="R32" s="134"/>
      <c r="S32" s="135"/>
      <c r="T32" s="135"/>
      <c r="U32" s="135"/>
      <c r="V32" s="136"/>
      <c r="W32" s="134"/>
      <c r="X32" s="135"/>
      <c r="Y32" s="135"/>
      <c r="Z32" s="135"/>
      <c r="AA32" s="136"/>
      <c r="AB32" s="134"/>
      <c r="AC32" s="135"/>
      <c r="AD32" s="135"/>
      <c r="AE32" s="135"/>
      <c r="AF32" s="136"/>
      <c r="AG32" s="134"/>
      <c r="AH32" s="135"/>
      <c r="AI32" s="135"/>
      <c r="AJ32" s="135"/>
      <c r="AK32" s="136"/>
      <c r="AL32" s="134">
        <v>2</v>
      </c>
      <c r="AM32" s="135">
        <v>0</v>
      </c>
      <c r="AN32" s="135">
        <v>0</v>
      </c>
      <c r="AO32" s="135" t="s">
        <v>233</v>
      </c>
      <c r="AP32" s="136">
        <v>3</v>
      </c>
      <c r="AQ32" s="142"/>
      <c r="AR32" s="36"/>
      <c r="AS32" s="37"/>
    </row>
    <row r="33" spans="1:45" ht="13.5" thickBot="1">
      <c r="A33" s="330">
        <v>18</v>
      </c>
      <c r="B33" s="349" t="s">
        <v>11</v>
      </c>
      <c r="C33" s="350" t="s">
        <v>153</v>
      </c>
      <c r="D33" s="351" t="s">
        <v>156</v>
      </c>
      <c r="E33" s="340" t="s">
        <v>70</v>
      </c>
      <c r="F33" s="6"/>
      <c r="G33" s="67"/>
      <c r="H33" s="343"/>
      <c r="I33" s="344"/>
      <c r="J33" s="344"/>
      <c r="K33" s="344"/>
      <c r="L33" s="345"/>
      <c r="M33" s="134"/>
      <c r="N33" s="135"/>
      <c r="O33" s="135"/>
      <c r="P33" s="135"/>
      <c r="Q33" s="136"/>
      <c r="R33" s="134"/>
      <c r="S33" s="135"/>
      <c r="T33" s="135"/>
      <c r="U33" s="135"/>
      <c r="V33" s="136"/>
      <c r="W33" s="134"/>
      <c r="X33" s="135"/>
      <c r="Y33" s="135"/>
      <c r="Z33" s="135"/>
      <c r="AA33" s="136"/>
      <c r="AB33" s="134"/>
      <c r="AC33" s="135"/>
      <c r="AD33" s="135"/>
      <c r="AE33" s="135"/>
      <c r="AF33" s="136"/>
      <c r="AG33" s="134"/>
      <c r="AH33" s="135"/>
      <c r="AI33" s="135"/>
      <c r="AJ33" s="135"/>
      <c r="AK33" s="136"/>
      <c r="AL33" s="134"/>
      <c r="AM33" s="135"/>
      <c r="AN33" s="135"/>
      <c r="AO33" s="135"/>
      <c r="AP33" s="136"/>
      <c r="AQ33" s="142"/>
      <c r="AR33" s="36"/>
      <c r="AS33" s="37"/>
    </row>
    <row r="34" spans="1:45" ht="13.5" thickBot="1">
      <c r="A34" s="330">
        <v>19</v>
      </c>
      <c r="B34" s="349" t="s">
        <v>226</v>
      </c>
      <c r="C34" s="350" t="s">
        <v>154</v>
      </c>
      <c r="D34" s="351" t="s">
        <v>155</v>
      </c>
      <c r="E34" s="340" t="s">
        <v>157</v>
      </c>
      <c r="F34" s="6"/>
      <c r="G34" s="67"/>
      <c r="H34" s="343"/>
      <c r="I34" s="344"/>
      <c r="J34" s="344"/>
      <c r="K34" s="344"/>
      <c r="L34" s="345"/>
      <c r="M34" s="134"/>
      <c r="N34" s="135"/>
      <c r="O34" s="135"/>
      <c r="P34" s="135"/>
      <c r="Q34" s="136"/>
      <c r="R34" s="134"/>
      <c r="S34" s="135"/>
      <c r="T34" s="135"/>
      <c r="U34" s="135"/>
      <c r="V34" s="136"/>
      <c r="W34" s="134"/>
      <c r="X34" s="135"/>
      <c r="Y34" s="135"/>
      <c r="Z34" s="135"/>
      <c r="AA34" s="136"/>
      <c r="AB34" s="134"/>
      <c r="AC34" s="135"/>
      <c r="AD34" s="135"/>
      <c r="AE34" s="135"/>
      <c r="AF34" s="136"/>
      <c r="AG34" s="134"/>
      <c r="AH34" s="135"/>
      <c r="AI34" s="135"/>
      <c r="AJ34" s="135"/>
      <c r="AK34" s="136"/>
      <c r="AL34" s="134"/>
      <c r="AM34" s="135"/>
      <c r="AN34" s="135"/>
      <c r="AO34" s="135"/>
      <c r="AP34" s="136"/>
      <c r="AQ34" s="142"/>
      <c r="AR34" s="36"/>
      <c r="AS34" s="37"/>
    </row>
    <row r="35" spans="1:45" ht="13.5" thickBot="1">
      <c r="A35" s="330"/>
      <c r="B35" s="352"/>
      <c r="C35" s="353"/>
      <c r="D35" s="354"/>
      <c r="E35" s="340"/>
      <c r="F35" s="6"/>
      <c r="G35" s="67"/>
      <c r="H35" s="343"/>
      <c r="I35" s="344"/>
      <c r="J35" s="344"/>
      <c r="K35" s="344"/>
      <c r="L35" s="345"/>
      <c r="M35" s="134"/>
      <c r="N35" s="135"/>
      <c r="O35" s="135"/>
      <c r="P35" s="135"/>
      <c r="Q35" s="136"/>
      <c r="R35" s="134"/>
      <c r="S35" s="135"/>
      <c r="T35" s="135"/>
      <c r="U35" s="135"/>
      <c r="V35" s="136"/>
      <c r="W35" s="134"/>
      <c r="X35" s="135"/>
      <c r="Y35" s="135"/>
      <c r="Z35" s="135"/>
      <c r="AA35" s="136"/>
      <c r="AB35" s="134"/>
      <c r="AC35" s="135"/>
      <c r="AD35" s="135"/>
      <c r="AE35" s="135"/>
      <c r="AF35" s="136"/>
      <c r="AG35" s="134"/>
      <c r="AH35" s="135"/>
      <c r="AI35" s="135"/>
      <c r="AJ35" s="135"/>
      <c r="AK35" s="136"/>
      <c r="AL35" s="134"/>
      <c r="AM35" s="135"/>
      <c r="AN35" s="135"/>
      <c r="AO35" s="135"/>
      <c r="AP35" s="136"/>
      <c r="AQ35" s="142"/>
      <c r="AR35" s="36"/>
      <c r="AS35" s="37"/>
    </row>
    <row r="36" spans="1:45" ht="14.25" thickBot="1" thickTop="1">
      <c r="A36" s="178"/>
      <c r="B36" s="122" t="s">
        <v>131</v>
      </c>
      <c r="C36" s="123"/>
      <c r="D36" s="123"/>
      <c r="E36" s="161"/>
      <c r="F36" s="199">
        <f aca="true" t="shared" si="6" ref="F36:AP36">SUM(F37:F56)</f>
        <v>59</v>
      </c>
      <c r="G36" s="179">
        <f t="shared" si="6"/>
        <v>74</v>
      </c>
      <c r="H36" s="179">
        <f t="shared" si="6"/>
        <v>4</v>
      </c>
      <c r="I36" s="179">
        <f t="shared" si="6"/>
        <v>0</v>
      </c>
      <c r="J36" s="179">
        <f t="shared" si="6"/>
        <v>1</v>
      </c>
      <c r="K36" s="179">
        <f t="shared" si="6"/>
        <v>0</v>
      </c>
      <c r="L36" s="179">
        <f t="shared" si="6"/>
        <v>7</v>
      </c>
      <c r="M36" s="179">
        <f t="shared" si="6"/>
        <v>7</v>
      </c>
      <c r="N36" s="179">
        <f t="shared" si="6"/>
        <v>0</v>
      </c>
      <c r="O36" s="179">
        <f t="shared" si="6"/>
        <v>5</v>
      </c>
      <c r="P36" s="199">
        <f t="shared" si="6"/>
        <v>0</v>
      </c>
      <c r="Q36" s="179">
        <f t="shared" si="6"/>
        <v>16</v>
      </c>
      <c r="R36" s="179">
        <f t="shared" si="6"/>
        <v>9</v>
      </c>
      <c r="S36" s="179">
        <f t="shared" si="6"/>
        <v>1</v>
      </c>
      <c r="T36" s="179">
        <f t="shared" si="6"/>
        <v>8</v>
      </c>
      <c r="U36" s="179">
        <f t="shared" si="6"/>
        <v>0</v>
      </c>
      <c r="V36" s="179">
        <f t="shared" si="6"/>
        <v>21</v>
      </c>
      <c r="W36" s="179">
        <f t="shared" si="6"/>
        <v>5</v>
      </c>
      <c r="X36" s="179">
        <f t="shared" si="6"/>
        <v>0</v>
      </c>
      <c r="Y36" s="179">
        <f t="shared" si="6"/>
        <v>6</v>
      </c>
      <c r="Z36" s="179">
        <f t="shared" si="6"/>
        <v>0</v>
      </c>
      <c r="AA36" s="179">
        <f t="shared" si="6"/>
        <v>13</v>
      </c>
      <c r="AB36" s="179">
        <f t="shared" si="6"/>
        <v>5</v>
      </c>
      <c r="AC36" s="179">
        <f t="shared" si="6"/>
        <v>1</v>
      </c>
      <c r="AD36" s="179">
        <f t="shared" si="6"/>
        <v>3</v>
      </c>
      <c r="AE36" s="179">
        <f t="shared" si="6"/>
        <v>0</v>
      </c>
      <c r="AF36" s="179">
        <f t="shared" si="6"/>
        <v>11</v>
      </c>
      <c r="AG36" s="179">
        <f t="shared" si="6"/>
        <v>1</v>
      </c>
      <c r="AH36" s="179">
        <f t="shared" si="6"/>
        <v>0</v>
      </c>
      <c r="AI36" s="179">
        <f t="shared" si="6"/>
        <v>1</v>
      </c>
      <c r="AJ36" s="179">
        <f t="shared" si="6"/>
        <v>0</v>
      </c>
      <c r="AK36" s="179">
        <f t="shared" si="6"/>
        <v>3</v>
      </c>
      <c r="AL36" s="179">
        <f t="shared" si="6"/>
        <v>2</v>
      </c>
      <c r="AM36" s="179">
        <f t="shared" si="6"/>
        <v>0</v>
      </c>
      <c r="AN36" s="179">
        <f t="shared" si="6"/>
        <v>0</v>
      </c>
      <c r="AO36" s="199">
        <f t="shared" si="6"/>
        <v>0</v>
      </c>
      <c r="AP36" s="179">
        <f t="shared" si="6"/>
        <v>3</v>
      </c>
      <c r="AQ36" s="167"/>
      <c r="AR36" s="168"/>
      <c r="AS36" s="169"/>
    </row>
    <row r="37" spans="1:45" ht="12.75">
      <c r="A37" s="61">
        <v>20</v>
      </c>
      <c r="B37" s="33" t="s">
        <v>271</v>
      </c>
      <c r="C37" s="20" t="s">
        <v>185</v>
      </c>
      <c r="D37" s="171" t="s">
        <v>86</v>
      </c>
      <c r="E37" s="171" t="s">
        <v>83</v>
      </c>
      <c r="F37" s="71">
        <f aca="true" t="shared" si="7" ref="F37:F56">SUM(H37,I37,J37,M37,N37,O37,R37,S37,T37,W37,X37,Y37,AB37,AC37,AD37,AG37,AH37,AI37,AL37,AM37,AN37)</f>
        <v>2</v>
      </c>
      <c r="G37" s="5">
        <f aca="true" t="shared" si="8" ref="G37:G56">SUM(L37,Q37,V37,AA37,AF37,AK37,AP37)</f>
        <v>3</v>
      </c>
      <c r="H37" s="144">
        <v>2</v>
      </c>
      <c r="I37" s="145">
        <v>0</v>
      </c>
      <c r="J37" s="145">
        <v>0</v>
      </c>
      <c r="K37" s="145" t="s">
        <v>34</v>
      </c>
      <c r="L37" s="146">
        <v>3</v>
      </c>
      <c r="M37" s="144"/>
      <c r="N37" s="145"/>
      <c r="O37" s="145"/>
      <c r="P37" s="145"/>
      <c r="Q37" s="146"/>
      <c r="R37" s="144"/>
      <c r="S37" s="145"/>
      <c r="T37" s="145"/>
      <c r="U37" s="145"/>
      <c r="V37" s="146"/>
      <c r="W37" s="144"/>
      <c r="X37" s="145"/>
      <c r="Y37" s="145"/>
      <c r="Z37" s="145"/>
      <c r="AA37" s="146"/>
      <c r="AB37" s="144"/>
      <c r="AC37" s="145"/>
      <c r="AD37" s="145"/>
      <c r="AE37" s="145"/>
      <c r="AF37" s="146"/>
      <c r="AG37" s="144"/>
      <c r="AH37" s="145"/>
      <c r="AI37" s="145"/>
      <c r="AJ37" s="145"/>
      <c r="AK37" s="146"/>
      <c r="AL37" s="180"/>
      <c r="AM37" s="181"/>
      <c r="AN37" s="181"/>
      <c r="AO37" s="181"/>
      <c r="AP37" s="182"/>
      <c r="AQ37" s="137"/>
      <c r="AR37" s="303"/>
      <c r="AS37" s="304"/>
    </row>
    <row r="38" spans="1:45" ht="12.75">
      <c r="A38" s="172">
        <v>21</v>
      </c>
      <c r="B38" s="34" t="s">
        <v>272</v>
      </c>
      <c r="C38" s="17" t="s">
        <v>186</v>
      </c>
      <c r="D38" s="173" t="s">
        <v>87</v>
      </c>
      <c r="E38" s="173" t="s">
        <v>83</v>
      </c>
      <c r="F38" s="72">
        <f t="shared" si="7"/>
        <v>2</v>
      </c>
      <c r="G38" s="6">
        <f t="shared" si="8"/>
        <v>3</v>
      </c>
      <c r="H38" s="144"/>
      <c r="I38" s="145"/>
      <c r="J38" s="145"/>
      <c r="K38" s="145"/>
      <c r="L38" s="146"/>
      <c r="M38" s="144">
        <v>2</v>
      </c>
      <c r="N38" s="145">
        <v>0</v>
      </c>
      <c r="O38" s="145">
        <v>0</v>
      </c>
      <c r="P38" s="145" t="s">
        <v>34</v>
      </c>
      <c r="Q38" s="146">
        <v>3</v>
      </c>
      <c r="R38" s="144"/>
      <c r="S38" s="145"/>
      <c r="T38" s="145"/>
      <c r="U38" s="145"/>
      <c r="V38" s="146"/>
      <c r="W38" s="144"/>
      <c r="X38" s="145"/>
      <c r="Y38" s="145"/>
      <c r="Z38" s="145"/>
      <c r="AA38" s="146"/>
      <c r="AB38" s="144"/>
      <c r="AC38" s="145"/>
      <c r="AD38" s="145"/>
      <c r="AE38" s="145"/>
      <c r="AF38" s="146"/>
      <c r="AG38" s="144"/>
      <c r="AH38" s="145"/>
      <c r="AI38" s="145"/>
      <c r="AJ38" s="145"/>
      <c r="AK38" s="146"/>
      <c r="AL38" s="183"/>
      <c r="AM38" s="184"/>
      <c r="AN38" s="184"/>
      <c r="AO38" s="184"/>
      <c r="AP38" s="185"/>
      <c r="AQ38" s="142">
        <v>20</v>
      </c>
      <c r="AR38" s="36"/>
      <c r="AS38" s="37"/>
    </row>
    <row r="39" spans="1:45" ht="25.5">
      <c r="A39" s="172">
        <v>22</v>
      </c>
      <c r="B39" s="34" t="s">
        <v>273</v>
      </c>
      <c r="C39" s="17" t="s">
        <v>187</v>
      </c>
      <c r="D39" s="173" t="s">
        <v>88</v>
      </c>
      <c r="E39" s="173" t="s">
        <v>83</v>
      </c>
      <c r="F39" s="72">
        <f t="shared" si="7"/>
        <v>2</v>
      </c>
      <c r="G39" s="6">
        <f t="shared" si="8"/>
        <v>2</v>
      </c>
      <c r="H39" s="144"/>
      <c r="I39" s="145"/>
      <c r="J39" s="145"/>
      <c r="K39" s="145"/>
      <c r="L39" s="146"/>
      <c r="M39" s="144">
        <v>0</v>
      </c>
      <c r="N39" s="145">
        <v>0</v>
      </c>
      <c r="O39" s="145">
        <v>2</v>
      </c>
      <c r="P39" s="145" t="s">
        <v>233</v>
      </c>
      <c r="Q39" s="146">
        <v>2</v>
      </c>
      <c r="R39" s="144"/>
      <c r="S39" s="145"/>
      <c r="T39" s="145"/>
      <c r="U39" s="145"/>
      <c r="V39" s="146"/>
      <c r="W39" s="144"/>
      <c r="X39" s="145"/>
      <c r="Y39" s="145"/>
      <c r="Z39" s="145"/>
      <c r="AA39" s="146"/>
      <c r="AB39" s="144"/>
      <c r="AC39" s="145"/>
      <c r="AD39" s="145"/>
      <c r="AE39" s="145"/>
      <c r="AF39" s="146"/>
      <c r="AG39" s="144"/>
      <c r="AH39" s="145"/>
      <c r="AI39" s="145"/>
      <c r="AJ39" s="145"/>
      <c r="AK39" s="146"/>
      <c r="AL39" s="183"/>
      <c r="AM39" s="184"/>
      <c r="AN39" s="184"/>
      <c r="AO39" s="184"/>
      <c r="AP39" s="185"/>
      <c r="AQ39" s="142">
        <v>20</v>
      </c>
      <c r="AR39" s="36" t="s">
        <v>171</v>
      </c>
      <c r="AS39" s="37"/>
    </row>
    <row r="40" spans="1:45" ht="25.5">
      <c r="A40" s="172">
        <v>23</v>
      </c>
      <c r="B40" s="34" t="s">
        <v>14</v>
      </c>
      <c r="C40" s="17" t="s">
        <v>46</v>
      </c>
      <c r="D40" s="173" t="s">
        <v>89</v>
      </c>
      <c r="E40" s="173" t="s">
        <v>70</v>
      </c>
      <c r="F40" s="72">
        <f t="shared" si="7"/>
        <v>3</v>
      </c>
      <c r="G40" s="6">
        <f t="shared" si="8"/>
        <v>4</v>
      </c>
      <c r="H40" s="144">
        <v>2</v>
      </c>
      <c r="I40" s="145">
        <v>0</v>
      </c>
      <c r="J40" s="145">
        <v>1</v>
      </c>
      <c r="K40" s="145" t="s">
        <v>34</v>
      </c>
      <c r="L40" s="146">
        <v>4</v>
      </c>
      <c r="M40" s="144"/>
      <c r="N40" s="145"/>
      <c r="O40" s="145"/>
      <c r="P40" s="145"/>
      <c r="Q40" s="146"/>
      <c r="R40" s="144"/>
      <c r="S40" s="145"/>
      <c r="T40" s="145"/>
      <c r="U40" s="145"/>
      <c r="V40" s="146"/>
      <c r="W40" s="144"/>
      <c r="X40" s="145"/>
      <c r="Y40" s="145"/>
      <c r="Z40" s="145"/>
      <c r="AA40" s="146"/>
      <c r="AB40" s="144"/>
      <c r="AC40" s="145"/>
      <c r="AD40" s="145"/>
      <c r="AE40" s="145"/>
      <c r="AF40" s="146"/>
      <c r="AG40" s="144"/>
      <c r="AH40" s="145"/>
      <c r="AI40" s="145"/>
      <c r="AJ40" s="145"/>
      <c r="AK40" s="146"/>
      <c r="AL40" s="183"/>
      <c r="AM40" s="184"/>
      <c r="AN40" s="184"/>
      <c r="AO40" s="184"/>
      <c r="AP40" s="185"/>
      <c r="AQ40" s="142"/>
      <c r="AR40" s="36"/>
      <c r="AS40" s="37"/>
    </row>
    <row r="41" spans="1:45" ht="25.5">
      <c r="A41" s="172">
        <v>24</v>
      </c>
      <c r="B41" s="34" t="s">
        <v>15</v>
      </c>
      <c r="C41" s="17" t="s">
        <v>47</v>
      </c>
      <c r="D41" s="173" t="s">
        <v>90</v>
      </c>
      <c r="E41" s="173" t="s">
        <v>70</v>
      </c>
      <c r="F41" s="72">
        <f t="shared" si="7"/>
        <v>3</v>
      </c>
      <c r="G41" s="6">
        <f t="shared" si="8"/>
        <v>4</v>
      </c>
      <c r="H41" s="144"/>
      <c r="I41" s="145"/>
      <c r="J41" s="145"/>
      <c r="K41" s="145"/>
      <c r="L41" s="146"/>
      <c r="M41" s="144">
        <v>2</v>
      </c>
      <c r="N41" s="145">
        <v>0</v>
      </c>
      <c r="O41" s="145">
        <v>1</v>
      </c>
      <c r="P41" s="145" t="s">
        <v>233</v>
      </c>
      <c r="Q41" s="146">
        <v>4</v>
      </c>
      <c r="R41" s="144"/>
      <c r="S41" s="145"/>
      <c r="T41" s="145"/>
      <c r="U41" s="145"/>
      <c r="V41" s="146"/>
      <c r="W41" s="144"/>
      <c r="X41" s="145"/>
      <c r="Y41" s="145"/>
      <c r="Z41" s="145"/>
      <c r="AA41" s="146"/>
      <c r="AB41" s="144"/>
      <c r="AC41" s="145"/>
      <c r="AD41" s="145"/>
      <c r="AE41" s="145"/>
      <c r="AF41" s="146"/>
      <c r="AG41" s="144"/>
      <c r="AH41" s="145"/>
      <c r="AI41" s="145"/>
      <c r="AJ41" s="145"/>
      <c r="AK41" s="146"/>
      <c r="AL41" s="183"/>
      <c r="AM41" s="184"/>
      <c r="AN41" s="184"/>
      <c r="AO41" s="184"/>
      <c r="AP41" s="185"/>
      <c r="AQ41" s="142">
        <v>23</v>
      </c>
      <c r="AR41" s="36"/>
      <c r="AS41" s="37"/>
    </row>
    <row r="42" spans="1:45" ht="25.5">
      <c r="A42" s="172">
        <v>25</v>
      </c>
      <c r="B42" s="34" t="s">
        <v>16</v>
      </c>
      <c r="C42" s="17" t="s">
        <v>48</v>
      </c>
      <c r="D42" s="173" t="s">
        <v>91</v>
      </c>
      <c r="E42" s="173" t="s">
        <v>70</v>
      </c>
      <c r="F42" s="72">
        <f t="shared" si="7"/>
        <v>4</v>
      </c>
      <c r="G42" s="6">
        <f t="shared" si="8"/>
        <v>5</v>
      </c>
      <c r="H42" s="144"/>
      <c r="I42" s="145"/>
      <c r="J42" s="145"/>
      <c r="K42" s="145"/>
      <c r="L42" s="146"/>
      <c r="M42" s="144"/>
      <c r="N42" s="145"/>
      <c r="O42" s="145"/>
      <c r="P42" s="145"/>
      <c r="Q42" s="146"/>
      <c r="R42" s="144">
        <v>2</v>
      </c>
      <c r="S42" s="145">
        <v>0</v>
      </c>
      <c r="T42" s="145">
        <v>2</v>
      </c>
      <c r="U42" s="145" t="s">
        <v>34</v>
      </c>
      <c r="V42" s="146">
        <v>5</v>
      </c>
      <c r="W42" s="144"/>
      <c r="X42" s="145"/>
      <c r="Y42" s="145"/>
      <c r="Z42" s="145"/>
      <c r="AA42" s="146"/>
      <c r="AB42" s="144"/>
      <c r="AC42" s="145"/>
      <c r="AD42" s="145"/>
      <c r="AE42" s="145"/>
      <c r="AF42" s="146"/>
      <c r="AG42" s="144"/>
      <c r="AH42" s="145"/>
      <c r="AI42" s="145"/>
      <c r="AJ42" s="145"/>
      <c r="AK42" s="146"/>
      <c r="AL42" s="183"/>
      <c r="AM42" s="184"/>
      <c r="AN42" s="184"/>
      <c r="AO42" s="184"/>
      <c r="AP42" s="185"/>
      <c r="AQ42" s="142">
        <v>24</v>
      </c>
      <c r="AR42" s="36"/>
      <c r="AS42" s="37"/>
    </row>
    <row r="43" spans="1:45" ht="89.25">
      <c r="A43" s="172">
        <v>26</v>
      </c>
      <c r="B43" s="34" t="s">
        <v>276</v>
      </c>
      <c r="C43" s="17" t="s">
        <v>7</v>
      </c>
      <c r="D43" s="173" t="s">
        <v>92</v>
      </c>
      <c r="E43" s="173" t="s">
        <v>70</v>
      </c>
      <c r="F43" s="73">
        <f t="shared" si="7"/>
        <v>4</v>
      </c>
      <c r="G43" s="6">
        <f t="shared" si="8"/>
        <v>4</v>
      </c>
      <c r="H43" s="144"/>
      <c r="I43" s="145"/>
      <c r="J43" s="145"/>
      <c r="K43" s="145"/>
      <c r="L43" s="146"/>
      <c r="M43" s="144"/>
      <c r="N43" s="145"/>
      <c r="O43" s="145"/>
      <c r="P43" s="145"/>
      <c r="Q43" s="146"/>
      <c r="R43" s="144">
        <v>1</v>
      </c>
      <c r="S43" s="145">
        <v>0</v>
      </c>
      <c r="T43" s="145">
        <v>3</v>
      </c>
      <c r="U43" s="145" t="s">
        <v>233</v>
      </c>
      <c r="V43" s="146">
        <v>4</v>
      </c>
      <c r="W43" s="144"/>
      <c r="X43" s="145"/>
      <c r="Y43" s="145"/>
      <c r="Z43" s="145"/>
      <c r="AA43" s="146"/>
      <c r="AB43" s="144"/>
      <c r="AC43" s="145"/>
      <c r="AD43" s="145"/>
      <c r="AE43" s="145"/>
      <c r="AF43" s="146"/>
      <c r="AG43" s="144"/>
      <c r="AH43" s="145"/>
      <c r="AI43" s="145"/>
      <c r="AJ43" s="145"/>
      <c r="AK43" s="146"/>
      <c r="AL43" s="183"/>
      <c r="AM43" s="184"/>
      <c r="AN43" s="184"/>
      <c r="AO43" s="184"/>
      <c r="AP43" s="185"/>
      <c r="AQ43" s="142" t="s">
        <v>545</v>
      </c>
      <c r="AR43" s="505" t="s">
        <v>546</v>
      </c>
      <c r="AS43" s="37"/>
    </row>
    <row r="44" spans="1:45" ht="25.5">
      <c r="A44" s="172">
        <v>27</v>
      </c>
      <c r="B44" s="34" t="s">
        <v>212</v>
      </c>
      <c r="C44" s="17" t="s">
        <v>49</v>
      </c>
      <c r="D44" s="173" t="s">
        <v>94</v>
      </c>
      <c r="E44" s="173" t="s">
        <v>76</v>
      </c>
      <c r="F44" s="72">
        <f t="shared" si="7"/>
        <v>3</v>
      </c>
      <c r="G44" s="6">
        <f t="shared" si="8"/>
        <v>4</v>
      </c>
      <c r="H44" s="144"/>
      <c r="I44" s="145"/>
      <c r="J44" s="145"/>
      <c r="K44" s="145"/>
      <c r="L44" s="146"/>
      <c r="M44" s="144">
        <v>2</v>
      </c>
      <c r="N44" s="145">
        <v>0</v>
      </c>
      <c r="O44" s="145">
        <v>1</v>
      </c>
      <c r="P44" s="145" t="s">
        <v>233</v>
      </c>
      <c r="Q44" s="146">
        <v>4</v>
      </c>
      <c r="R44" s="144"/>
      <c r="S44" s="145"/>
      <c r="T44" s="145"/>
      <c r="U44" s="145"/>
      <c r="V44" s="146"/>
      <c r="W44" s="144"/>
      <c r="X44" s="145"/>
      <c r="Y44" s="145"/>
      <c r="Z44" s="145"/>
      <c r="AA44" s="146"/>
      <c r="AB44" s="144"/>
      <c r="AC44" s="145"/>
      <c r="AD44" s="145"/>
      <c r="AE44" s="145"/>
      <c r="AF44" s="146"/>
      <c r="AG44" s="144"/>
      <c r="AH44" s="145"/>
      <c r="AI44" s="145"/>
      <c r="AJ44" s="145"/>
      <c r="AK44" s="146"/>
      <c r="AL44" s="183"/>
      <c r="AM44" s="184"/>
      <c r="AN44" s="184"/>
      <c r="AO44" s="184"/>
      <c r="AP44" s="185"/>
      <c r="AQ44" s="142"/>
      <c r="AR44" s="36"/>
      <c r="AS44" s="37"/>
    </row>
    <row r="45" spans="1:45" ht="25.5">
      <c r="A45" s="172">
        <v>28</v>
      </c>
      <c r="B45" s="34" t="s">
        <v>213</v>
      </c>
      <c r="C45" s="17" t="s">
        <v>50</v>
      </c>
      <c r="D45" s="173" t="s">
        <v>95</v>
      </c>
      <c r="E45" s="173" t="s">
        <v>76</v>
      </c>
      <c r="F45" s="72">
        <f t="shared" si="7"/>
        <v>2</v>
      </c>
      <c r="G45" s="6">
        <f t="shared" si="8"/>
        <v>3</v>
      </c>
      <c r="H45" s="155"/>
      <c r="I45" s="156"/>
      <c r="J45" s="156"/>
      <c r="K45" s="156"/>
      <c r="L45" s="157"/>
      <c r="M45" s="155"/>
      <c r="N45" s="156"/>
      <c r="O45" s="156"/>
      <c r="P45" s="156"/>
      <c r="Q45" s="157"/>
      <c r="R45" s="155">
        <v>2</v>
      </c>
      <c r="S45" s="156">
        <v>0</v>
      </c>
      <c r="T45" s="156">
        <v>0</v>
      </c>
      <c r="U45" s="156" t="s">
        <v>34</v>
      </c>
      <c r="V45" s="157">
        <v>3</v>
      </c>
      <c r="W45" s="155"/>
      <c r="X45" s="156"/>
      <c r="Y45" s="156"/>
      <c r="Z45" s="156"/>
      <c r="AA45" s="157"/>
      <c r="AB45" s="155"/>
      <c r="AC45" s="156"/>
      <c r="AD45" s="156"/>
      <c r="AE45" s="156"/>
      <c r="AF45" s="157"/>
      <c r="AG45" s="155"/>
      <c r="AH45" s="156"/>
      <c r="AI45" s="156"/>
      <c r="AJ45" s="156"/>
      <c r="AK45" s="157"/>
      <c r="AL45" s="183"/>
      <c r="AM45" s="184"/>
      <c r="AN45" s="184"/>
      <c r="AO45" s="184"/>
      <c r="AP45" s="185"/>
      <c r="AQ45" s="142">
        <v>27</v>
      </c>
      <c r="AR45" s="36"/>
      <c r="AS45" s="37"/>
    </row>
    <row r="46" spans="1:45" ht="12.75">
      <c r="A46" s="172">
        <v>29</v>
      </c>
      <c r="B46" s="34" t="s">
        <v>286</v>
      </c>
      <c r="C46" s="17" t="s">
        <v>51</v>
      </c>
      <c r="D46" s="173" t="s">
        <v>96</v>
      </c>
      <c r="E46" s="173" t="s">
        <v>83</v>
      </c>
      <c r="F46" s="72">
        <f t="shared" si="7"/>
        <v>4</v>
      </c>
      <c r="G46" s="6">
        <f t="shared" si="8"/>
        <v>4</v>
      </c>
      <c r="H46" s="144"/>
      <c r="I46" s="145"/>
      <c r="J46" s="145"/>
      <c r="K46" s="145"/>
      <c r="L46" s="146"/>
      <c r="M46" s="144"/>
      <c r="N46" s="145"/>
      <c r="O46" s="145"/>
      <c r="P46" s="145"/>
      <c r="Q46" s="146"/>
      <c r="R46" s="144"/>
      <c r="S46" s="145"/>
      <c r="T46" s="145"/>
      <c r="U46" s="145"/>
      <c r="V46" s="146"/>
      <c r="W46" s="144">
        <v>2</v>
      </c>
      <c r="X46" s="145">
        <v>0</v>
      </c>
      <c r="Y46" s="145">
        <v>2</v>
      </c>
      <c r="Z46" s="145" t="s">
        <v>34</v>
      </c>
      <c r="AA46" s="146">
        <v>4</v>
      </c>
      <c r="AB46" s="144"/>
      <c r="AC46" s="145"/>
      <c r="AD46" s="145"/>
      <c r="AE46" s="145"/>
      <c r="AF46" s="146"/>
      <c r="AG46" s="144"/>
      <c r="AH46" s="145"/>
      <c r="AI46" s="145"/>
      <c r="AJ46" s="145"/>
      <c r="AK46" s="146"/>
      <c r="AL46" s="183"/>
      <c r="AM46" s="184"/>
      <c r="AN46" s="184"/>
      <c r="AO46" s="184"/>
      <c r="AP46" s="185"/>
      <c r="AQ46" s="142">
        <v>2</v>
      </c>
      <c r="AR46" s="36"/>
      <c r="AS46" s="37"/>
    </row>
    <row r="47" spans="1:45" ht="38.25">
      <c r="A47" s="172">
        <v>30</v>
      </c>
      <c r="B47" s="34" t="s">
        <v>512</v>
      </c>
      <c r="C47" s="17" t="s">
        <v>52</v>
      </c>
      <c r="D47" s="173" t="s">
        <v>97</v>
      </c>
      <c r="E47" s="173" t="s">
        <v>176</v>
      </c>
      <c r="F47" s="72">
        <f t="shared" si="7"/>
        <v>3</v>
      </c>
      <c r="G47" s="6">
        <f t="shared" si="8"/>
        <v>4</v>
      </c>
      <c r="H47" s="144"/>
      <c r="I47" s="145"/>
      <c r="J47" s="145"/>
      <c r="K47" s="145"/>
      <c r="L47" s="146"/>
      <c r="M47" s="144"/>
      <c r="N47" s="145"/>
      <c r="O47" s="145"/>
      <c r="P47" s="145"/>
      <c r="Q47" s="146"/>
      <c r="R47" s="144"/>
      <c r="S47" s="145"/>
      <c r="T47" s="145"/>
      <c r="U47" s="145"/>
      <c r="V47" s="146"/>
      <c r="W47" s="144">
        <v>1</v>
      </c>
      <c r="X47" s="145">
        <v>0</v>
      </c>
      <c r="Y47" s="145">
        <v>2</v>
      </c>
      <c r="Z47" s="145" t="s">
        <v>233</v>
      </c>
      <c r="AA47" s="146">
        <v>4</v>
      </c>
      <c r="AB47" s="144"/>
      <c r="AC47" s="145"/>
      <c r="AD47" s="145"/>
      <c r="AE47" s="145"/>
      <c r="AF47" s="146"/>
      <c r="AG47" s="144"/>
      <c r="AH47" s="145"/>
      <c r="AI47" s="145"/>
      <c r="AJ47" s="145"/>
      <c r="AK47" s="146"/>
      <c r="AL47" s="183"/>
      <c r="AM47" s="184"/>
      <c r="AN47" s="184"/>
      <c r="AO47" s="184"/>
      <c r="AP47" s="185"/>
      <c r="AQ47" s="142">
        <v>9</v>
      </c>
      <c r="AR47" s="36"/>
      <c r="AS47" s="37"/>
    </row>
    <row r="48" spans="1:45" ht="38.25">
      <c r="A48" s="172">
        <v>31</v>
      </c>
      <c r="B48" s="34" t="s">
        <v>214</v>
      </c>
      <c r="C48" s="17" t="s">
        <v>53</v>
      </c>
      <c r="D48" s="173" t="s">
        <v>98</v>
      </c>
      <c r="E48" s="173" t="s">
        <v>176</v>
      </c>
      <c r="F48" s="72">
        <f t="shared" si="7"/>
        <v>3</v>
      </c>
      <c r="G48" s="6">
        <f t="shared" si="8"/>
        <v>4</v>
      </c>
      <c r="H48" s="144"/>
      <c r="I48" s="145"/>
      <c r="J48" s="145"/>
      <c r="K48" s="145"/>
      <c r="L48" s="146"/>
      <c r="M48" s="144"/>
      <c r="N48" s="145"/>
      <c r="O48" s="145"/>
      <c r="P48" s="145"/>
      <c r="Q48" s="146"/>
      <c r="R48" s="144"/>
      <c r="S48" s="145"/>
      <c r="T48" s="145"/>
      <c r="U48" s="145"/>
      <c r="V48" s="146"/>
      <c r="W48" s="144"/>
      <c r="X48" s="145"/>
      <c r="Y48" s="145"/>
      <c r="Z48" s="145"/>
      <c r="AA48" s="146"/>
      <c r="AB48" s="144">
        <v>2</v>
      </c>
      <c r="AC48" s="145">
        <v>0</v>
      </c>
      <c r="AD48" s="145">
        <v>1</v>
      </c>
      <c r="AE48" s="145" t="s">
        <v>34</v>
      </c>
      <c r="AF48" s="146">
        <v>4</v>
      </c>
      <c r="AG48" s="144"/>
      <c r="AH48" s="145"/>
      <c r="AI48" s="145"/>
      <c r="AJ48" s="145"/>
      <c r="AK48" s="146"/>
      <c r="AL48" s="183"/>
      <c r="AM48" s="184"/>
      <c r="AN48" s="184"/>
      <c r="AO48" s="184"/>
      <c r="AP48" s="185"/>
      <c r="AQ48" s="142">
        <v>30</v>
      </c>
      <c r="AR48" s="36"/>
      <c r="AS48" s="37"/>
    </row>
    <row r="49" spans="1:45" ht="25.5">
      <c r="A49" s="172">
        <v>32</v>
      </c>
      <c r="B49" s="34" t="s">
        <v>234</v>
      </c>
      <c r="C49" s="17" t="s">
        <v>54</v>
      </c>
      <c r="D49" s="173" t="s">
        <v>99</v>
      </c>
      <c r="E49" s="173" t="s">
        <v>173</v>
      </c>
      <c r="F49" s="72">
        <f t="shared" si="7"/>
        <v>4</v>
      </c>
      <c r="G49" s="6">
        <f t="shared" si="8"/>
        <v>5</v>
      </c>
      <c r="H49" s="144"/>
      <c r="I49" s="145"/>
      <c r="J49" s="145"/>
      <c r="K49" s="145"/>
      <c r="L49" s="146"/>
      <c r="M49" s="144"/>
      <c r="N49" s="145"/>
      <c r="O49" s="145"/>
      <c r="P49" s="145"/>
      <c r="Q49" s="146"/>
      <c r="R49" s="144"/>
      <c r="S49" s="145"/>
      <c r="T49" s="145"/>
      <c r="U49" s="145"/>
      <c r="V49" s="146"/>
      <c r="W49" s="144">
        <v>2</v>
      </c>
      <c r="X49" s="145">
        <v>0</v>
      </c>
      <c r="Y49" s="145">
        <v>2</v>
      </c>
      <c r="Z49" s="145" t="s">
        <v>34</v>
      </c>
      <c r="AA49" s="146">
        <v>5</v>
      </c>
      <c r="AB49" s="144"/>
      <c r="AC49" s="145"/>
      <c r="AD49" s="145"/>
      <c r="AE49" s="145"/>
      <c r="AF49" s="146"/>
      <c r="AG49" s="144"/>
      <c r="AH49" s="145"/>
      <c r="AI49" s="145"/>
      <c r="AJ49" s="145"/>
      <c r="AK49" s="146"/>
      <c r="AL49" s="183"/>
      <c r="AM49" s="184"/>
      <c r="AN49" s="184"/>
      <c r="AO49" s="184"/>
      <c r="AP49" s="185"/>
      <c r="AQ49" s="142">
        <v>5</v>
      </c>
      <c r="AR49" s="36"/>
      <c r="AS49" s="37"/>
    </row>
    <row r="50" spans="1:45" ht="25.5">
      <c r="A50" s="172">
        <v>33</v>
      </c>
      <c r="B50" s="34" t="s">
        <v>287</v>
      </c>
      <c r="C50" s="17" t="s">
        <v>55</v>
      </c>
      <c r="D50" s="173" t="s">
        <v>100</v>
      </c>
      <c r="E50" s="173" t="s">
        <v>93</v>
      </c>
      <c r="F50" s="72">
        <f t="shared" si="7"/>
        <v>4</v>
      </c>
      <c r="G50" s="6">
        <f t="shared" si="8"/>
        <v>4</v>
      </c>
      <c r="H50" s="144"/>
      <c r="I50" s="145"/>
      <c r="J50" s="145"/>
      <c r="K50" s="145"/>
      <c r="L50" s="146"/>
      <c r="M50" s="144"/>
      <c r="N50" s="145"/>
      <c r="O50" s="145"/>
      <c r="P50" s="145"/>
      <c r="Q50" s="146"/>
      <c r="R50" s="144"/>
      <c r="S50" s="145"/>
      <c r="T50" s="145"/>
      <c r="U50" s="145"/>
      <c r="V50" s="146"/>
      <c r="W50" s="144"/>
      <c r="X50" s="145"/>
      <c r="Y50" s="145"/>
      <c r="Z50" s="145"/>
      <c r="AA50" s="146"/>
      <c r="AB50" s="144">
        <v>2</v>
      </c>
      <c r="AC50" s="145">
        <v>1</v>
      </c>
      <c r="AD50" s="145">
        <v>1</v>
      </c>
      <c r="AE50" s="145" t="s">
        <v>34</v>
      </c>
      <c r="AF50" s="146">
        <v>4</v>
      </c>
      <c r="AG50" s="144"/>
      <c r="AH50" s="145"/>
      <c r="AI50" s="145"/>
      <c r="AJ50" s="145"/>
      <c r="AK50" s="146"/>
      <c r="AL50" s="183"/>
      <c r="AM50" s="184"/>
      <c r="AN50" s="184"/>
      <c r="AO50" s="184"/>
      <c r="AP50" s="185"/>
      <c r="AQ50" s="142">
        <v>3</v>
      </c>
      <c r="AR50" s="36"/>
      <c r="AS50" s="37"/>
    </row>
    <row r="51" spans="1:45" ht="25.5">
      <c r="A51" s="172">
        <v>34</v>
      </c>
      <c r="B51" s="34" t="s">
        <v>274</v>
      </c>
      <c r="C51" s="17" t="s">
        <v>166</v>
      </c>
      <c r="D51" s="173" t="s">
        <v>101</v>
      </c>
      <c r="E51" s="17" t="s">
        <v>81</v>
      </c>
      <c r="F51" s="72">
        <f t="shared" si="7"/>
        <v>2</v>
      </c>
      <c r="G51" s="6">
        <f t="shared" si="8"/>
        <v>3</v>
      </c>
      <c r="H51" s="144"/>
      <c r="I51" s="145"/>
      <c r="J51" s="145"/>
      <c r="K51" s="145"/>
      <c r="L51" s="146"/>
      <c r="M51" s="144">
        <v>1</v>
      </c>
      <c r="N51" s="145">
        <v>0</v>
      </c>
      <c r="O51" s="145">
        <v>1</v>
      </c>
      <c r="P51" s="145" t="s">
        <v>233</v>
      </c>
      <c r="Q51" s="146">
        <v>3</v>
      </c>
      <c r="R51" s="144"/>
      <c r="S51" s="145"/>
      <c r="T51" s="145"/>
      <c r="U51" s="145"/>
      <c r="V51" s="146"/>
      <c r="W51" s="144"/>
      <c r="X51" s="145"/>
      <c r="Y51" s="145"/>
      <c r="Z51" s="145"/>
      <c r="AA51" s="146"/>
      <c r="AB51" s="144"/>
      <c r="AC51" s="145"/>
      <c r="AD51" s="145"/>
      <c r="AE51" s="145"/>
      <c r="AF51" s="146"/>
      <c r="AG51" s="144"/>
      <c r="AH51" s="145"/>
      <c r="AI51" s="145"/>
      <c r="AJ51" s="145"/>
      <c r="AK51" s="146"/>
      <c r="AL51" s="183"/>
      <c r="AM51" s="184"/>
      <c r="AN51" s="184"/>
      <c r="AO51" s="184"/>
      <c r="AP51" s="185"/>
      <c r="AQ51" s="142">
        <v>10</v>
      </c>
      <c r="AR51" s="36"/>
      <c r="AS51" s="37"/>
    </row>
    <row r="52" spans="1:45" ht="25.5">
      <c r="A52" s="172">
        <v>35</v>
      </c>
      <c r="B52" s="34" t="s">
        <v>204</v>
      </c>
      <c r="C52" s="17" t="s">
        <v>165</v>
      </c>
      <c r="D52" s="173" t="s">
        <v>102</v>
      </c>
      <c r="E52" s="173" t="s">
        <v>103</v>
      </c>
      <c r="F52" s="72">
        <f t="shared" si="7"/>
        <v>4</v>
      </c>
      <c r="G52" s="6">
        <f t="shared" si="8"/>
        <v>5</v>
      </c>
      <c r="H52" s="144"/>
      <c r="I52" s="145"/>
      <c r="J52" s="145"/>
      <c r="K52" s="145"/>
      <c r="L52" s="146"/>
      <c r="M52" s="144"/>
      <c r="N52" s="145"/>
      <c r="O52" s="145"/>
      <c r="P52" s="145"/>
      <c r="Q52" s="146"/>
      <c r="R52" s="144">
        <v>2</v>
      </c>
      <c r="S52" s="145">
        <v>0</v>
      </c>
      <c r="T52" s="145">
        <v>2</v>
      </c>
      <c r="U52" s="145" t="s">
        <v>233</v>
      </c>
      <c r="V52" s="146">
        <v>5</v>
      </c>
      <c r="W52" s="144"/>
      <c r="X52" s="145"/>
      <c r="Y52" s="145"/>
      <c r="Z52" s="145"/>
      <c r="AA52" s="146"/>
      <c r="AB52" s="144"/>
      <c r="AC52" s="145"/>
      <c r="AD52" s="145"/>
      <c r="AE52" s="145"/>
      <c r="AF52" s="146"/>
      <c r="AG52" s="144"/>
      <c r="AH52" s="145"/>
      <c r="AI52" s="145"/>
      <c r="AJ52" s="145"/>
      <c r="AK52" s="146"/>
      <c r="AL52" s="183"/>
      <c r="AM52" s="184"/>
      <c r="AN52" s="184"/>
      <c r="AO52" s="184"/>
      <c r="AP52" s="185"/>
      <c r="AQ52" s="142">
        <v>34</v>
      </c>
      <c r="AR52" s="36"/>
      <c r="AS52" s="37"/>
    </row>
    <row r="53" spans="1:45" ht="25.5">
      <c r="A53" s="172">
        <v>36</v>
      </c>
      <c r="B53" s="34" t="s">
        <v>215</v>
      </c>
      <c r="C53" s="17" t="s">
        <v>56</v>
      </c>
      <c r="D53" s="173" t="s">
        <v>104</v>
      </c>
      <c r="E53" s="173" t="s">
        <v>105</v>
      </c>
      <c r="F53" s="72">
        <f t="shared" si="7"/>
        <v>4</v>
      </c>
      <c r="G53" s="6">
        <f t="shared" si="8"/>
        <v>4</v>
      </c>
      <c r="H53" s="144"/>
      <c r="I53" s="145"/>
      <c r="J53" s="145"/>
      <c r="K53" s="145"/>
      <c r="L53" s="146"/>
      <c r="M53" s="144"/>
      <c r="N53" s="145"/>
      <c r="O53" s="145"/>
      <c r="P53" s="145"/>
      <c r="Q53" s="146"/>
      <c r="R53" s="144">
        <v>2</v>
      </c>
      <c r="S53" s="145">
        <v>1</v>
      </c>
      <c r="T53" s="145">
        <v>1</v>
      </c>
      <c r="U53" s="145" t="s">
        <v>34</v>
      </c>
      <c r="V53" s="146">
        <v>4</v>
      </c>
      <c r="W53" s="144"/>
      <c r="X53" s="145"/>
      <c r="Y53" s="145"/>
      <c r="Z53" s="145"/>
      <c r="AA53" s="146"/>
      <c r="AB53" s="144"/>
      <c r="AC53" s="145"/>
      <c r="AD53" s="145"/>
      <c r="AE53" s="145"/>
      <c r="AF53" s="146"/>
      <c r="AG53" s="144"/>
      <c r="AH53" s="145"/>
      <c r="AI53" s="145"/>
      <c r="AJ53" s="145"/>
      <c r="AK53" s="146"/>
      <c r="AL53" s="183"/>
      <c r="AM53" s="184"/>
      <c r="AN53" s="184"/>
      <c r="AO53" s="184"/>
      <c r="AP53" s="185"/>
      <c r="AQ53" s="142">
        <v>9</v>
      </c>
      <c r="AR53" s="36" t="s">
        <v>171</v>
      </c>
      <c r="AS53" s="37"/>
    </row>
    <row r="54" spans="1:45" ht="12.75">
      <c r="A54" s="172">
        <v>37</v>
      </c>
      <c r="B54" s="34" t="s">
        <v>216</v>
      </c>
      <c r="C54" s="17" t="s">
        <v>57</v>
      </c>
      <c r="D54" s="173" t="s">
        <v>106</v>
      </c>
      <c r="E54" s="173" t="s">
        <v>81</v>
      </c>
      <c r="F54" s="72">
        <f t="shared" si="7"/>
        <v>2</v>
      </c>
      <c r="G54" s="6">
        <f t="shared" si="8"/>
        <v>3</v>
      </c>
      <c r="H54" s="155"/>
      <c r="I54" s="156"/>
      <c r="J54" s="156"/>
      <c r="K54" s="156"/>
      <c r="L54" s="157"/>
      <c r="M54" s="155"/>
      <c r="N54" s="156"/>
      <c r="O54" s="156"/>
      <c r="P54" s="156"/>
      <c r="Q54" s="157"/>
      <c r="R54" s="155"/>
      <c r="S54" s="156"/>
      <c r="T54" s="156"/>
      <c r="U54" s="156"/>
      <c r="V54" s="157"/>
      <c r="W54" s="155"/>
      <c r="X54" s="156"/>
      <c r="Y54" s="156"/>
      <c r="Z54" s="156"/>
      <c r="AA54" s="157"/>
      <c r="AB54" s="155">
        <v>1</v>
      </c>
      <c r="AC54" s="156">
        <v>0</v>
      </c>
      <c r="AD54" s="156">
        <v>1</v>
      </c>
      <c r="AE54" s="156" t="s">
        <v>233</v>
      </c>
      <c r="AF54" s="157">
        <v>3</v>
      </c>
      <c r="AG54" s="155"/>
      <c r="AH54" s="156"/>
      <c r="AI54" s="156"/>
      <c r="AJ54" s="156"/>
      <c r="AK54" s="157"/>
      <c r="AL54" s="183"/>
      <c r="AM54" s="184"/>
      <c r="AN54" s="184"/>
      <c r="AO54" s="184"/>
      <c r="AP54" s="185"/>
      <c r="AQ54" s="142">
        <v>36</v>
      </c>
      <c r="AR54" s="36"/>
      <c r="AS54" s="37"/>
    </row>
    <row r="55" spans="1:45" ht="12.75">
      <c r="A55" s="172">
        <v>38</v>
      </c>
      <c r="B55" s="34" t="s">
        <v>217</v>
      </c>
      <c r="C55" s="17" t="s">
        <v>58</v>
      </c>
      <c r="D55" s="173" t="s">
        <v>107</v>
      </c>
      <c r="E55" s="173" t="s">
        <v>83</v>
      </c>
      <c r="F55" s="72">
        <f t="shared" si="7"/>
        <v>2</v>
      </c>
      <c r="G55" s="6">
        <f t="shared" si="8"/>
        <v>3</v>
      </c>
      <c r="H55" s="144"/>
      <c r="I55" s="145"/>
      <c r="J55" s="145"/>
      <c r="K55" s="145"/>
      <c r="L55" s="146"/>
      <c r="M55" s="144"/>
      <c r="N55" s="145"/>
      <c r="O55" s="145"/>
      <c r="P55" s="145"/>
      <c r="Q55" s="146"/>
      <c r="R55" s="144"/>
      <c r="S55" s="145"/>
      <c r="T55" s="145"/>
      <c r="U55" s="145"/>
      <c r="V55" s="146"/>
      <c r="W55" s="144"/>
      <c r="X55" s="145"/>
      <c r="Y55" s="145"/>
      <c r="Z55" s="145"/>
      <c r="AA55" s="146"/>
      <c r="AB55" s="144"/>
      <c r="AC55" s="145"/>
      <c r="AD55" s="145"/>
      <c r="AE55" s="145"/>
      <c r="AF55" s="146"/>
      <c r="AG55" s="144">
        <v>1</v>
      </c>
      <c r="AH55" s="145">
        <v>0</v>
      </c>
      <c r="AI55" s="145">
        <v>1</v>
      </c>
      <c r="AJ55" s="145" t="s">
        <v>233</v>
      </c>
      <c r="AK55" s="146">
        <v>3</v>
      </c>
      <c r="AL55" s="183"/>
      <c r="AM55" s="184"/>
      <c r="AN55" s="184"/>
      <c r="AO55" s="184"/>
      <c r="AP55" s="185"/>
      <c r="AQ55" s="142">
        <v>31</v>
      </c>
      <c r="AR55" s="36"/>
      <c r="AS55" s="37"/>
    </row>
    <row r="56" spans="1:45" ht="26.25" thickBot="1">
      <c r="A56" s="172">
        <v>39</v>
      </c>
      <c r="B56" s="34" t="s">
        <v>218</v>
      </c>
      <c r="C56" s="17" t="s">
        <v>59</v>
      </c>
      <c r="D56" s="173" t="s">
        <v>108</v>
      </c>
      <c r="E56" s="173" t="s">
        <v>70</v>
      </c>
      <c r="F56" s="72">
        <f t="shared" si="7"/>
        <v>2</v>
      </c>
      <c r="G56" s="7">
        <f t="shared" si="8"/>
        <v>3</v>
      </c>
      <c r="H56" s="144"/>
      <c r="I56" s="145"/>
      <c r="J56" s="145"/>
      <c r="K56" s="145"/>
      <c r="L56" s="146"/>
      <c r="M56" s="144"/>
      <c r="N56" s="145"/>
      <c r="O56" s="145"/>
      <c r="P56" s="145"/>
      <c r="Q56" s="146"/>
      <c r="R56" s="144"/>
      <c r="S56" s="145"/>
      <c r="T56" s="145"/>
      <c r="U56" s="145"/>
      <c r="V56" s="146"/>
      <c r="W56" s="144"/>
      <c r="X56" s="145"/>
      <c r="Y56" s="145"/>
      <c r="Z56" s="145"/>
      <c r="AA56" s="146"/>
      <c r="AB56" s="144"/>
      <c r="AC56" s="145"/>
      <c r="AD56" s="145"/>
      <c r="AE56" s="145"/>
      <c r="AF56" s="146"/>
      <c r="AG56" s="144"/>
      <c r="AH56" s="145"/>
      <c r="AI56" s="145"/>
      <c r="AJ56" s="145"/>
      <c r="AK56" s="146"/>
      <c r="AL56" s="183">
        <v>2</v>
      </c>
      <c r="AM56" s="184">
        <v>0</v>
      </c>
      <c r="AN56" s="184">
        <v>0</v>
      </c>
      <c r="AO56" s="184" t="s">
        <v>233</v>
      </c>
      <c r="AP56" s="185">
        <v>3</v>
      </c>
      <c r="AQ56" s="142">
        <v>8</v>
      </c>
      <c r="AR56" s="184" t="s">
        <v>189</v>
      </c>
      <c r="AS56" s="37"/>
    </row>
    <row r="57" spans="1:45" ht="13.5" thickBot="1">
      <c r="A57" s="186"/>
      <c r="B57" s="186" t="s">
        <v>143</v>
      </c>
      <c r="C57" s="187"/>
      <c r="D57" s="188"/>
      <c r="E57" s="189"/>
      <c r="F57" s="190">
        <f aca="true" t="shared" si="9" ref="F57:AP57">SUM(F63:F64)</f>
        <v>4</v>
      </c>
      <c r="G57" s="190">
        <f t="shared" si="9"/>
        <v>0</v>
      </c>
      <c r="H57" s="190">
        <f t="shared" si="9"/>
        <v>0</v>
      </c>
      <c r="I57" s="190">
        <f t="shared" si="9"/>
        <v>0</v>
      </c>
      <c r="J57" s="190">
        <f t="shared" si="9"/>
        <v>0</v>
      </c>
      <c r="K57" s="190">
        <f t="shared" si="9"/>
        <v>0</v>
      </c>
      <c r="L57" s="190">
        <f t="shared" si="9"/>
        <v>0</v>
      </c>
      <c r="M57" s="190">
        <f t="shared" si="9"/>
        <v>0</v>
      </c>
      <c r="N57" s="190">
        <f t="shared" si="9"/>
        <v>2</v>
      </c>
      <c r="O57" s="190">
        <f t="shared" si="9"/>
        <v>0</v>
      </c>
      <c r="P57" s="190">
        <f t="shared" si="9"/>
        <v>0</v>
      </c>
      <c r="Q57" s="190">
        <f t="shared" si="9"/>
        <v>0</v>
      </c>
      <c r="R57" s="190">
        <f t="shared" si="9"/>
        <v>0</v>
      </c>
      <c r="S57" s="190">
        <f t="shared" si="9"/>
        <v>2</v>
      </c>
      <c r="T57" s="190">
        <f t="shared" si="9"/>
        <v>0</v>
      </c>
      <c r="U57" s="190">
        <f t="shared" si="9"/>
        <v>0</v>
      </c>
      <c r="V57" s="190">
        <f t="shared" si="9"/>
        <v>0</v>
      </c>
      <c r="W57" s="190">
        <f t="shared" si="9"/>
        <v>0</v>
      </c>
      <c r="X57" s="190">
        <f t="shared" si="9"/>
        <v>0</v>
      </c>
      <c r="Y57" s="190">
        <f t="shared" si="9"/>
        <v>0</v>
      </c>
      <c r="Z57" s="190">
        <f t="shared" si="9"/>
        <v>0</v>
      </c>
      <c r="AA57" s="190">
        <f t="shared" si="9"/>
        <v>0</v>
      </c>
      <c r="AB57" s="190">
        <f t="shared" si="9"/>
        <v>0</v>
      </c>
      <c r="AC57" s="190">
        <f t="shared" si="9"/>
        <v>0</v>
      </c>
      <c r="AD57" s="190">
        <f t="shared" si="9"/>
        <v>0</v>
      </c>
      <c r="AE57" s="190">
        <f t="shared" si="9"/>
        <v>0</v>
      </c>
      <c r="AF57" s="190">
        <f t="shared" si="9"/>
        <v>0</v>
      </c>
      <c r="AG57" s="190">
        <f t="shared" si="9"/>
        <v>0</v>
      </c>
      <c r="AH57" s="190">
        <f t="shared" si="9"/>
        <v>0</v>
      </c>
      <c r="AI57" s="190">
        <f t="shared" si="9"/>
        <v>0</v>
      </c>
      <c r="AJ57" s="190">
        <f t="shared" si="9"/>
        <v>0</v>
      </c>
      <c r="AK57" s="190">
        <f t="shared" si="9"/>
        <v>0</v>
      </c>
      <c r="AL57" s="190">
        <f t="shared" si="9"/>
        <v>0</v>
      </c>
      <c r="AM57" s="190">
        <f t="shared" si="9"/>
        <v>0</v>
      </c>
      <c r="AN57" s="190">
        <f t="shared" si="9"/>
        <v>0</v>
      </c>
      <c r="AO57" s="190">
        <f t="shared" si="9"/>
        <v>0</v>
      </c>
      <c r="AP57" s="190">
        <f t="shared" si="9"/>
        <v>0</v>
      </c>
      <c r="AQ57" s="305"/>
      <c r="AR57" s="306"/>
      <c r="AS57" s="307"/>
    </row>
    <row r="58" spans="1:45" ht="14.25" thickBot="1" thickTop="1">
      <c r="A58" s="465"/>
      <c r="B58" s="466"/>
      <c r="C58" s="467"/>
      <c r="D58" s="467" t="s">
        <v>542</v>
      </c>
      <c r="E58" s="468"/>
      <c r="F58" s="469"/>
      <c r="G58" s="470"/>
      <c r="H58" s="470"/>
      <c r="I58" s="470"/>
      <c r="J58" s="470"/>
      <c r="K58" s="470"/>
      <c r="L58" s="471" t="s">
        <v>538</v>
      </c>
      <c r="M58" s="472"/>
      <c r="N58" s="473"/>
      <c r="O58" s="473"/>
      <c r="P58" s="473"/>
      <c r="Q58" s="474"/>
      <c r="R58" s="472"/>
      <c r="S58" s="473"/>
      <c r="T58" s="473"/>
      <c r="U58" s="473"/>
      <c r="V58" s="474"/>
      <c r="W58" s="472"/>
      <c r="X58" s="473"/>
      <c r="Y58" s="473"/>
      <c r="Z58" s="473"/>
      <c r="AA58" s="474"/>
      <c r="AB58" s="475"/>
      <c r="AC58" s="476"/>
      <c r="AD58" s="476"/>
      <c r="AE58" s="476"/>
      <c r="AF58" s="477"/>
      <c r="AG58" s="472"/>
      <c r="AH58" s="473"/>
      <c r="AI58" s="473"/>
      <c r="AJ58" s="473"/>
      <c r="AK58" s="474"/>
      <c r="AL58" s="475"/>
      <c r="AM58" s="476"/>
      <c r="AN58" s="476"/>
      <c r="AO58" s="476"/>
      <c r="AP58" s="474"/>
      <c r="AQ58" s="478"/>
      <c r="AR58" s="479"/>
      <c r="AS58" s="480"/>
    </row>
    <row r="59" spans="1:45" ht="14.25" thickBot="1" thickTop="1">
      <c r="A59" s="465"/>
      <c r="B59" s="481"/>
      <c r="C59" s="502"/>
      <c r="D59" s="482" t="s">
        <v>539</v>
      </c>
      <c r="F59" s="483"/>
      <c r="G59" s="484"/>
      <c r="H59" s="485"/>
      <c r="I59" s="485"/>
      <c r="J59" s="485"/>
      <c r="K59" s="485"/>
      <c r="L59" s="485"/>
      <c r="M59" s="486"/>
      <c r="N59" s="487"/>
      <c r="O59" s="487"/>
      <c r="P59" s="487"/>
      <c r="Q59" s="488"/>
      <c r="R59" s="486"/>
      <c r="S59" s="487"/>
      <c r="T59" s="487"/>
      <c r="U59" s="487"/>
      <c r="V59" s="488"/>
      <c r="W59" s="486"/>
      <c r="X59" s="487"/>
      <c r="Y59" s="487"/>
      <c r="Z59" s="487"/>
      <c r="AA59" s="488"/>
      <c r="AB59" s="486"/>
      <c r="AC59" s="487"/>
      <c r="AD59" s="487"/>
      <c r="AE59" s="487"/>
      <c r="AF59" s="488"/>
      <c r="AG59" s="489"/>
      <c r="AH59" s="490"/>
      <c r="AI59" s="490"/>
      <c r="AJ59" s="490"/>
      <c r="AK59" s="491"/>
      <c r="AL59" s="486"/>
      <c r="AM59" s="487"/>
      <c r="AN59" s="487"/>
      <c r="AO59" s="487"/>
      <c r="AP59" s="488"/>
      <c r="AQ59" s="492"/>
      <c r="AR59" s="493"/>
      <c r="AS59" s="494"/>
    </row>
    <row r="60" spans="1:45" ht="13.5" thickBot="1">
      <c r="A60" s="465"/>
      <c r="B60" s="495" t="s">
        <v>537</v>
      </c>
      <c r="C60" s="503" t="s">
        <v>30</v>
      </c>
      <c r="D60" s="496" t="s">
        <v>136</v>
      </c>
      <c r="E60" s="173" t="s">
        <v>540</v>
      </c>
      <c r="F60" s="72">
        <f>SUM(H60:AP60)-G60</f>
        <v>2</v>
      </c>
      <c r="G60" s="6">
        <f>L60+Q60+V60+AA60+AF60+AK60+AP60</f>
        <v>0</v>
      </c>
      <c r="H60" s="144"/>
      <c r="I60" s="145"/>
      <c r="J60" s="145"/>
      <c r="K60" s="145"/>
      <c r="L60" s="146"/>
      <c r="M60" s="144">
        <v>0</v>
      </c>
      <c r="N60" s="145">
        <v>2</v>
      </c>
      <c r="O60" s="145">
        <v>0</v>
      </c>
      <c r="P60" s="145" t="s">
        <v>18</v>
      </c>
      <c r="Q60" s="146">
        <v>0</v>
      </c>
      <c r="R60" s="144"/>
      <c r="S60" s="145"/>
      <c r="T60" s="145"/>
      <c r="U60" s="145"/>
      <c r="V60" s="146"/>
      <c r="W60" s="144"/>
      <c r="X60" s="145"/>
      <c r="Y60" s="145"/>
      <c r="Z60" s="145"/>
      <c r="AA60" s="146"/>
      <c r="AB60" s="144"/>
      <c r="AC60" s="145"/>
      <c r="AD60" s="145"/>
      <c r="AE60" s="145"/>
      <c r="AF60" s="146"/>
      <c r="AG60" s="144"/>
      <c r="AH60" s="145"/>
      <c r="AI60" s="145"/>
      <c r="AJ60" s="145"/>
      <c r="AK60" s="146"/>
      <c r="AL60" s="183"/>
      <c r="AM60" s="184"/>
      <c r="AN60" s="184"/>
      <c r="AO60" s="184"/>
      <c r="AP60" s="185"/>
      <c r="AQ60" s="497"/>
      <c r="AR60" s="433"/>
      <c r="AS60" s="498" t="s">
        <v>541</v>
      </c>
    </row>
    <row r="61" spans="1:45" ht="13.5" thickBot="1">
      <c r="A61" s="465"/>
      <c r="B61" s="495" t="s">
        <v>536</v>
      </c>
      <c r="C61" s="503" t="s">
        <v>32</v>
      </c>
      <c r="D61" s="496" t="s">
        <v>137</v>
      </c>
      <c r="E61" s="173" t="s">
        <v>540</v>
      </c>
      <c r="F61" s="72">
        <f>SUM(H61:AP61)-G61</f>
        <v>2</v>
      </c>
      <c r="G61" s="6">
        <f>L61+Q61+V61+AA61+AF61+AK61+AP61</f>
        <v>0</v>
      </c>
      <c r="H61" s="144"/>
      <c r="I61" s="145"/>
      <c r="J61" s="145"/>
      <c r="K61" s="145"/>
      <c r="L61" s="146"/>
      <c r="M61" s="144"/>
      <c r="N61" s="145"/>
      <c r="O61" s="145"/>
      <c r="P61" s="145"/>
      <c r="Q61" s="146"/>
      <c r="R61" s="144">
        <v>0</v>
      </c>
      <c r="S61" s="145">
        <v>2</v>
      </c>
      <c r="T61" s="145">
        <v>0</v>
      </c>
      <c r="U61" s="145" t="s">
        <v>18</v>
      </c>
      <c r="V61" s="146">
        <v>0</v>
      </c>
      <c r="W61" s="144"/>
      <c r="X61" s="145"/>
      <c r="Y61" s="145"/>
      <c r="Z61" s="145"/>
      <c r="AA61" s="146"/>
      <c r="AB61" s="144"/>
      <c r="AC61" s="145"/>
      <c r="AD61" s="145"/>
      <c r="AE61" s="145"/>
      <c r="AF61" s="146"/>
      <c r="AG61" s="144"/>
      <c r="AH61" s="145"/>
      <c r="AI61" s="145"/>
      <c r="AJ61" s="145"/>
      <c r="AK61" s="146"/>
      <c r="AL61" s="183"/>
      <c r="AM61" s="184"/>
      <c r="AN61" s="184"/>
      <c r="AO61" s="184"/>
      <c r="AP61" s="185"/>
      <c r="AQ61" s="499" t="s">
        <v>537</v>
      </c>
      <c r="AR61" s="433"/>
      <c r="AS61" s="498"/>
    </row>
    <row r="62" spans="1:45" ht="13.5" thickBot="1">
      <c r="A62" s="465"/>
      <c r="B62" s="500" t="s">
        <v>6</v>
      </c>
      <c r="C62" s="504" t="s">
        <v>348</v>
      </c>
      <c r="D62" s="501" t="s">
        <v>351</v>
      </c>
      <c r="E62" s="173" t="s">
        <v>540</v>
      </c>
      <c r="F62" s="72">
        <f>SUM(H62:AP62)-G62</f>
        <v>0</v>
      </c>
      <c r="G62" s="6">
        <f>L62+Q62+V62+AA62+AF62+AK62+AP62</f>
        <v>0</v>
      </c>
      <c r="H62" s="144"/>
      <c r="I62" s="145"/>
      <c r="J62" s="145"/>
      <c r="K62" s="145"/>
      <c r="L62" s="146"/>
      <c r="M62" s="144"/>
      <c r="N62" s="145"/>
      <c r="O62" s="145"/>
      <c r="P62" s="145"/>
      <c r="Q62" s="146"/>
      <c r="R62" s="144"/>
      <c r="S62" s="145"/>
      <c r="T62" s="145"/>
      <c r="U62" s="145"/>
      <c r="V62" s="146"/>
      <c r="W62" s="144"/>
      <c r="X62" s="145"/>
      <c r="Y62" s="145"/>
      <c r="Z62" s="145"/>
      <c r="AA62" s="146"/>
      <c r="AB62" s="144"/>
      <c r="AC62" s="145"/>
      <c r="AD62" s="145"/>
      <c r="AE62" s="145"/>
      <c r="AF62" s="146"/>
      <c r="AG62" s="144"/>
      <c r="AH62" s="145"/>
      <c r="AI62" s="145"/>
      <c r="AJ62" s="145"/>
      <c r="AK62" s="146"/>
      <c r="AL62" s="183"/>
      <c r="AM62" s="184"/>
      <c r="AN62" s="184"/>
      <c r="AO62" s="184"/>
      <c r="AP62" s="185"/>
      <c r="AQ62" s="142"/>
      <c r="AR62" s="365"/>
      <c r="AS62" s="366"/>
    </row>
    <row r="63" spans="1:45" ht="26.25" thickTop="1">
      <c r="A63" s="172"/>
      <c r="B63" s="34" t="s">
        <v>228</v>
      </c>
      <c r="C63" s="17" t="s">
        <v>138</v>
      </c>
      <c r="D63" s="173" t="s">
        <v>149</v>
      </c>
      <c r="E63" s="173" t="s">
        <v>103</v>
      </c>
      <c r="F63" s="72">
        <v>2</v>
      </c>
      <c r="G63" s="6">
        <f>L63+Q63+V63+AA63+AF63+AK63+AP63</f>
        <v>0</v>
      </c>
      <c r="H63" s="155"/>
      <c r="I63" s="156"/>
      <c r="J63" s="156"/>
      <c r="K63" s="156"/>
      <c r="L63" s="157"/>
      <c r="M63" s="155">
        <v>0</v>
      </c>
      <c r="N63" s="156">
        <v>2</v>
      </c>
      <c r="O63" s="156">
        <v>0</v>
      </c>
      <c r="P63" s="156" t="s">
        <v>31</v>
      </c>
      <c r="Q63" s="157">
        <v>0</v>
      </c>
      <c r="R63" s="155"/>
      <c r="S63" s="156"/>
      <c r="T63" s="156"/>
      <c r="U63" s="156"/>
      <c r="V63" s="157"/>
      <c r="W63" s="155"/>
      <c r="X63" s="156"/>
      <c r="Y63" s="156"/>
      <c r="Z63" s="156"/>
      <c r="AA63" s="157"/>
      <c r="AB63" s="155"/>
      <c r="AC63" s="156"/>
      <c r="AD63" s="156"/>
      <c r="AE63" s="156"/>
      <c r="AF63" s="157"/>
      <c r="AG63" s="155"/>
      <c r="AH63" s="156"/>
      <c r="AI63" s="156"/>
      <c r="AJ63" s="156"/>
      <c r="AK63" s="157"/>
      <c r="AL63" s="183"/>
      <c r="AM63" s="184"/>
      <c r="AN63" s="184"/>
      <c r="AO63" s="184"/>
      <c r="AP63" s="185"/>
      <c r="AQ63" s="142"/>
      <c r="AR63" s="36"/>
      <c r="AS63" s="37"/>
    </row>
    <row r="64" spans="1:45" ht="26.25" thickBot="1">
      <c r="A64" s="35"/>
      <c r="B64" s="360" t="s">
        <v>229</v>
      </c>
      <c r="C64" s="18" t="s">
        <v>139</v>
      </c>
      <c r="D64" s="177" t="s">
        <v>150</v>
      </c>
      <c r="E64" s="177" t="s">
        <v>103</v>
      </c>
      <c r="F64" s="66">
        <v>2</v>
      </c>
      <c r="G64" s="7">
        <f>L64+Q64+V64+AA64+AF64+AK64+AP64</f>
        <v>0</v>
      </c>
      <c r="H64" s="26"/>
      <c r="I64" s="27"/>
      <c r="J64" s="13"/>
      <c r="K64" s="28"/>
      <c r="L64" s="29"/>
      <c r="M64" s="26"/>
      <c r="N64" s="27"/>
      <c r="O64" s="13"/>
      <c r="P64" s="28"/>
      <c r="Q64" s="29"/>
      <c r="R64" s="26">
        <v>0</v>
      </c>
      <c r="S64" s="27">
        <v>2</v>
      </c>
      <c r="T64" s="13">
        <v>0</v>
      </c>
      <c r="U64" s="28" t="s">
        <v>31</v>
      </c>
      <c r="V64" s="29">
        <v>0</v>
      </c>
      <c r="W64" s="26"/>
      <c r="X64" s="27"/>
      <c r="Y64" s="13"/>
      <c r="Z64" s="28"/>
      <c r="AA64" s="29"/>
      <c r="AB64" s="26"/>
      <c r="AC64" s="27"/>
      <c r="AD64" s="13"/>
      <c r="AE64" s="28"/>
      <c r="AF64" s="29"/>
      <c r="AG64" s="26"/>
      <c r="AH64" s="27"/>
      <c r="AI64" s="13"/>
      <c r="AJ64" s="28"/>
      <c r="AK64" s="29"/>
      <c r="AL64" s="26"/>
      <c r="AM64" s="27"/>
      <c r="AN64" s="13"/>
      <c r="AO64" s="28"/>
      <c r="AP64" s="29"/>
      <c r="AQ64" s="429" t="s">
        <v>228</v>
      </c>
      <c r="AR64" s="430"/>
      <c r="AS64" s="431"/>
    </row>
    <row r="65" spans="1:45" ht="13.5" thickBot="1">
      <c r="A65" s="186"/>
      <c r="B65" s="186" t="s">
        <v>19</v>
      </c>
      <c r="C65" s="187"/>
      <c r="D65" s="188"/>
      <c r="E65" s="189"/>
      <c r="F65" s="190">
        <f>SUM(F66:F83)</f>
        <v>6</v>
      </c>
      <c r="G65" s="190">
        <f aca="true" t="shared" si="10" ref="G65:AP65">SUM(G66:G83)</f>
        <v>10</v>
      </c>
      <c r="H65" s="190">
        <f t="shared" si="10"/>
        <v>0</v>
      </c>
      <c r="I65" s="190">
        <f t="shared" si="10"/>
        <v>0</v>
      </c>
      <c r="J65" s="190">
        <f t="shared" si="10"/>
        <v>0</v>
      </c>
      <c r="K65" s="190">
        <f t="shared" si="10"/>
        <v>0</v>
      </c>
      <c r="L65" s="190">
        <f t="shared" si="10"/>
        <v>0</v>
      </c>
      <c r="M65" s="190">
        <f t="shared" si="10"/>
        <v>0</v>
      </c>
      <c r="N65" s="190">
        <f t="shared" si="10"/>
        <v>0</v>
      </c>
      <c r="O65" s="190">
        <f t="shared" si="10"/>
        <v>0</v>
      </c>
      <c r="P65" s="190">
        <f t="shared" si="10"/>
        <v>0</v>
      </c>
      <c r="Q65" s="190">
        <f t="shared" si="10"/>
        <v>0</v>
      </c>
      <c r="R65" s="190">
        <f t="shared" si="10"/>
        <v>0</v>
      </c>
      <c r="S65" s="190">
        <f t="shared" si="10"/>
        <v>0</v>
      </c>
      <c r="T65" s="190">
        <f t="shared" si="10"/>
        <v>0</v>
      </c>
      <c r="U65" s="190">
        <f t="shared" si="10"/>
        <v>0</v>
      </c>
      <c r="V65" s="190">
        <f t="shared" si="10"/>
        <v>0</v>
      </c>
      <c r="W65" s="190">
        <f t="shared" si="10"/>
        <v>2</v>
      </c>
      <c r="X65" s="190">
        <f t="shared" si="10"/>
        <v>0</v>
      </c>
      <c r="Y65" s="190">
        <f t="shared" si="10"/>
        <v>0</v>
      </c>
      <c r="Z65" s="190">
        <f t="shared" si="10"/>
        <v>0</v>
      </c>
      <c r="AA65" s="190">
        <f t="shared" si="10"/>
        <v>3</v>
      </c>
      <c r="AB65" s="190">
        <f t="shared" si="10"/>
        <v>0</v>
      </c>
      <c r="AC65" s="190">
        <f t="shared" si="10"/>
        <v>0</v>
      </c>
      <c r="AD65" s="190">
        <f t="shared" si="10"/>
        <v>0</v>
      </c>
      <c r="AE65" s="190">
        <f t="shared" si="10"/>
        <v>0</v>
      </c>
      <c r="AF65" s="190">
        <f t="shared" si="10"/>
        <v>0</v>
      </c>
      <c r="AG65" s="190">
        <f t="shared" si="10"/>
        <v>4</v>
      </c>
      <c r="AH65" s="190">
        <f t="shared" si="10"/>
        <v>0</v>
      </c>
      <c r="AI65" s="190">
        <f t="shared" si="10"/>
        <v>0</v>
      </c>
      <c r="AJ65" s="190">
        <f t="shared" si="10"/>
        <v>0</v>
      </c>
      <c r="AK65" s="190">
        <f t="shared" si="10"/>
        <v>7</v>
      </c>
      <c r="AL65" s="190">
        <f t="shared" si="10"/>
        <v>0</v>
      </c>
      <c r="AM65" s="190">
        <f t="shared" si="10"/>
        <v>0</v>
      </c>
      <c r="AN65" s="190">
        <f t="shared" si="10"/>
        <v>0</v>
      </c>
      <c r="AO65" s="190">
        <f t="shared" si="10"/>
        <v>0</v>
      </c>
      <c r="AP65" s="190">
        <f t="shared" si="10"/>
        <v>0</v>
      </c>
      <c r="AQ65" s="305"/>
      <c r="AR65" s="306"/>
      <c r="AS65" s="307"/>
    </row>
    <row r="66" spans="1:45" ht="14.25" thickBot="1" thickTop="1">
      <c r="A66" s="330"/>
      <c r="B66" s="361"/>
      <c r="C66" s="362"/>
      <c r="D66" s="362" t="s">
        <v>268</v>
      </c>
      <c r="E66" s="363"/>
      <c r="F66" s="363"/>
      <c r="G66" s="417"/>
      <c r="H66" s="418"/>
      <c r="I66" s="418"/>
      <c r="J66" s="418"/>
      <c r="K66" s="418"/>
      <c r="L66" s="419" t="s">
        <v>239</v>
      </c>
      <c r="M66" s="343"/>
      <c r="N66" s="344"/>
      <c r="O66" s="344"/>
      <c r="P66" s="344"/>
      <c r="Q66" s="345"/>
      <c r="R66" s="343"/>
      <c r="S66" s="344"/>
      <c r="T66" s="344"/>
      <c r="U66" s="344"/>
      <c r="V66" s="345"/>
      <c r="W66" s="343"/>
      <c r="X66" s="344"/>
      <c r="Y66" s="344"/>
      <c r="Z66" s="344"/>
      <c r="AA66" s="345"/>
      <c r="AB66" s="343"/>
      <c r="AC66" s="344"/>
      <c r="AD66" s="344"/>
      <c r="AE66" s="344"/>
      <c r="AF66" s="345"/>
      <c r="AG66" s="343"/>
      <c r="AH66" s="344"/>
      <c r="AI66" s="344"/>
      <c r="AJ66" s="344"/>
      <c r="AK66" s="345"/>
      <c r="AL66" s="343"/>
      <c r="AM66" s="344"/>
      <c r="AN66" s="344"/>
      <c r="AO66" s="344"/>
      <c r="AP66" s="345"/>
      <c r="AQ66" s="364"/>
      <c r="AR66" s="365"/>
      <c r="AS66" s="366"/>
    </row>
    <row r="67" spans="1:45" ht="14.25" thickBot="1" thickTop="1">
      <c r="A67" s="330"/>
      <c r="B67" s="367"/>
      <c r="C67" s="368"/>
      <c r="D67" s="369" t="s">
        <v>237</v>
      </c>
      <c r="E67" s="340"/>
      <c r="F67" s="341"/>
      <c r="G67" s="342"/>
      <c r="H67" s="343"/>
      <c r="I67" s="344"/>
      <c r="J67" s="344"/>
      <c r="K67" s="344"/>
      <c r="L67" s="345"/>
      <c r="M67" s="343"/>
      <c r="N67" s="344"/>
      <c r="O67" s="344"/>
      <c r="P67" s="344"/>
      <c r="Q67" s="345"/>
      <c r="R67" s="343"/>
      <c r="S67" s="344"/>
      <c r="T67" s="344"/>
      <c r="U67" s="344"/>
      <c r="V67" s="345"/>
      <c r="W67" s="343"/>
      <c r="X67" s="344"/>
      <c r="Y67" s="344"/>
      <c r="Z67" s="344"/>
      <c r="AA67" s="345"/>
      <c r="AB67" s="343"/>
      <c r="AC67" s="344"/>
      <c r="AD67" s="344"/>
      <c r="AE67" s="344"/>
      <c r="AF67" s="345"/>
      <c r="AG67" s="343"/>
      <c r="AH67" s="344"/>
      <c r="AI67" s="344"/>
      <c r="AJ67" s="344"/>
      <c r="AK67" s="345"/>
      <c r="AL67" s="343"/>
      <c r="AM67" s="344"/>
      <c r="AN67" s="344"/>
      <c r="AO67" s="344"/>
      <c r="AP67" s="345"/>
      <c r="AQ67" s="364"/>
      <c r="AR67" s="365"/>
      <c r="AS67" s="366"/>
    </row>
    <row r="68" spans="1:45" ht="26.25" thickBot="1">
      <c r="A68" s="370">
        <v>61</v>
      </c>
      <c r="B68" s="371" t="s">
        <v>2</v>
      </c>
      <c r="C68" s="406" t="s">
        <v>8</v>
      </c>
      <c r="D68" s="407" t="s">
        <v>144</v>
      </c>
      <c r="E68" s="408"/>
      <c r="F68" s="409">
        <f>SUM(H68,I68,J68,M68,N68,O68,R68,S68,T68,W68,X68,Y68,AB68,AC68,AD68,AG68,AH68,AI68,AL68,AM68,AN68)</f>
        <v>2</v>
      </c>
      <c r="G68" s="410">
        <f>SUM(L68,Q68,V68,AA68,AF68,AK68,AP68)</f>
        <v>3</v>
      </c>
      <c r="H68" s="411"/>
      <c r="I68" s="412"/>
      <c r="J68" s="412"/>
      <c r="K68" s="412"/>
      <c r="L68" s="413"/>
      <c r="M68" s="411"/>
      <c r="N68" s="412"/>
      <c r="O68" s="412"/>
      <c r="P68" s="412"/>
      <c r="Q68" s="413"/>
      <c r="R68" s="411"/>
      <c r="S68" s="412"/>
      <c r="T68" s="412"/>
      <c r="U68" s="412"/>
      <c r="V68" s="413"/>
      <c r="W68" s="411">
        <v>2</v>
      </c>
      <c r="X68" s="412">
        <v>0</v>
      </c>
      <c r="Y68" s="412">
        <v>0</v>
      </c>
      <c r="Z68" s="412" t="s">
        <v>233</v>
      </c>
      <c r="AA68" s="413">
        <v>3</v>
      </c>
      <c r="AB68" s="411"/>
      <c r="AC68" s="412"/>
      <c r="AD68" s="412"/>
      <c r="AE68" s="412"/>
      <c r="AF68" s="413"/>
      <c r="AG68" s="411"/>
      <c r="AH68" s="412"/>
      <c r="AI68" s="412"/>
      <c r="AJ68" s="412"/>
      <c r="AK68" s="413"/>
      <c r="AL68" s="411"/>
      <c r="AM68" s="412"/>
      <c r="AN68" s="412"/>
      <c r="AO68" s="412"/>
      <c r="AP68" s="413"/>
      <c r="AQ68" s="364"/>
      <c r="AR68" s="365"/>
      <c r="AS68" s="366"/>
    </row>
    <row r="69" spans="1:45" ht="26.25" thickBot="1">
      <c r="A69" s="370">
        <v>62</v>
      </c>
      <c r="B69" s="371" t="s">
        <v>3</v>
      </c>
      <c r="C69" s="406" t="s">
        <v>9</v>
      </c>
      <c r="D69" s="407" t="s">
        <v>145</v>
      </c>
      <c r="E69" s="408"/>
      <c r="F69" s="409">
        <f>SUM(H69,I69,J69,M69,N69,O69,R69,S69,T69,W69,X69,Y69,AB69,AC69,AD69,AG69,AH69,AI69,AL69,AM69,AN69)</f>
        <v>2</v>
      </c>
      <c r="G69" s="410">
        <f>SUM(L69,Q69,V69,AA69,AF69,AK69,AP69)</f>
        <v>3</v>
      </c>
      <c r="H69" s="411"/>
      <c r="I69" s="412"/>
      <c r="J69" s="412"/>
      <c r="K69" s="412"/>
      <c r="L69" s="413"/>
      <c r="M69" s="411"/>
      <c r="N69" s="412"/>
      <c r="O69" s="412"/>
      <c r="P69" s="412"/>
      <c r="Q69" s="413"/>
      <c r="R69" s="411"/>
      <c r="S69" s="412"/>
      <c r="T69" s="412"/>
      <c r="U69" s="412"/>
      <c r="V69" s="413"/>
      <c r="W69" s="411"/>
      <c r="X69" s="412"/>
      <c r="Y69" s="412"/>
      <c r="Z69" s="412"/>
      <c r="AA69" s="413"/>
      <c r="AB69" s="411"/>
      <c r="AC69" s="412"/>
      <c r="AD69" s="412"/>
      <c r="AE69" s="412"/>
      <c r="AF69" s="413"/>
      <c r="AG69" s="411">
        <v>2</v>
      </c>
      <c r="AH69" s="412">
        <v>0</v>
      </c>
      <c r="AI69" s="412">
        <v>0</v>
      </c>
      <c r="AJ69" s="412" t="s">
        <v>233</v>
      </c>
      <c r="AK69" s="413">
        <v>3</v>
      </c>
      <c r="AL69" s="411"/>
      <c r="AM69" s="412"/>
      <c r="AN69" s="412"/>
      <c r="AO69" s="412"/>
      <c r="AP69" s="413"/>
      <c r="AQ69" s="364"/>
      <c r="AR69" s="365"/>
      <c r="AS69" s="366"/>
    </row>
    <row r="70" spans="1:45" ht="26.25" thickBot="1">
      <c r="A70" s="370">
        <v>63</v>
      </c>
      <c r="B70" s="372" t="s">
        <v>4</v>
      </c>
      <c r="C70" s="414" t="s">
        <v>10</v>
      </c>
      <c r="D70" s="415" t="s">
        <v>146</v>
      </c>
      <c r="E70" s="408"/>
      <c r="F70" s="409">
        <f>SUM(H70,I70,J70,M70,N70,O70,R70,S70,T70,W70,X70,Y70,AB70,AC70,AD70,AG70,AH70,AI70,AL70,AM70,AN70)</f>
        <v>2</v>
      </c>
      <c r="G70" s="416">
        <f>SUM(L70,Q70,V70,AA70,AF70,AK70,AP70)</f>
        <v>4</v>
      </c>
      <c r="H70" s="411"/>
      <c r="I70" s="412"/>
      <c r="J70" s="412"/>
      <c r="K70" s="412"/>
      <c r="L70" s="413"/>
      <c r="M70" s="411"/>
      <c r="N70" s="412"/>
      <c r="O70" s="412"/>
      <c r="P70" s="412"/>
      <c r="Q70" s="413"/>
      <c r="R70" s="411"/>
      <c r="S70" s="412"/>
      <c r="T70" s="412"/>
      <c r="U70" s="412"/>
      <c r="V70" s="413"/>
      <c r="W70" s="411"/>
      <c r="X70" s="412"/>
      <c r="Y70" s="412"/>
      <c r="Z70" s="412"/>
      <c r="AA70" s="413"/>
      <c r="AB70" s="411"/>
      <c r="AC70" s="412"/>
      <c r="AD70" s="412"/>
      <c r="AE70" s="412"/>
      <c r="AF70" s="413"/>
      <c r="AG70" s="411">
        <v>2</v>
      </c>
      <c r="AH70" s="412">
        <v>0</v>
      </c>
      <c r="AI70" s="412">
        <v>0</v>
      </c>
      <c r="AJ70" s="412" t="s">
        <v>233</v>
      </c>
      <c r="AK70" s="413">
        <v>4</v>
      </c>
      <c r="AL70" s="411"/>
      <c r="AM70" s="412"/>
      <c r="AN70" s="412"/>
      <c r="AO70" s="412"/>
      <c r="AP70" s="413"/>
      <c r="AQ70" s="364"/>
      <c r="AR70" s="365"/>
      <c r="AS70" s="366"/>
    </row>
    <row r="71" spans="1:45" ht="51.75" thickBot="1">
      <c r="A71" s="370"/>
      <c r="B71" s="355" t="s">
        <v>482</v>
      </c>
      <c r="C71" s="356" t="s">
        <v>483</v>
      </c>
      <c r="D71" s="357" t="s">
        <v>484</v>
      </c>
      <c r="E71" s="340"/>
      <c r="F71" s="420" t="s">
        <v>242</v>
      </c>
      <c r="G71" s="421" t="s">
        <v>248</v>
      </c>
      <c r="H71" s="422"/>
      <c r="I71" s="423"/>
      <c r="J71" s="423"/>
      <c r="K71" s="423"/>
      <c r="L71" s="424"/>
      <c r="M71" s="422"/>
      <c r="N71" s="423"/>
      <c r="O71" s="423"/>
      <c r="P71" s="423"/>
      <c r="Q71" s="424"/>
      <c r="R71" s="422"/>
      <c r="S71" s="423"/>
      <c r="T71" s="423"/>
      <c r="U71" s="423"/>
      <c r="V71" s="424"/>
      <c r="W71" s="425" t="s">
        <v>241</v>
      </c>
      <c r="X71" s="426" t="s">
        <v>241</v>
      </c>
      <c r="Y71" s="426" t="s">
        <v>243</v>
      </c>
      <c r="Z71" s="426" t="s">
        <v>233</v>
      </c>
      <c r="AA71" s="427" t="s">
        <v>248</v>
      </c>
      <c r="AB71" s="422"/>
      <c r="AC71" s="423"/>
      <c r="AD71" s="423"/>
      <c r="AE71" s="423"/>
      <c r="AF71" s="424"/>
      <c r="AG71" s="425"/>
      <c r="AH71" s="426"/>
      <c r="AI71" s="426"/>
      <c r="AJ71" s="423"/>
      <c r="AK71" s="427"/>
      <c r="AL71" s="343"/>
      <c r="AM71" s="344"/>
      <c r="AN71" s="344"/>
      <c r="AO71" s="344"/>
      <c r="AP71" s="345"/>
      <c r="AQ71" s="428"/>
      <c r="AR71" s="365"/>
      <c r="AS71" s="366"/>
    </row>
    <row r="72" spans="1:45" ht="26.25" thickBot="1">
      <c r="A72" s="330"/>
      <c r="B72" s="355" t="s">
        <v>284</v>
      </c>
      <c r="C72" s="356" t="s">
        <v>240</v>
      </c>
      <c r="D72" s="357" t="s">
        <v>277</v>
      </c>
      <c r="E72" s="340"/>
      <c r="F72" s="420" t="s">
        <v>241</v>
      </c>
      <c r="G72" s="421" t="s">
        <v>242</v>
      </c>
      <c r="H72" s="422"/>
      <c r="I72" s="423"/>
      <c r="J72" s="423"/>
      <c r="K72" s="423"/>
      <c r="L72" s="424"/>
      <c r="M72" s="422"/>
      <c r="N72" s="423"/>
      <c r="O72" s="423"/>
      <c r="P72" s="423"/>
      <c r="Q72" s="424"/>
      <c r="R72" s="422"/>
      <c r="S72" s="423"/>
      <c r="T72" s="423"/>
      <c r="U72" s="423"/>
      <c r="V72" s="424"/>
      <c r="W72" s="425"/>
      <c r="X72" s="426"/>
      <c r="Y72" s="426"/>
      <c r="Z72" s="426"/>
      <c r="AA72" s="427"/>
      <c r="AB72" s="422"/>
      <c r="AC72" s="423"/>
      <c r="AD72" s="423"/>
      <c r="AE72" s="423"/>
      <c r="AF72" s="424"/>
      <c r="AG72" s="425" t="s">
        <v>243</v>
      </c>
      <c r="AH72" s="426" t="s">
        <v>241</v>
      </c>
      <c r="AI72" s="426" t="s">
        <v>243</v>
      </c>
      <c r="AJ72" s="423" t="s">
        <v>244</v>
      </c>
      <c r="AK72" s="427" t="s">
        <v>242</v>
      </c>
      <c r="AL72" s="343"/>
      <c r="AM72" s="344"/>
      <c r="AN72" s="344"/>
      <c r="AO72" s="344"/>
      <c r="AP72" s="345"/>
      <c r="AQ72" s="428" t="s">
        <v>245</v>
      </c>
      <c r="AR72" s="365"/>
      <c r="AS72" s="366"/>
    </row>
    <row r="73" spans="1:45" ht="13.5" thickBot="1">
      <c r="A73" s="330"/>
      <c r="B73" s="355" t="s">
        <v>250</v>
      </c>
      <c r="C73" s="356" t="s">
        <v>252</v>
      </c>
      <c r="D73" s="374" t="s">
        <v>254</v>
      </c>
      <c r="E73" s="340"/>
      <c r="F73" s="420" t="s">
        <v>248</v>
      </c>
      <c r="G73" s="421" t="s">
        <v>248</v>
      </c>
      <c r="H73" s="422"/>
      <c r="I73" s="423"/>
      <c r="J73" s="423"/>
      <c r="K73" s="423"/>
      <c r="L73" s="424"/>
      <c r="M73" s="422"/>
      <c r="N73" s="423"/>
      <c r="O73" s="423"/>
      <c r="P73" s="423"/>
      <c r="Q73" s="424"/>
      <c r="R73" s="422"/>
      <c r="S73" s="423"/>
      <c r="T73" s="423"/>
      <c r="U73" s="423"/>
      <c r="V73" s="424"/>
      <c r="W73" s="425" t="s">
        <v>248</v>
      </c>
      <c r="X73" s="426" t="s">
        <v>243</v>
      </c>
      <c r="Y73" s="426" t="s">
        <v>243</v>
      </c>
      <c r="Z73" s="426" t="s">
        <v>233</v>
      </c>
      <c r="AA73" s="427" t="s">
        <v>248</v>
      </c>
      <c r="AB73" s="422"/>
      <c r="AC73" s="423"/>
      <c r="AD73" s="423"/>
      <c r="AE73" s="423"/>
      <c r="AF73" s="424"/>
      <c r="AG73" s="425"/>
      <c r="AH73" s="426"/>
      <c r="AI73" s="426"/>
      <c r="AJ73" s="423"/>
      <c r="AK73" s="427"/>
      <c r="AL73" s="343"/>
      <c r="AM73" s="344"/>
      <c r="AN73" s="344"/>
      <c r="AO73" s="344"/>
      <c r="AP73" s="345"/>
      <c r="AQ73" s="428"/>
      <c r="AR73" s="365"/>
      <c r="AS73" s="366"/>
    </row>
    <row r="74" spans="1:45" ht="13.5" thickBot="1">
      <c r="A74" s="330"/>
      <c r="B74" s="355" t="s">
        <v>246</v>
      </c>
      <c r="C74" s="356" t="s">
        <v>247</v>
      </c>
      <c r="D74" s="374" t="s">
        <v>249</v>
      </c>
      <c r="E74" s="340"/>
      <c r="F74" s="420" t="s">
        <v>248</v>
      </c>
      <c r="G74" s="421" t="s">
        <v>248</v>
      </c>
      <c r="H74" s="422"/>
      <c r="I74" s="423"/>
      <c r="J74" s="423"/>
      <c r="K74" s="423"/>
      <c r="L74" s="424"/>
      <c r="M74" s="422"/>
      <c r="N74" s="423"/>
      <c r="O74" s="423"/>
      <c r="P74" s="423"/>
      <c r="Q74" s="424"/>
      <c r="R74" s="422"/>
      <c r="S74" s="423"/>
      <c r="T74" s="423"/>
      <c r="U74" s="423"/>
      <c r="V74" s="424"/>
      <c r="W74" s="425" t="s">
        <v>241</v>
      </c>
      <c r="X74" s="426" t="s">
        <v>243</v>
      </c>
      <c r="Y74" s="426" t="s">
        <v>242</v>
      </c>
      <c r="Z74" s="426" t="s">
        <v>34</v>
      </c>
      <c r="AA74" s="427" t="s">
        <v>248</v>
      </c>
      <c r="AB74" s="422"/>
      <c r="AC74" s="423"/>
      <c r="AD74" s="423"/>
      <c r="AE74" s="423"/>
      <c r="AF74" s="424"/>
      <c r="AG74" s="425"/>
      <c r="AH74" s="426"/>
      <c r="AI74" s="426"/>
      <c r="AJ74" s="423"/>
      <c r="AK74" s="427"/>
      <c r="AL74" s="432" t="s">
        <v>256</v>
      </c>
      <c r="AM74" s="344"/>
      <c r="AN74" s="344"/>
      <c r="AO74" s="344"/>
      <c r="AP74" s="345"/>
      <c r="AQ74" s="428"/>
      <c r="AR74" s="365"/>
      <c r="AS74" s="366"/>
    </row>
    <row r="75" spans="1:45" ht="13.5" thickBot="1">
      <c r="A75" s="330"/>
      <c r="B75" s="355" t="s">
        <v>251</v>
      </c>
      <c r="C75" s="356" t="s">
        <v>253</v>
      </c>
      <c r="D75" s="374" t="s">
        <v>255</v>
      </c>
      <c r="E75" s="340"/>
      <c r="F75" s="420" t="s">
        <v>248</v>
      </c>
      <c r="G75" s="421" t="s">
        <v>248</v>
      </c>
      <c r="H75" s="422"/>
      <c r="I75" s="423"/>
      <c r="J75" s="423"/>
      <c r="K75" s="423"/>
      <c r="L75" s="424"/>
      <c r="M75" s="422"/>
      <c r="N75" s="423"/>
      <c r="O75" s="423"/>
      <c r="P75" s="423"/>
      <c r="Q75" s="424"/>
      <c r="R75" s="422"/>
      <c r="S75" s="423"/>
      <c r="T75" s="423"/>
      <c r="U75" s="423"/>
      <c r="V75" s="424"/>
      <c r="W75" s="425" t="s">
        <v>248</v>
      </c>
      <c r="X75" s="426" t="s">
        <v>243</v>
      </c>
      <c r="Y75" s="426" t="s">
        <v>243</v>
      </c>
      <c r="Z75" s="426" t="s">
        <v>233</v>
      </c>
      <c r="AA75" s="427" t="s">
        <v>248</v>
      </c>
      <c r="AB75" s="422"/>
      <c r="AC75" s="423"/>
      <c r="AD75" s="423"/>
      <c r="AE75" s="423"/>
      <c r="AF75" s="424"/>
      <c r="AG75" s="425"/>
      <c r="AH75" s="426"/>
      <c r="AI75" s="426"/>
      <c r="AJ75" s="423"/>
      <c r="AK75" s="427"/>
      <c r="AL75" s="343"/>
      <c r="AM75" s="344"/>
      <c r="AN75" s="344"/>
      <c r="AO75" s="344"/>
      <c r="AP75" s="345"/>
      <c r="AQ75" s="428"/>
      <c r="AR75" s="433" t="s">
        <v>257</v>
      </c>
      <c r="AS75" s="366"/>
    </row>
    <row r="76" spans="1:45" ht="13.5" thickBot="1">
      <c r="A76" s="330"/>
      <c r="B76" s="355" t="s">
        <v>260</v>
      </c>
      <c r="C76" s="356" t="s">
        <v>261</v>
      </c>
      <c r="D76" s="374" t="s">
        <v>262</v>
      </c>
      <c r="E76" s="340"/>
      <c r="F76" s="420" t="s">
        <v>248</v>
      </c>
      <c r="G76" s="421" t="s">
        <v>248</v>
      </c>
      <c r="H76" s="422"/>
      <c r="I76" s="423"/>
      <c r="J76" s="423"/>
      <c r="K76" s="423"/>
      <c r="L76" s="424"/>
      <c r="M76" s="422"/>
      <c r="N76" s="423"/>
      <c r="O76" s="423"/>
      <c r="P76" s="423"/>
      <c r="Q76" s="424"/>
      <c r="R76" s="422"/>
      <c r="S76" s="423"/>
      <c r="T76" s="423"/>
      <c r="U76" s="423"/>
      <c r="V76" s="424"/>
      <c r="W76" s="425" t="s">
        <v>248</v>
      </c>
      <c r="X76" s="426" t="s">
        <v>243</v>
      </c>
      <c r="Y76" s="426" t="s">
        <v>243</v>
      </c>
      <c r="Z76" s="426" t="s">
        <v>233</v>
      </c>
      <c r="AA76" s="427" t="s">
        <v>248</v>
      </c>
      <c r="AB76" s="422"/>
      <c r="AC76" s="423"/>
      <c r="AD76" s="423"/>
      <c r="AE76" s="423"/>
      <c r="AF76" s="424"/>
      <c r="AG76" s="425"/>
      <c r="AH76" s="426"/>
      <c r="AI76" s="426"/>
      <c r="AJ76" s="423"/>
      <c r="AK76" s="427"/>
      <c r="AL76" s="343"/>
      <c r="AM76" s="344"/>
      <c r="AN76" s="344"/>
      <c r="AO76" s="344"/>
      <c r="AP76" s="345"/>
      <c r="AQ76" s="428"/>
      <c r="AR76" s="433" t="s">
        <v>263</v>
      </c>
      <c r="AS76" s="366"/>
    </row>
    <row r="77" spans="1:45" ht="13.5" thickBot="1">
      <c r="A77" s="330"/>
      <c r="B77" s="355" t="s">
        <v>258</v>
      </c>
      <c r="C77" s="434" t="s">
        <v>259</v>
      </c>
      <c r="D77" s="374"/>
      <c r="E77" s="340"/>
      <c r="F77" s="420" t="s">
        <v>242</v>
      </c>
      <c r="G77" s="421" t="s">
        <v>248</v>
      </c>
      <c r="H77" s="343"/>
      <c r="I77" s="344"/>
      <c r="J77" s="344"/>
      <c r="K77" s="344"/>
      <c r="L77" s="345"/>
      <c r="M77" s="343"/>
      <c r="N77" s="344"/>
      <c r="O77" s="344"/>
      <c r="P77" s="344"/>
      <c r="Q77" s="345"/>
      <c r="R77" s="343"/>
      <c r="S77" s="344"/>
      <c r="T77" s="344"/>
      <c r="U77" s="344"/>
      <c r="V77" s="345"/>
      <c r="W77" s="425" t="s">
        <v>242</v>
      </c>
      <c r="X77" s="426" t="s">
        <v>243</v>
      </c>
      <c r="Y77" s="426" t="s">
        <v>243</v>
      </c>
      <c r="Z77" s="426" t="s">
        <v>233</v>
      </c>
      <c r="AA77" s="427" t="s">
        <v>248</v>
      </c>
      <c r="AB77" s="343"/>
      <c r="AC77" s="344"/>
      <c r="AD77" s="344"/>
      <c r="AE77" s="344"/>
      <c r="AF77" s="345"/>
      <c r="AG77" s="343"/>
      <c r="AH77" s="344"/>
      <c r="AI77" s="344"/>
      <c r="AJ77" s="344"/>
      <c r="AK77" s="345"/>
      <c r="AL77" s="343"/>
      <c r="AM77" s="344"/>
      <c r="AN77" s="344"/>
      <c r="AO77" s="344"/>
      <c r="AP77" s="345"/>
      <c r="AQ77" s="364"/>
      <c r="AR77" s="365"/>
      <c r="AS77" s="366"/>
    </row>
    <row r="78" spans="1:45" ht="13.5" thickBot="1">
      <c r="A78" s="370"/>
      <c r="B78" s="355" t="s">
        <v>283</v>
      </c>
      <c r="C78" s="434" t="s">
        <v>278</v>
      </c>
      <c r="D78" s="374" t="s">
        <v>279</v>
      </c>
      <c r="E78" s="340"/>
      <c r="F78" s="420" t="s">
        <v>242</v>
      </c>
      <c r="G78" s="421" t="s">
        <v>248</v>
      </c>
      <c r="H78" s="343"/>
      <c r="I78" s="344"/>
      <c r="J78" s="344"/>
      <c r="K78" s="344"/>
      <c r="L78" s="345"/>
      <c r="M78" s="144"/>
      <c r="N78" s="145"/>
      <c r="O78" s="145"/>
      <c r="P78" s="145"/>
      <c r="Q78" s="146"/>
      <c r="R78" s="435" t="s">
        <v>243</v>
      </c>
      <c r="S78" s="436" t="s">
        <v>243</v>
      </c>
      <c r="T78" s="436" t="s">
        <v>242</v>
      </c>
      <c r="U78" s="436" t="s">
        <v>233</v>
      </c>
      <c r="V78" s="437" t="s">
        <v>248</v>
      </c>
      <c r="W78" s="144"/>
      <c r="X78" s="145"/>
      <c r="Y78" s="145"/>
      <c r="Z78" s="145"/>
      <c r="AA78" s="146"/>
      <c r="AB78" s="310"/>
      <c r="AC78" s="310"/>
      <c r="AD78" s="310"/>
      <c r="AE78" s="310"/>
      <c r="AF78" s="310"/>
      <c r="AG78" s="144"/>
      <c r="AH78" s="145"/>
      <c r="AI78" s="145"/>
      <c r="AJ78" s="145"/>
      <c r="AK78" s="146"/>
      <c r="AL78" s="144"/>
      <c r="AM78" s="145"/>
      <c r="AN78" s="145"/>
      <c r="AO78" s="145"/>
      <c r="AP78" s="146"/>
      <c r="AQ78" s="144"/>
      <c r="AR78" s="145"/>
      <c r="AS78" s="438" t="s">
        <v>281</v>
      </c>
    </row>
    <row r="79" spans="1:45" ht="26.25" thickBot="1">
      <c r="A79" s="330"/>
      <c r="B79" s="355" t="s">
        <v>485</v>
      </c>
      <c r="C79" s="356" t="s">
        <v>488</v>
      </c>
      <c r="D79" s="357" t="s">
        <v>489</v>
      </c>
      <c r="E79" s="340"/>
      <c r="F79" s="341"/>
      <c r="G79" s="342"/>
      <c r="H79" s="343"/>
      <c r="I79" s="344"/>
      <c r="J79" s="344"/>
      <c r="K79" s="344"/>
      <c r="L79" s="345"/>
      <c r="M79" s="343"/>
      <c r="N79" s="344"/>
      <c r="O79" s="344"/>
      <c r="P79" s="344"/>
      <c r="Q79" s="345"/>
      <c r="R79" s="435" t="s">
        <v>242</v>
      </c>
      <c r="S79" s="436" t="s">
        <v>243</v>
      </c>
      <c r="T79" s="436" t="s">
        <v>243</v>
      </c>
      <c r="U79" s="436" t="s">
        <v>233</v>
      </c>
      <c r="V79" s="437" t="s">
        <v>242</v>
      </c>
      <c r="W79" s="343"/>
      <c r="X79" s="344"/>
      <c r="Y79" s="344"/>
      <c r="Z79" s="344"/>
      <c r="AA79" s="345"/>
      <c r="AB79" s="343"/>
      <c r="AC79" s="344"/>
      <c r="AD79" s="344"/>
      <c r="AE79" s="344"/>
      <c r="AF79" s="345"/>
      <c r="AG79" s="343"/>
      <c r="AH79" s="344"/>
      <c r="AI79" s="344"/>
      <c r="AJ79" s="344"/>
      <c r="AK79" s="345"/>
      <c r="AL79" s="343"/>
      <c r="AM79" s="344"/>
      <c r="AN79" s="344"/>
      <c r="AO79" s="344"/>
      <c r="AP79" s="345"/>
      <c r="AQ79" s="364"/>
      <c r="AR79" s="365"/>
      <c r="AS79" s="366"/>
    </row>
    <row r="80" spans="1:45" ht="13.5" thickBot="1">
      <c r="A80" s="330"/>
      <c r="B80" s="355" t="s">
        <v>486</v>
      </c>
      <c r="C80" s="373" t="s">
        <v>487</v>
      </c>
      <c r="D80" s="374"/>
      <c r="E80" s="340"/>
      <c r="F80" s="341"/>
      <c r="G80" s="342"/>
      <c r="H80" s="343"/>
      <c r="I80" s="344"/>
      <c r="J80" s="344"/>
      <c r="K80" s="344"/>
      <c r="L80" s="345"/>
      <c r="M80" s="343"/>
      <c r="N80" s="344"/>
      <c r="O80" s="344"/>
      <c r="P80" s="344"/>
      <c r="Q80" s="345"/>
      <c r="R80" s="435" t="s">
        <v>242</v>
      </c>
      <c r="S80" s="436" t="s">
        <v>243</v>
      </c>
      <c r="T80" s="436" t="s">
        <v>243</v>
      </c>
      <c r="U80" s="436" t="s">
        <v>233</v>
      </c>
      <c r="V80" s="437" t="s">
        <v>242</v>
      </c>
      <c r="W80" s="343"/>
      <c r="X80" s="344"/>
      <c r="Y80" s="344"/>
      <c r="Z80" s="344"/>
      <c r="AA80" s="345"/>
      <c r="AB80" s="343"/>
      <c r="AC80" s="344"/>
      <c r="AD80" s="344"/>
      <c r="AE80" s="344"/>
      <c r="AF80" s="345"/>
      <c r="AG80" s="343"/>
      <c r="AH80" s="344"/>
      <c r="AI80" s="344"/>
      <c r="AJ80" s="344"/>
      <c r="AK80" s="345"/>
      <c r="AL80" s="343"/>
      <c r="AM80" s="344"/>
      <c r="AN80" s="344"/>
      <c r="AO80" s="344"/>
      <c r="AP80" s="345"/>
      <c r="AQ80" s="364" t="s">
        <v>490</v>
      </c>
      <c r="AR80" s="365"/>
      <c r="AS80" s="366"/>
    </row>
    <row r="81" spans="1:45" ht="13.5" thickBot="1">
      <c r="A81" s="330"/>
      <c r="B81" s="355" t="s">
        <v>516</v>
      </c>
      <c r="C81" s="373" t="s">
        <v>517</v>
      </c>
      <c r="D81" s="374" t="s">
        <v>518</v>
      </c>
      <c r="E81" s="340"/>
      <c r="F81" s="420" t="s">
        <v>242</v>
      </c>
      <c r="G81" s="421" t="s">
        <v>248</v>
      </c>
      <c r="H81" s="343"/>
      <c r="I81" s="344"/>
      <c r="J81" s="344"/>
      <c r="K81" s="344"/>
      <c r="L81" s="345"/>
      <c r="M81" s="343"/>
      <c r="N81" s="344"/>
      <c r="O81" s="344"/>
      <c r="P81" s="344"/>
      <c r="Q81" s="345"/>
      <c r="R81" s="435"/>
      <c r="S81" s="436"/>
      <c r="T81" s="436"/>
      <c r="U81" s="436"/>
      <c r="V81" s="437"/>
      <c r="W81" s="343"/>
      <c r="X81" s="344"/>
      <c r="Y81" s="344"/>
      <c r="Z81" s="344"/>
      <c r="AA81" s="345"/>
      <c r="AB81" s="343"/>
      <c r="AC81" s="344"/>
      <c r="AD81" s="344"/>
      <c r="AE81" s="344"/>
      <c r="AF81" s="345"/>
      <c r="AG81" s="435" t="s">
        <v>242</v>
      </c>
      <c r="AH81" s="436" t="s">
        <v>243</v>
      </c>
      <c r="AI81" s="436" t="s">
        <v>243</v>
      </c>
      <c r="AJ81" s="436" t="s">
        <v>233</v>
      </c>
      <c r="AK81" s="437" t="s">
        <v>248</v>
      </c>
      <c r="AL81" s="343"/>
      <c r="AM81" s="344"/>
      <c r="AN81" s="344"/>
      <c r="AO81" s="344"/>
      <c r="AP81" s="345"/>
      <c r="AQ81" s="364"/>
      <c r="AR81" s="365"/>
      <c r="AS81" s="366"/>
    </row>
    <row r="82" spans="1:45" s="533" customFormat="1" ht="26.25" thickBot="1">
      <c r="A82" s="523"/>
      <c r="B82" s="524" t="s">
        <v>557</v>
      </c>
      <c r="C82" s="356" t="s">
        <v>554</v>
      </c>
      <c r="D82" s="357" t="s">
        <v>556</v>
      </c>
      <c r="E82" s="460"/>
      <c r="F82" s="420" t="s">
        <v>242</v>
      </c>
      <c r="G82" s="525" t="s">
        <v>555</v>
      </c>
      <c r="H82" s="526"/>
      <c r="I82" s="527"/>
      <c r="J82" s="527"/>
      <c r="K82" s="527"/>
      <c r="L82" s="528"/>
      <c r="M82" s="526"/>
      <c r="N82" s="527"/>
      <c r="O82" s="527"/>
      <c r="P82" s="527"/>
      <c r="Q82" s="528"/>
      <c r="R82" s="529"/>
      <c r="S82" s="530"/>
      <c r="T82" s="530"/>
      <c r="U82" s="530"/>
      <c r="V82" s="531"/>
      <c r="W82" s="526"/>
      <c r="X82" s="527"/>
      <c r="Y82" s="527"/>
      <c r="Z82" s="527"/>
      <c r="AA82" s="528"/>
      <c r="AB82" s="526"/>
      <c r="AC82" s="527"/>
      <c r="AD82" s="527"/>
      <c r="AE82" s="527"/>
      <c r="AF82" s="528"/>
      <c r="AG82" s="435" t="s">
        <v>243</v>
      </c>
      <c r="AH82" s="436" t="s">
        <v>243</v>
      </c>
      <c r="AI82" s="436" t="s">
        <v>242</v>
      </c>
      <c r="AJ82" s="532" t="s">
        <v>233</v>
      </c>
      <c r="AK82" s="525" t="s">
        <v>555</v>
      </c>
      <c r="AL82" s="526"/>
      <c r="AM82" s="527"/>
      <c r="AN82" s="527"/>
      <c r="AO82" s="527"/>
      <c r="AP82" s="528"/>
      <c r="AQ82" s="461">
        <v>22</v>
      </c>
      <c r="AR82" s="462"/>
      <c r="AS82" s="463"/>
    </row>
    <row r="83" spans="1:45" ht="13.5" thickBot="1">
      <c r="A83" s="375"/>
      <c r="B83" s="376"/>
      <c r="C83" s="358"/>
      <c r="D83" s="359"/>
      <c r="E83" s="377"/>
      <c r="F83" s="378"/>
      <c r="G83" s="379"/>
      <c r="H83" s="380"/>
      <c r="I83" s="381"/>
      <c r="J83" s="381"/>
      <c r="K83" s="381"/>
      <c r="L83" s="382"/>
      <c r="M83" s="380"/>
      <c r="N83" s="381"/>
      <c r="O83" s="381"/>
      <c r="P83" s="381"/>
      <c r="Q83" s="382"/>
      <c r="R83" s="380"/>
      <c r="S83" s="381"/>
      <c r="T83" s="381"/>
      <c r="U83" s="381"/>
      <c r="V83" s="382"/>
      <c r="W83" s="380"/>
      <c r="X83" s="381"/>
      <c r="Y83" s="381"/>
      <c r="Z83" s="381"/>
      <c r="AA83" s="382"/>
      <c r="AB83" s="380"/>
      <c r="AC83" s="381"/>
      <c r="AD83" s="381"/>
      <c r="AE83" s="381"/>
      <c r="AF83" s="382"/>
      <c r="AG83" s="380"/>
      <c r="AH83" s="381"/>
      <c r="AI83" s="381"/>
      <c r="AJ83" s="381"/>
      <c r="AK83" s="382"/>
      <c r="AL83" s="380"/>
      <c r="AM83" s="381"/>
      <c r="AN83" s="381"/>
      <c r="AO83" s="381"/>
      <c r="AP83" s="382"/>
      <c r="AQ83" s="383"/>
      <c r="AR83" s="384"/>
      <c r="AS83" s="385"/>
    </row>
    <row r="84" spans="1:45" ht="12.75">
      <c r="A84" s="40"/>
      <c r="B84" s="21"/>
      <c r="C84" s="192"/>
      <c r="D84" s="192"/>
      <c r="E84" s="193"/>
      <c r="F84" s="4"/>
      <c r="G84" s="4"/>
      <c r="H84" s="2"/>
      <c r="I84" s="2"/>
      <c r="J84" s="2"/>
      <c r="K84" s="2"/>
      <c r="L84" s="42"/>
      <c r="M84" s="2"/>
      <c r="N84" s="2"/>
      <c r="O84" s="2"/>
      <c r="P84" s="2"/>
      <c r="Q84" s="42"/>
      <c r="R84" s="2"/>
      <c r="S84" s="2"/>
      <c r="T84" s="2"/>
      <c r="U84" s="2"/>
      <c r="V84" s="42"/>
      <c r="W84" s="2"/>
      <c r="X84" s="2"/>
      <c r="Y84" s="2"/>
      <c r="Z84" s="2"/>
      <c r="AA84" s="42"/>
      <c r="AB84" s="2"/>
      <c r="AC84" s="2"/>
      <c r="AD84" s="2"/>
      <c r="AE84" s="2"/>
      <c r="AF84" s="42"/>
      <c r="AG84" s="2"/>
      <c r="AH84" s="2"/>
      <c r="AI84" s="2"/>
      <c r="AJ84" s="2"/>
      <c r="AK84" s="42"/>
      <c r="AL84" s="2"/>
      <c r="AM84" s="2"/>
      <c r="AN84" s="2"/>
      <c r="AO84" s="2"/>
      <c r="AP84" s="42"/>
      <c r="AQ84" s="308"/>
      <c r="AR84" s="308"/>
      <c r="AS84" s="308"/>
    </row>
    <row r="85" spans="1:45" ht="12.75">
      <c r="A85" s="40"/>
      <c r="B85" s="21"/>
      <c r="C85" s="41"/>
      <c r="D85" s="41"/>
      <c r="E85" s="41"/>
      <c r="F85" s="4"/>
      <c r="G85" s="4"/>
      <c r="H85" s="2"/>
      <c r="I85" s="2"/>
      <c r="J85" s="2"/>
      <c r="K85" s="2"/>
      <c r="L85" s="42"/>
      <c r="M85" s="2"/>
      <c r="N85" s="2"/>
      <c r="O85" s="2"/>
      <c r="P85" s="4"/>
      <c r="Q85" s="4"/>
      <c r="R85" s="2"/>
      <c r="S85" s="2"/>
      <c r="T85" s="2"/>
      <c r="U85" s="2"/>
      <c r="V85" s="42"/>
      <c r="W85" s="2"/>
      <c r="X85" s="2"/>
      <c r="Y85" s="2"/>
      <c r="Z85" s="2"/>
      <c r="AA85" s="42"/>
      <c r="AB85" s="2"/>
      <c r="AC85" s="2"/>
      <c r="AD85" s="2"/>
      <c r="AE85" s="2"/>
      <c r="AF85" s="42"/>
      <c r="AG85" s="2"/>
      <c r="AH85" s="2"/>
      <c r="AI85" s="2"/>
      <c r="AJ85" s="2"/>
      <c r="AK85" s="42"/>
      <c r="AL85" s="2"/>
      <c r="AM85" s="2"/>
      <c r="AN85" s="2"/>
      <c r="AO85" s="2"/>
      <c r="AP85" s="42"/>
      <c r="AQ85" s="308"/>
      <c r="AR85" s="308"/>
      <c r="AS85" s="308"/>
    </row>
    <row r="86" spans="1:45" ht="12.75">
      <c r="A86" s="40"/>
      <c r="B86" s="21"/>
      <c r="C86" s="41"/>
      <c r="D86" s="41"/>
      <c r="E86" s="41"/>
      <c r="F86" s="4"/>
      <c r="G86" s="4"/>
      <c r="H86" s="2"/>
      <c r="I86" s="2"/>
      <c r="J86" s="2"/>
      <c r="K86" s="2"/>
      <c r="L86" s="42"/>
      <c r="M86" s="2"/>
      <c r="N86" s="2"/>
      <c r="O86" s="2"/>
      <c r="P86" s="4"/>
      <c r="Q86" s="4"/>
      <c r="R86" s="2"/>
      <c r="S86" s="2"/>
      <c r="T86" s="2"/>
      <c r="U86" s="2"/>
      <c r="V86" s="42"/>
      <c r="W86" s="2"/>
      <c r="X86" s="2"/>
      <c r="Y86" s="2"/>
      <c r="Z86" s="2"/>
      <c r="AA86" s="42"/>
      <c r="AB86" s="2"/>
      <c r="AC86" s="2"/>
      <c r="AD86" s="2"/>
      <c r="AE86" s="2"/>
      <c r="AF86" s="42"/>
      <c r="AG86" s="2"/>
      <c r="AH86" s="2"/>
      <c r="AI86" s="2"/>
      <c r="AJ86" s="2"/>
      <c r="AK86" s="42"/>
      <c r="AL86" s="2"/>
      <c r="AM86" s="2"/>
      <c r="AN86" s="2"/>
      <c r="AO86" s="2"/>
      <c r="AP86" s="42"/>
      <c r="AQ86" s="308"/>
      <c r="AR86" s="308"/>
      <c r="AS86" s="308"/>
    </row>
    <row r="87" spans="1:45" ht="15.75">
      <c r="A87" s="324" t="s">
        <v>232</v>
      </c>
      <c r="B87" s="325"/>
      <c r="C87" s="324"/>
      <c r="D87" s="324"/>
      <c r="E87" s="326"/>
      <c r="F87" s="326"/>
      <c r="G87" s="326"/>
      <c r="H87" s="326"/>
      <c r="I87" s="326"/>
      <c r="J87" s="326"/>
      <c r="K87" s="326"/>
      <c r="L87" s="326"/>
      <c r="M87" s="326"/>
      <c r="N87" s="326"/>
      <c r="O87" s="326"/>
      <c r="P87" s="326"/>
      <c r="Q87" s="87" t="s">
        <v>264</v>
      </c>
      <c r="R87" s="326"/>
      <c r="S87" s="326"/>
      <c r="T87" s="326"/>
      <c r="U87" s="326"/>
      <c r="V87" s="326"/>
      <c r="W87" s="327"/>
      <c r="X87" s="326"/>
      <c r="Y87" s="326"/>
      <c r="Z87" s="326"/>
      <c r="AA87" s="326"/>
      <c r="AB87" s="326"/>
      <c r="AC87" s="326"/>
      <c r="AD87" s="326"/>
      <c r="AE87" s="326"/>
      <c r="AF87" s="326"/>
      <c r="AG87" s="326"/>
      <c r="AH87" s="326"/>
      <c r="AI87" s="326"/>
      <c r="AJ87" s="326"/>
      <c r="AK87" s="326"/>
      <c r="AL87" s="326"/>
      <c r="AM87" s="326"/>
      <c r="AN87" s="326"/>
      <c r="AO87" s="326"/>
      <c r="AP87" s="326"/>
      <c r="AQ87" s="326"/>
      <c r="AR87" s="326"/>
      <c r="AS87" s="319"/>
    </row>
    <row r="88" spans="1:45" ht="13.5" thickBot="1">
      <c r="A88" s="320" t="s">
        <v>269</v>
      </c>
      <c r="B88" s="321"/>
      <c r="C88" s="322"/>
      <c r="D88" s="328"/>
      <c r="E88" s="326"/>
      <c r="F88" s="326"/>
      <c r="G88" s="326"/>
      <c r="H88" s="326"/>
      <c r="I88" s="326"/>
      <c r="J88" s="326"/>
      <c r="K88" s="326"/>
      <c r="L88" s="326"/>
      <c r="M88" s="326"/>
      <c r="N88" s="326"/>
      <c r="O88" s="326"/>
      <c r="P88" s="326"/>
      <c r="Q88" s="87" t="s">
        <v>265</v>
      </c>
      <c r="R88" s="326"/>
      <c r="S88" s="326"/>
      <c r="T88" s="326"/>
      <c r="U88" s="326"/>
      <c r="V88" s="326"/>
      <c r="W88" s="79"/>
      <c r="X88" s="326"/>
      <c r="Y88" s="326"/>
      <c r="Z88" s="326"/>
      <c r="AA88" s="326"/>
      <c r="AB88" s="326"/>
      <c r="AC88" s="326"/>
      <c r="AD88" s="326"/>
      <c r="AE88" s="326"/>
      <c r="AF88" s="326"/>
      <c r="AG88" s="326"/>
      <c r="AH88" s="326"/>
      <c r="AI88" s="326"/>
      <c r="AJ88" s="326"/>
      <c r="AK88" s="326"/>
      <c r="AL88" s="326"/>
      <c r="AM88" s="326"/>
      <c r="AN88" s="326"/>
      <c r="AO88" s="326"/>
      <c r="AP88" s="319"/>
      <c r="AQ88" s="319"/>
      <c r="AR88" s="319"/>
      <c r="AS88" s="319"/>
    </row>
    <row r="89" spans="1:45" ht="13.5" thickBot="1">
      <c r="A89" s="122" t="s">
        <v>132</v>
      </c>
      <c r="B89" s="196"/>
      <c r="C89" s="197"/>
      <c r="D89" s="198"/>
      <c r="E89" s="196"/>
      <c r="F89" s="199">
        <f>SUM(F92:F110)</f>
        <v>51</v>
      </c>
      <c r="G89" s="199">
        <f>SUM(G92:G110)</f>
        <v>65</v>
      </c>
      <c r="H89" s="213">
        <f>SUM(H92:H110)</f>
        <v>0</v>
      </c>
      <c r="I89" s="200">
        <f>SUM(I92:I110)</f>
        <v>0</v>
      </c>
      <c r="J89" s="201">
        <f>SUM(J92:J110)</f>
        <v>0</v>
      </c>
      <c r="K89" s="274">
        <f>SUM(K92:K96)</f>
        <v>0</v>
      </c>
      <c r="L89" s="179">
        <f>SUM(L92:L110)</f>
        <v>0</v>
      </c>
      <c r="M89" s="213">
        <f>SUM(M92:M110)</f>
        <v>0</v>
      </c>
      <c r="N89" s="200">
        <f>SUM(N92:N110)</f>
        <v>0</v>
      </c>
      <c r="O89" s="201">
        <f>SUM(O92:O110)</f>
        <v>0</v>
      </c>
      <c r="P89" s="274">
        <f>SUM(P92:P96)</f>
        <v>0</v>
      </c>
      <c r="Q89" s="179">
        <f>SUM(Q92:Q110)</f>
        <v>0</v>
      </c>
      <c r="R89" s="213">
        <f>SUM(R92:R110)</f>
        <v>0</v>
      </c>
      <c r="S89" s="200">
        <f>SUM(S92:S110)</f>
        <v>0</v>
      </c>
      <c r="T89" s="201">
        <f>SUM(T92:T110)</f>
        <v>0</v>
      </c>
      <c r="U89" s="274">
        <f>SUM(U92:U96)</f>
        <v>0</v>
      </c>
      <c r="V89" s="179">
        <f>SUM(V92:V110)</f>
        <v>0</v>
      </c>
      <c r="W89" s="213">
        <f>SUM(W92:W110)</f>
        <v>7</v>
      </c>
      <c r="X89" s="200">
        <f aca="true" t="shared" si="11" ref="X89:AP89">SUM(X92:X110)</f>
        <v>1</v>
      </c>
      <c r="Y89" s="201">
        <f t="shared" si="11"/>
        <v>3</v>
      </c>
      <c r="Z89" s="274">
        <f>SUM(Z92:Z96)</f>
        <v>0</v>
      </c>
      <c r="AA89" s="179">
        <f t="shared" si="11"/>
        <v>15</v>
      </c>
      <c r="AB89" s="213">
        <f t="shared" si="11"/>
        <v>5</v>
      </c>
      <c r="AC89" s="200">
        <f t="shared" si="11"/>
        <v>3</v>
      </c>
      <c r="AD89" s="201">
        <f t="shared" si="11"/>
        <v>2</v>
      </c>
      <c r="AE89" s="274">
        <f>SUM(AE92:AE96)</f>
        <v>0</v>
      </c>
      <c r="AF89" s="179">
        <f t="shared" si="11"/>
        <v>13</v>
      </c>
      <c r="AG89" s="213">
        <f t="shared" si="11"/>
        <v>5</v>
      </c>
      <c r="AH89" s="200">
        <f t="shared" si="11"/>
        <v>3</v>
      </c>
      <c r="AI89" s="201">
        <f t="shared" si="11"/>
        <v>4</v>
      </c>
      <c r="AJ89" s="274">
        <f>SUM(AJ92:AJ96)</f>
        <v>0</v>
      </c>
      <c r="AK89" s="179">
        <f t="shared" si="11"/>
        <v>15</v>
      </c>
      <c r="AL89" s="213">
        <f t="shared" si="11"/>
        <v>1</v>
      </c>
      <c r="AM89" s="200">
        <f t="shared" si="11"/>
        <v>12</v>
      </c>
      <c r="AN89" s="201">
        <f t="shared" si="11"/>
        <v>5</v>
      </c>
      <c r="AO89" s="274">
        <f>SUM(AO92:AO96)</f>
        <v>0</v>
      </c>
      <c r="AP89" s="179">
        <f t="shared" si="11"/>
        <v>22</v>
      </c>
      <c r="AQ89" s="305"/>
      <c r="AR89" s="306"/>
      <c r="AS89" s="307"/>
    </row>
    <row r="90" spans="1:45" ht="13.5" thickTop="1">
      <c r="A90" s="506" t="s">
        <v>548</v>
      </c>
      <c r="B90" s="522" t="s">
        <v>553</v>
      </c>
      <c r="C90" s="507" t="s">
        <v>547</v>
      </c>
      <c r="D90" s="507" t="s">
        <v>552</v>
      </c>
      <c r="E90" s="508"/>
      <c r="F90" s="508">
        <v>0</v>
      </c>
      <c r="G90" s="508">
        <v>0</v>
      </c>
      <c r="H90" s="509" t="s">
        <v>549</v>
      </c>
      <c r="I90" s="510"/>
      <c r="J90" s="510"/>
      <c r="K90" s="510"/>
      <c r="L90" s="510"/>
      <c r="M90" s="510"/>
      <c r="N90" s="510"/>
      <c r="O90" s="510"/>
      <c r="P90" s="510"/>
      <c r="Q90" s="510"/>
      <c r="R90" s="510"/>
      <c r="S90" s="510"/>
      <c r="T90" s="510"/>
      <c r="U90" s="510"/>
      <c r="V90" s="511"/>
      <c r="W90" s="512">
        <v>0</v>
      </c>
      <c r="X90" s="510">
        <v>0</v>
      </c>
      <c r="Y90" s="510">
        <v>0</v>
      </c>
      <c r="Z90" s="510" t="s">
        <v>548</v>
      </c>
      <c r="AA90" s="511">
        <v>0</v>
      </c>
      <c r="AB90" s="512"/>
      <c r="AC90" s="510"/>
      <c r="AD90" s="510"/>
      <c r="AE90" s="510"/>
      <c r="AF90" s="511"/>
      <c r="AG90" s="512"/>
      <c r="AH90" s="510"/>
      <c r="AI90" s="510"/>
      <c r="AJ90" s="510"/>
      <c r="AK90" s="511"/>
      <c r="AL90" s="512"/>
      <c r="AM90" s="510"/>
      <c r="AN90" s="510"/>
      <c r="AO90" s="510"/>
      <c r="AP90" s="511"/>
      <c r="AQ90" s="512" t="s">
        <v>490</v>
      </c>
      <c r="AR90" s="510"/>
      <c r="AS90" s="511"/>
    </row>
    <row r="91" spans="1:45" ht="12.75">
      <c r="A91" s="513" t="s">
        <v>551</v>
      </c>
      <c r="B91" s="514"/>
      <c r="C91" s="515"/>
      <c r="D91" s="516"/>
      <c r="E91" s="516"/>
      <c r="F91" s="516"/>
      <c r="G91" s="516"/>
      <c r="H91" s="517" t="s">
        <v>550</v>
      </c>
      <c r="I91" s="518"/>
      <c r="J91" s="518"/>
      <c r="K91" s="518"/>
      <c r="L91" s="518"/>
      <c r="M91" s="518"/>
      <c r="N91" s="518"/>
      <c r="O91" s="518"/>
      <c r="P91" s="518"/>
      <c r="Q91" s="518"/>
      <c r="R91" s="518"/>
      <c r="S91" s="518"/>
      <c r="T91" s="518"/>
      <c r="U91" s="518"/>
      <c r="V91" s="519"/>
      <c r="W91" s="520"/>
      <c r="X91" s="518"/>
      <c r="Y91" s="518"/>
      <c r="Z91" s="518"/>
      <c r="AA91" s="519"/>
      <c r="AB91" s="520"/>
      <c r="AC91" s="518"/>
      <c r="AD91" s="518"/>
      <c r="AE91" s="518"/>
      <c r="AF91" s="519"/>
      <c r="AG91" s="520"/>
      <c r="AH91" s="518"/>
      <c r="AI91" s="518"/>
      <c r="AJ91" s="518"/>
      <c r="AK91" s="519"/>
      <c r="AL91" s="520"/>
      <c r="AM91" s="518"/>
      <c r="AN91" s="518"/>
      <c r="AO91" s="518"/>
      <c r="AP91" s="519"/>
      <c r="AQ91" s="520"/>
      <c r="AR91" s="518"/>
      <c r="AS91" s="519"/>
    </row>
    <row r="92" spans="1:45" ht="25.5">
      <c r="A92" s="61">
        <v>44</v>
      </c>
      <c r="B92" s="138" t="s">
        <v>493</v>
      </c>
      <c r="C92" s="521" t="s">
        <v>60</v>
      </c>
      <c r="D92" s="207" t="s">
        <v>111</v>
      </c>
      <c r="E92" s="207" t="s">
        <v>173</v>
      </c>
      <c r="F92" s="6">
        <f>SUM(H92,I92,J92,M92,N92,O92,R92,S92,T92,W92,X92,Y92,AB92,AC92,AD92,AG92,AH92,AI92,AL92,AM92,AN92)</f>
        <v>5</v>
      </c>
      <c r="G92" s="6">
        <f>SUM(L92,Q92,V92,AA92,AF92,AK92,AP92)</f>
        <v>6</v>
      </c>
      <c r="H92" s="270"/>
      <c r="I92" s="135"/>
      <c r="J92" s="135"/>
      <c r="K92" s="135"/>
      <c r="L92" s="136"/>
      <c r="M92" s="134"/>
      <c r="N92" s="135"/>
      <c r="O92" s="135"/>
      <c r="P92" s="135"/>
      <c r="Q92" s="136"/>
      <c r="R92" s="134"/>
      <c r="S92" s="135"/>
      <c r="T92" s="135"/>
      <c r="U92" s="135"/>
      <c r="V92" s="136"/>
      <c r="W92" s="271">
        <v>3</v>
      </c>
      <c r="X92" s="272">
        <v>0</v>
      </c>
      <c r="Y92" s="269">
        <v>2</v>
      </c>
      <c r="Z92" s="269" t="s">
        <v>34</v>
      </c>
      <c r="AA92" s="273">
        <v>6</v>
      </c>
      <c r="AB92" s="134"/>
      <c r="AC92" s="135"/>
      <c r="AD92" s="135"/>
      <c r="AE92" s="135"/>
      <c r="AF92" s="136"/>
      <c r="AG92" s="134"/>
      <c r="AH92" s="135"/>
      <c r="AI92" s="135"/>
      <c r="AJ92" s="135"/>
      <c r="AK92" s="136"/>
      <c r="AL92" s="134"/>
      <c r="AM92" s="135"/>
      <c r="AN92" s="135"/>
      <c r="AO92" s="135"/>
      <c r="AP92" s="136"/>
      <c r="AQ92" s="134">
        <v>36</v>
      </c>
      <c r="AR92" s="135"/>
      <c r="AS92" s="136"/>
    </row>
    <row r="93" spans="1:45" ht="25.5">
      <c r="A93" s="172">
        <v>45</v>
      </c>
      <c r="B93" s="34" t="s">
        <v>492</v>
      </c>
      <c r="C93" s="17" t="s">
        <v>61</v>
      </c>
      <c r="D93" s="173" t="s">
        <v>112</v>
      </c>
      <c r="E93" s="173" t="s">
        <v>81</v>
      </c>
      <c r="F93" s="6">
        <f>SUM(H93,I93,J93,M93,N93,O93,R93,S93,T93,W93,X93,Y93,AB93,AC93,AD93,AG93,AH93,AI93,AL93,AM93,AN93)</f>
        <v>4</v>
      </c>
      <c r="G93" s="6">
        <f>SUM(L93,Q93,V93,AA93,AF93,AK93,AP93)</f>
        <v>6</v>
      </c>
      <c r="H93" s="202"/>
      <c r="I93" s="145"/>
      <c r="J93" s="145"/>
      <c r="K93" s="145"/>
      <c r="L93" s="146"/>
      <c r="M93" s="144"/>
      <c r="N93" s="145"/>
      <c r="O93" s="145"/>
      <c r="P93" s="145"/>
      <c r="Q93" s="146"/>
      <c r="R93" s="144"/>
      <c r="S93" s="145"/>
      <c r="T93" s="145"/>
      <c r="U93" s="145"/>
      <c r="V93" s="146"/>
      <c r="W93" s="144"/>
      <c r="X93" s="145"/>
      <c r="Y93" s="145"/>
      <c r="Z93" s="145"/>
      <c r="AA93" s="146"/>
      <c r="AB93" s="144">
        <v>2</v>
      </c>
      <c r="AC93" s="145">
        <v>2</v>
      </c>
      <c r="AD93" s="145">
        <v>0</v>
      </c>
      <c r="AE93" s="145" t="s">
        <v>34</v>
      </c>
      <c r="AF93" s="146">
        <v>6</v>
      </c>
      <c r="AG93" s="144"/>
      <c r="AH93" s="145"/>
      <c r="AI93" s="145"/>
      <c r="AJ93" s="145"/>
      <c r="AK93" s="146"/>
      <c r="AL93" s="144"/>
      <c r="AM93" s="145"/>
      <c r="AN93" s="145"/>
      <c r="AO93" s="145"/>
      <c r="AP93" s="146"/>
      <c r="AQ93" s="144">
        <v>44</v>
      </c>
      <c r="AR93" s="145"/>
      <c r="AS93" s="146"/>
    </row>
    <row r="94" spans="1:45" ht="25.5">
      <c r="A94" s="172">
        <v>46</v>
      </c>
      <c r="B94" s="34" t="s">
        <v>5</v>
      </c>
      <c r="C94" s="62" t="s">
        <v>159</v>
      </c>
      <c r="D94" s="63" t="s">
        <v>188</v>
      </c>
      <c r="E94" s="173" t="s">
        <v>81</v>
      </c>
      <c r="F94" s="6">
        <f>SUM(H94,I94,J94,M94,N94,O94,R94,S94,T94,W94,X94,Y94,AB94,AC94,AD94,AG94,AH94,AI94,AL94,AM94,AN94)</f>
        <v>5</v>
      </c>
      <c r="G94" s="6">
        <f>SUM(L94,Q94,V94,AA94,AF94,AK94,AP94)</f>
        <v>6</v>
      </c>
      <c r="H94" s="202"/>
      <c r="I94" s="145"/>
      <c r="J94" s="145"/>
      <c r="K94" s="145"/>
      <c r="L94" s="146"/>
      <c r="M94" s="144"/>
      <c r="N94" s="145"/>
      <c r="O94" s="145"/>
      <c r="P94" s="145"/>
      <c r="Q94" s="146"/>
      <c r="R94" s="144"/>
      <c r="S94" s="145"/>
      <c r="T94" s="145"/>
      <c r="U94" s="145"/>
      <c r="V94" s="146"/>
      <c r="W94" s="144"/>
      <c r="X94" s="145"/>
      <c r="Y94" s="145"/>
      <c r="Z94" s="145"/>
      <c r="AA94" s="146"/>
      <c r="AB94" s="144"/>
      <c r="AC94" s="145"/>
      <c r="AD94" s="145"/>
      <c r="AE94" s="145"/>
      <c r="AF94" s="146"/>
      <c r="AG94" s="144">
        <v>3</v>
      </c>
      <c r="AH94" s="145">
        <v>2</v>
      </c>
      <c r="AI94" s="145">
        <v>0</v>
      </c>
      <c r="AJ94" s="145" t="s">
        <v>34</v>
      </c>
      <c r="AK94" s="146">
        <v>6</v>
      </c>
      <c r="AL94" s="144"/>
      <c r="AM94" s="145"/>
      <c r="AN94" s="145"/>
      <c r="AO94" s="145"/>
      <c r="AP94" s="146"/>
      <c r="AQ94" s="144">
        <v>45</v>
      </c>
      <c r="AR94" s="145"/>
      <c r="AS94" s="146"/>
    </row>
    <row r="95" spans="1:45" ht="25.5">
      <c r="A95" s="172">
        <v>47</v>
      </c>
      <c r="B95" s="403" t="s">
        <v>403</v>
      </c>
      <c r="C95" s="17" t="s">
        <v>160</v>
      </c>
      <c r="D95" s="173" t="s">
        <v>177</v>
      </c>
      <c r="E95" s="173" t="s">
        <v>491</v>
      </c>
      <c r="F95" s="6">
        <f>SUM(H95,I95,J95,M95,N95,O95,R95,S95,T95,W95,X95,Y95,AB95,AC95,AD95,AG95,AH95,AI95,AL95,AM95,AN95)</f>
        <v>3</v>
      </c>
      <c r="G95" s="6">
        <f>SUM(L95,Q95,V95,AA95,AF95,AK95,AP95)</f>
        <v>5</v>
      </c>
      <c r="H95" s="202"/>
      <c r="I95" s="145"/>
      <c r="J95" s="145"/>
      <c r="K95" s="145"/>
      <c r="L95" s="146"/>
      <c r="M95" s="144"/>
      <c r="N95" s="145"/>
      <c r="O95" s="145"/>
      <c r="P95" s="145"/>
      <c r="Q95" s="146"/>
      <c r="R95" s="144"/>
      <c r="S95" s="145"/>
      <c r="T95" s="145"/>
      <c r="U95" s="145"/>
      <c r="V95" s="146"/>
      <c r="W95" s="144">
        <v>2</v>
      </c>
      <c r="X95" s="156">
        <v>1</v>
      </c>
      <c r="Y95" s="145">
        <v>0</v>
      </c>
      <c r="Z95" s="145" t="s">
        <v>233</v>
      </c>
      <c r="AA95" s="146">
        <v>5</v>
      </c>
      <c r="AB95" s="144"/>
      <c r="AC95" s="145"/>
      <c r="AD95" s="145"/>
      <c r="AE95" s="145"/>
      <c r="AF95" s="146"/>
      <c r="AG95" s="144"/>
      <c r="AH95" s="145"/>
      <c r="AI95" s="145"/>
      <c r="AJ95" s="145"/>
      <c r="AK95" s="146"/>
      <c r="AL95" s="144"/>
      <c r="AM95" s="145"/>
      <c r="AN95" s="145"/>
      <c r="AO95" s="145"/>
      <c r="AP95" s="146"/>
      <c r="AQ95" s="144">
        <v>8</v>
      </c>
      <c r="AR95" s="145" t="s">
        <v>189</v>
      </c>
      <c r="AS95" s="146"/>
    </row>
    <row r="96" spans="1:45" ht="26.25" thickBot="1">
      <c r="A96" s="206">
        <v>48</v>
      </c>
      <c r="B96" s="458" t="s">
        <v>510</v>
      </c>
      <c r="C96" s="18" t="s">
        <v>161</v>
      </c>
      <c r="D96" s="177" t="s">
        <v>178</v>
      </c>
      <c r="E96" s="177" t="s">
        <v>491</v>
      </c>
      <c r="F96" s="154">
        <f>SUM(H96,I96,J96,M96,N96,O96,R96,S96,T96,W96,X96,Y96,AB96,AC96,AD96,AG96,AH96,AI96,AL96,AM96,AN96)</f>
        <v>6</v>
      </c>
      <c r="G96" s="154">
        <f>SUM(L96,Q96,V96,AA96,AF96,AK96,AP96)</f>
        <v>7</v>
      </c>
      <c r="H96" s="202"/>
      <c r="I96" s="145"/>
      <c r="J96" s="145"/>
      <c r="K96" s="145"/>
      <c r="L96" s="146"/>
      <c r="M96" s="144"/>
      <c r="N96" s="145"/>
      <c r="O96" s="145"/>
      <c r="P96" s="145"/>
      <c r="Q96" s="146"/>
      <c r="R96" s="144"/>
      <c r="S96" s="145"/>
      <c r="T96" s="145"/>
      <c r="U96" s="145"/>
      <c r="V96" s="146"/>
      <c r="W96" s="456"/>
      <c r="X96" s="145"/>
      <c r="Y96" s="202"/>
      <c r="Z96" s="145"/>
      <c r="AA96" s="146"/>
      <c r="AB96" s="144">
        <v>3</v>
      </c>
      <c r="AC96" s="145">
        <v>1</v>
      </c>
      <c r="AD96" s="145">
        <v>2</v>
      </c>
      <c r="AE96" s="145" t="s">
        <v>34</v>
      </c>
      <c r="AF96" s="146">
        <v>7</v>
      </c>
      <c r="AG96" s="144"/>
      <c r="AH96" s="145"/>
      <c r="AI96" s="145"/>
      <c r="AJ96" s="145"/>
      <c r="AK96" s="146"/>
      <c r="AL96" s="144"/>
      <c r="AM96" s="145"/>
      <c r="AN96" s="145"/>
      <c r="AO96" s="145"/>
      <c r="AP96" s="146"/>
      <c r="AQ96" s="144">
        <v>47</v>
      </c>
      <c r="AR96" s="145"/>
      <c r="AS96" s="146"/>
    </row>
    <row r="97" spans="1:45" ht="14.25" thickBot="1" thickTop="1">
      <c r="A97" s="330"/>
      <c r="B97" s="386"/>
      <c r="C97" s="387"/>
      <c r="D97" s="387" t="s">
        <v>270</v>
      </c>
      <c r="E97" s="388"/>
      <c r="F97" s="388"/>
      <c r="G97" s="389"/>
      <c r="H97" s="390"/>
      <c r="I97" s="391"/>
      <c r="J97" s="391"/>
      <c r="K97" s="391"/>
      <c r="L97" s="392" t="s">
        <v>282</v>
      </c>
      <c r="M97" s="144"/>
      <c r="N97" s="145"/>
      <c r="O97" s="145"/>
      <c r="P97" s="145"/>
      <c r="Q97" s="146"/>
      <c r="R97" s="144"/>
      <c r="S97" s="145"/>
      <c r="T97" s="145"/>
      <c r="U97" s="145"/>
      <c r="V97" s="146"/>
      <c r="W97" s="144"/>
      <c r="X97" s="145"/>
      <c r="Y97" s="145"/>
      <c r="Z97" s="145"/>
      <c r="AA97" s="146"/>
      <c r="AB97" s="310"/>
      <c r="AC97" s="310"/>
      <c r="AD97" s="310"/>
      <c r="AE97" s="310"/>
      <c r="AF97" s="310"/>
      <c r="AG97" s="144"/>
      <c r="AH97" s="145"/>
      <c r="AI97" s="145"/>
      <c r="AJ97" s="145"/>
      <c r="AK97" s="146"/>
      <c r="AL97" s="144"/>
      <c r="AM97" s="145"/>
      <c r="AN97" s="145"/>
      <c r="AO97" s="145"/>
      <c r="AP97" s="146"/>
      <c r="AQ97" s="144"/>
      <c r="AR97" s="145"/>
      <c r="AS97" s="146"/>
    </row>
    <row r="98" spans="1:45" ht="14.25" thickBot="1" thickTop="1">
      <c r="A98" s="330">
        <v>49</v>
      </c>
      <c r="B98" s="393"/>
      <c r="C98" s="394"/>
      <c r="D98" s="395" t="s">
        <v>238</v>
      </c>
      <c r="E98" s="340"/>
      <c r="F98" s="341"/>
      <c r="G98" s="342"/>
      <c r="H98" s="343"/>
      <c r="I98" s="344"/>
      <c r="J98" s="344"/>
      <c r="K98" s="344"/>
      <c r="L98" s="345"/>
      <c r="M98" s="144"/>
      <c r="N98" s="145"/>
      <c r="O98" s="145"/>
      <c r="P98" s="145"/>
      <c r="Q98" s="146"/>
      <c r="R98" s="144"/>
      <c r="S98" s="145"/>
      <c r="T98" s="145"/>
      <c r="U98" s="145"/>
      <c r="V98" s="146"/>
      <c r="W98" s="144"/>
      <c r="X98" s="145"/>
      <c r="Y98" s="145"/>
      <c r="Z98" s="145"/>
      <c r="AA98" s="146"/>
      <c r="AB98" s="310"/>
      <c r="AC98" s="310"/>
      <c r="AD98" s="310"/>
      <c r="AE98" s="310"/>
      <c r="AF98" s="310"/>
      <c r="AG98" s="144"/>
      <c r="AH98" s="145"/>
      <c r="AI98" s="145"/>
      <c r="AJ98" s="145"/>
      <c r="AK98" s="146"/>
      <c r="AL98" s="144"/>
      <c r="AM98" s="145"/>
      <c r="AN98" s="145"/>
      <c r="AO98" s="145"/>
      <c r="AP98" s="146"/>
      <c r="AQ98" s="144"/>
      <c r="AR98" s="145"/>
      <c r="AS98" s="146"/>
    </row>
    <row r="99" spans="1:45" ht="26.25" thickBot="1">
      <c r="A99" s="370"/>
      <c r="B99" s="396" t="s">
        <v>1</v>
      </c>
      <c r="C99" s="397" t="s">
        <v>13</v>
      </c>
      <c r="D99" s="398" t="s">
        <v>20</v>
      </c>
      <c r="E99" s="340" t="s">
        <v>173</v>
      </c>
      <c r="F99" s="6">
        <f>SUM(H99,I99,J99,M99,N99,O99,R99,S99,T99,W99,X99,Y99,AB99,AC99,AD99,AG99,AH99,AI99,AL99,AM99,AN99)</f>
        <v>4</v>
      </c>
      <c r="G99" s="6">
        <f>SUM(L99,Q99,V99,AA99,AF99,AK99,AP99)</f>
        <v>5</v>
      </c>
      <c r="H99" s="343"/>
      <c r="I99" s="344"/>
      <c r="J99" s="344"/>
      <c r="K99" s="344"/>
      <c r="L99" s="345"/>
      <c r="M99" s="144"/>
      <c r="N99" s="145"/>
      <c r="O99" s="145"/>
      <c r="P99" s="145"/>
      <c r="Q99" s="146"/>
      <c r="R99" s="144"/>
      <c r="S99" s="145"/>
      <c r="T99" s="145"/>
      <c r="U99" s="145"/>
      <c r="V99" s="146"/>
      <c r="W99" s="144"/>
      <c r="X99" s="145"/>
      <c r="Y99" s="145"/>
      <c r="Z99" s="145"/>
      <c r="AA99" s="146"/>
      <c r="AB99" s="310"/>
      <c r="AC99" s="310"/>
      <c r="AD99" s="310"/>
      <c r="AE99" s="310"/>
      <c r="AF99" s="310"/>
      <c r="AG99" s="144">
        <v>2</v>
      </c>
      <c r="AH99" s="145">
        <v>0</v>
      </c>
      <c r="AI99" s="145">
        <v>2</v>
      </c>
      <c r="AJ99" s="145" t="s">
        <v>34</v>
      </c>
      <c r="AK99" s="146">
        <v>5</v>
      </c>
      <c r="AL99" s="144"/>
      <c r="AM99" s="145"/>
      <c r="AN99" s="145"/>
      <c r="AO99" s="145"/>
      <c r="AP99" s="146"/>
      <c r="AQ99" s="144"/>
      <c r="AR99" s="145"/>
      <c r="AS99" s="146"/>
    </row>
    <row r="100" spans="1:45" ht="26.25" thickBot="1">
      <c r="A100" s="370">
        <v>50</v>
      </c>
      <c r="B100" s="399" t="s">
        <v>219</v>
      </c>
      <c r="C100" s="397" t="s">
        <v>162</v>
      </c>
      <c r="D100" s="398" t="s">
        <v>179</v>
      </c>
      <c r="E100" s="340" t="s">
        <v>173</v>
      </c>
      <c r="F100" s="341"/>
      <c r="G100" s="342"/>
      <c r="H100" s="343"/>
      <c r="I100" s="344"/>
      <c r="J100" s="344"/>
      <c r="K100" s="344"/>
      <c r="L100" s="345"/>
      <c r="M100" s="144"/>
      <c r="N100" s="145"/>
      <c r="O100" s="145"/>
      <c r="P100" s="145"/>
      <c r="Q100" s="146"/>
      <c r="R100" s="144"/>
      <c r="S100" s="145"/>
      <c r="T100" s="145"/>
      <c r="U100" s="145"/>
      <c r="V100" s="146"/>
      <c r="W100" s="144"/>
      <c r="X100" s="145"/>
      <c r="Y100" s="145"/>
      <c r="Z100" s="145"/>
      <c r="AA100" s="146"/>
      <c r="AB100" s="310"/>
      <c r="AC100" s="310"/>
      <c r="AD100" s="310"/>
      <c r="AE100" s="310"/>
      <c r="AF100" s="310"/>
      <c r="AG100" s="144"/>
      <c r="AH100" s="145"/>
      <c r="AI100" s="145"/>
      <c r="AJ100" s="145"/>
      <c r="AK100" s="146"/>
      <c r="AL100" s="144"/>
      <c r="AM100" s="145"/>
      <c r="AN100" s="145"/>
      <c r="AO100" s="145"/>
      <c r="AP100" s="146"/>
      <c r="AQ100" s="144">
        <v>31</v>
      </c>
      <c r="AR100" s="145"/>
      <c r="AS100" s="146"/>
    </row>
    <row r="101" spans="1:45" ht="13.5" thickBot="1">
      <c r="A101" s="330">
        <v>51</v>
      </c>
      <c r="B101" s="399" t="s">
        <v>220</v>
      </c>
      <c r="C101" s="397" t="s">
        <v>163</v>
      </c>
      <c r="D101" s="398" t="s">
        <v>180</v>
      </c>
      <c r="E101" s="340" t="s">
        <v>173</v>
      </c>
      <c r="F101" s="341"/>
      <c r="G101" s="342"/>
      <c r="H101" s="343"/>
      <c r="I101" s="344"/>
      <c r="J101" s="344"/>
      <c r="K101" s="344"/>
      <c r="L101" s="345"/>
      <c r="M101" s="144"/>
      <c r="N101" s="145"/>
      <c r="O101" s="145"/>
      <c r="P101" s="145"/>
      <c r="Q101" s="146"/>
      <c r="R101" s="144"/>
      <c r="S101" s="145"/>
      <c r="T101" s="145"/>
      <c r="U101" s="145"/>
      <c r="V101" s="146"/>
      <c r="W101" s="144"/>
      <c r="X101" s="145"/>
      <c r="Y101" s="145"/>
      <c r="Z101" s="145"/>
      <c r="AA101" s="146"/>
      <c r="AB101" s="310"/>
      <c r="AC101" s="310"/>
      <c r="AD101" s="310"/>
      <c r="AE101" s="310"/>
      <c r="AF101" s="310"/>
      <c r="AG101" s="144"/>
      <c r="AH101" s="145"/>
      <c r="AI101" s="145"/>
      <c r="AJ101" s="145"/>
      <c r="AK101" s="146"/>
      <c r="AL101" s="144"/>
      <c r="AM101" s="145"/>
      <c r="AN101" s="145"/>
      <c r="AO101" s="145"/>
      <c r="AP101" s="146"/>
      <c r="AQ101" s="144">
        <v>21</v>
      </c>
      <c r="AR101" s="145"/>
      <c r="AS101" s="146"/>
    </row>
    <row r="102" spans="1:45" ht="39" thickBot="1">
      <c r="A102" s="330">
        <v>52</v>
      </c>
      <c r="B102" s="399" t="s">
        <v>221</v>
      </c>
      <c r="C102" s="397" t="s">
        <v>164</v>
      </c>
      <c r="D102" s="398" t="s">
        <v>183</v>
      </c>
      <c r="E102" s="340" t="s">
        <v>173</v>
      </c>
      <c r="F102" s="341"/>
      <c r="G102" s="342"/>
      <c r="H102" s="343"/>
      <c r="I102" s="344"/>
      <c r="J102" s="344"/>
      <c r="K102" s="344"/>
      <c r="L102" s="345"/>
      <c r="M102" s="144"/>
      <c r="N102" s="145"/>
      <c r="O102" s="145"/>
      <c r="P102" s="145"/>
      <c r="Q102" s="146"/>
      <c r="R102" s="144"/>
      <c r="S102" s="145"/>
      <c r="T102" s="145"/>
      <c r="U102" s="145"/>
      <c r="V102" s="146"/>
      <c r="W102" s="144"/>
      <c r="X102" s="145"/>
      <c r="Y102" s="145"/>
      <c r="Z102" s="145"/>
      <c r="AA102" s="146"/>
      <c r="AB102" s="310"/>
      <c r="AC102" s="310"/>
      <c r="AD102" s="310"/>
      <c r="AE102" s="310"/>
      <c r="AF102" s="310"/>
      <c r="AG102" s="144"/>
      <c r="AH102" s="145"/>
      <c r="AI102" s="145"/>
      <c r="AJ102" s="145"/>
      <c r="AK102" s="146"/>
      <c r="AL102" s="144"/>
      <c r="AM102" s="145"/>
      <c r="AN102" s="145"/>
      <c r="AO102" s="145"/>
      <c r="AP102" s="146"/>
      <c r="AQ102" s="144">
        <v>35</v>
      </c>
      <c r="AR102" s="145"/>
      <c r="AS102" s="146"/>
    </row>
    <row r="103" spans="1:45" ht="13.5" thickBot="1">
      <c r="A103" s="330"/>
      <c r="B103" s="399"/>
      <c r="C103" s="397"/>
      <c r="D103" s="398"/>
      <c r="E103" s="340"/>
      <c r="F103" s="341"/>
      <c r="G103" s="342"/>
      <c r="H103" s="343"/>
      <c r="I103" s="344"/>
      <c r="J103" s="344"/>
      <c r="K103" s="344"/>
      <c r="L103" s="345"/>
      <c r="M103" s="144"/>
      <c r="N103" s="145"/>
      <c r="O103" s="145"/>
      <c r="P103" s="145"/>
      <c r="Q103" s="146"/>
      <c r="R103" s="144"/>
      <c r="S103" s="145"/>
      <c r="T103" s="145"/>
      <c r="U103" s="145"/>
      <c r="V103" s="146"/>
      <c r="W103" s="144"/>
      <c r="X103" s="145"/>
      <c r="Y103" s="145"/>
      <c r="Z103" s="145"/>
      <c r="AA103" s="146"/>
      <c r="AB103" s="310"/>
      <c r="AC103" s="310"/>
      <c r="AD103" s="310"/>
      <c r="AE103" s="310"/>
      <c r="AF103" s="310"/>
      <c r="AG103" s="144"/>
      <c r="AH103" s="145"/>
      <c r="AI103" s="145"/>
      <c r="AJ103" s="145"/>
      <c r="AK103" s="146"/>
      <c r="AL103" s="144"/>
      <c r="AM103" s="145"/>
      <c r="AN103" s="145"/>
      <c r="AO103" s="145"/>
      <c r="AP103" s="146"/>
      <c r="AQ103" s="144"/>
      <c r="AR103" s="145"/>
      <c r="AS103" s="146"/>
    </row>
    <row r="104" spans="1:45" ht="13.5" thickBot="1">
      <c r="A104" s="330"/>
      <c r="B104" s="399"/>
      <c r="C104" s="397"/>
      <c r="D104" s="398"/>
      <c r="E104" s="340"/>
      <c r="F104" s="341"/>
      <c r="G104" s="342"/>
      <c r="H104" s="343"/>
      <c r="I104" s="344"/>
      <c r="J104" s="344"/>
      <c r="K104" s="344"/>
      <c r="L104" s="345"/>
      <c r="M104" s="144"/>
      <c r="N104" s="145"/>
      <c r="O104" s="145"/>
      <c r="P104" s="145"/>
      <c r="Q104" s="146"/>
      <c r="R104" s="144"/>
      <c r="S104" s="145"/>
      <c r="T104" s="145"/>
      <c r="U104" s="145"/>
      <c r="V104" s="146"/>
      <c r="W104" s="144"/>
      <c r="X104" s="145"/>
      <c r="Y104" s="145"/>
      <c r="Z104" s="145"/>
      <c r="AA104" s="146"/>
      <c r="AB104" s="310"/>
      <c r="AC104" s="310"/>
      <c r="AD104" s="310"/>
      <c r="AE104" s="310"/>
      <c r="AF104" s="310"/>
      <c r="AG104" s="144"/>
      <c r="AH104" s="145"/>
      <c r="AI104" s="145"/>
      <c r="AJ104" s="145"/>
      <c r="AK104" s="146"/>
      <c r="AL104" s="144"/>
      <c r="AM104" s="145"/>
      <c r="AN104" s="145"/>
      <c r="AO104" s="145"/>
      <c r="AP104" s="146"/>
      <c r="AQ104" s="144"/>
      <c r="AR104" s="145"/>
      <c r="AS104" s="146"/>
    </row>
    <row r="105" spans="1:45" ht="13.5" thickBot="1">
      <c r="A105" s="330"/>
      <c r="B105" s="400"/>
      <c r="C105" s="401"/>
      <c r="D105" s="402"/>
      <c r="E105" s="340"/>
      <c r="F105" s="341"/>
      <c r="G105" s="342"/>
      <c r="H105" s="343"/>
      <c r="I105" s="344"/>
      <c r="J105" s="344"/>
      <c r="K105" s="344"/>
      <c r="L105" s="345"/>
      <c r="M105" s="144"/>
      <c r="N105" s="145"/>
      <c r="O105" s="145"/>
      <c r="P105" s="145"/>
      <c r="Q105" s="146"/>
      <c r="R105" s="144"/>
      <c r="S105" s="145"/>
      <c r="T105" s="145"/>
      <c r="U105" s="145"/>
      <c r="V105" s="146"/>
      <c r="W105" s="144"/>
      <c r="X105" s="145"/>
      <c r="Y105" s="145"/>
      <c r="Z105" s="145"/>
      <c r="AA105" s="146"/>
      <c r="AB105" s="310"/>
      <c r="AC105" s="310"/>
      <c r="AD105" s="310"/>
      <c r="AE105" s="310"/>
      <c r="AF105" s="310"/>
      <c r="AG105" s="144"/>
      <c r="AH105" s="145"/>
      <c r="AI105" s="145"/>
      <c r="AJ105" s="145"/>
      <c r="AK105" s="146"/>
      <c r="AL105" s="144"/>
      <c r="AM105" s="145"/>
      <c r="AN105" s="145"/>
      <c r="AO105" s="145"/>
      <c r="AP105" s="146"/>
      <c r="AQ105" s="144"/>
      <c r="AR105" s="145"/>
      <c r="AS105" s="146"/>
    </row>
    <row r="106" spans="1:45" ht="26.25" thickTop="1">
      <c r="A106" s="206">
        <v>53</v>
      </c>
      <c r="B106" s="300" t="s">
        <v>222</v>
      </c>
      <c r="C106" s="64" t="s">
        <v>167</v>
      </c>
      <c r="D106" s="175" t="s">
        <v>182</v>
      </c>
      <c r="E106" s="175" t="s">
        <v>173</v>
      </c>
      <c r="F106" s="53">
        <f>SUM(H106,I106,J106,M106,N106,O106,R106,S106,T106,W106,X106,Y106,AB106,AC106,AD106,AG106,AH106,AI106,AL106,AM106,AN106)</f>
        <v>3</v>
      </c>
      <c r="G106" s="53">
        <f>SUM(L106,Q106,V106,AA106,AF106,AK106,AP106)</f>
        <v>4</v>
      </c>
      <c r="H106" s="202"/>
      <c r="I106" s="145"/>
      <c r="J106" s="145"/>
      <c r="K106" s="145"/>
      <c r="L106" s="146"/>
      <c r="M106" s="144"/>
      <c r="N106" s="145"/>
      <c r="O106" s="145"/>
      <c r="P106" s="145"/>
      <c r="Q106" s="146"/>
      <c r="R106" s="144"/>
      <c r="S106" s="145"/>
      <c r="T106" s="145"/>
      <c r="U106" s="145"/>
      <c r="V106" s="146"/>
      <c r="W106" s="144">
        <v>2</v>
      </c>
      <c r="X106" s="145">
        <v>0</v>
      </c>
      <c r="Y106" s="145">
        <v>1</v>
      </c>
      <c r="Z106" s="145" t="s">
        <v>34</v>
      </c>
      <c r="AA106" s="146">
        <v>4</v>
      </c>
      <c r="AB106" s="144"/>
      <c r="AC106" s="145"/>
      <c r="AD106" s="145"/>
      <c r="AE106" s="145"/>
      <c r="AF106" s="146"/>
      <c r="AG106" s="144"/>
      <c r="AH106" s="145"/>
      <c r="AI106" s="145"/>
      <c r="AJ106" s="145"/>
      <c r="AK106" s="146"/>
      <c r="AL106" s="144"/>
      <c r="AM106" s="145"/>
      <c r="AN106" s="145"/>
      <c r="AO106" s="145"/>
      <c r="AP106" s="146"/>
      <c r="AQ106" s="144">
        <v>36</v>
      </c>
      <c r="AR106" s="145"/>
      <c r="AS106" s="146"/>
    </row>
    <row r="107" spans="1:45" ht="12.75">
      <c r="A107" s="206">
        <v>54</v>
      </c>
      <c r="B107" s="300" t="s">
        <v>223</v>
      </c>
      <c r="C107" s="64" t="s">
        <v>168</v>
      </c>
      <c r="D107" s="175" t="s">
        <v>181</v>
      </c>
      <c r="E107" s="175" t="s">
        <v>194</v>
      </c>
      <c r="F107" s="53">
        <f>SUM(H107,I107,J107,M107,N107,O107,R107,S107,T107,W107,X107,Y107,AB107,AC107,AD107,AG107,AH107,AI107,AL107,AM107,AN107)</f>
        <v>2</v>
      </c>
      <c r="G107" s="53">
        <f>SUM(L107,Q107,V107,AA107,AF107,AK107,AP107)</f>
        <v>3</v>
      </c>
      <c r="H107" s="202"/>
      <c r="I107" s="145"/>
      <c r="J107" s="145"/>
      <c r="K107" s="145"/>
      <c r="L107" s="146"/>
      <c r="M107" s="144"/>
      <c r="N107" s="145"/>
      <c r="O107" s="145"/>
      <c r="P107" s="145"/>
      <c r="Q107" s="146"/>
      <c r="R107" s="144"/>
      <c r="S107" s="145"/>
      <c r="T107" s="145"/>
      <c r="U107" s="145"/>
      <c r="V107" s="146"/>
      <c r="W107" s="144"/>
      <c r="X107" s="145"/>
      <c r="Y107" s="145"/>
      <c r="Z107" s="145"/>
      <c r="AA107" s="146"/>
      <c r="AB107" s="144"/>
      <c r="AC107" s="145"/>
      <c r="AD107" s="145"/>
      <c r="AE107" s="145"/>
      <c r="AF107" s="146"/>
      <c r="AG107" s="144"/>
      <c r="AH107" s="145"/>
      <c r="AI107" s="145"/>
      <c r="AJ107" s="145"/>
      <c r="AK107" s="146"/>
      <c r="AL107" s="144">
        <v>1</v>
      </c>
      <c r="AM107" s="145">
        <v>0</v>
      </c>
      <c r="AN107" s="145">
        <v>1</v>
      </c>
      <c r="AO107" s="145" t="s">
        <v>34</v>
      </c>
      <c r="AP107" s="146">
        <v>3</v>
      </c>
      <c r="AQ107" s="144">
        <v>21</v>
      </c>
      <c r="AR107" s="145"/>
      <c r="AS107" s="146"/>
    </row>
    <row r="108" spans="1:45" ht="25.5">
      <c r="A108" s="172">
        <v>55</v>
      </c>
      <c r="B108" s="300" t="s">
        <v>235</v>
      </c>
      <c r="C108" s="17" t="s">
        <v>169</v>
      </c>
      <c r="D108" s="173" t="s">
        <v>184</v>
      </c>
      <c r="E108" s="63" t="s">
        <v>173</v>
      </c>
      <c r="F108" s="67">
        <f>SUM(H108,I108,J108,M108,N108,O108,R108,S108,T108,W108,X108,Y108,AB108,AC108,AD108,AG108,AH108,AI108,AL108,AM108,AN108)</f>
        <v>3</v>
      </c>
      <c r="G108" s="6">
        <f>SUM(L108,Q108,V108,AA108,AF108,AK108,AP108)</f>
        <v>4</v>
      </c>
      <c r="H108" s="202"/>
      <c r="I108" s="145"/>
      <c r="J108" s="145"/>
      <c r="K108" s="145"/>
      <c r="L108" s="146"/>
      <c r="M108" s="144"/>
      <c r="N108" s="145"/>
      <c r="O108" s="145"/>
      <c r="P108" s="145"/>
      <c r="Q108" s="146"/>
      <c r="R108" s="144"/>
      <c r="S108" s="145"/>
      <c r="T108" s="145"/>
      <c r="U108" s="145"/>
      <c r="V108" s="146"/>
      <c r="W108" s="144"/>
      <c r="X108" s="145"/>
      <c r="Y108" s="145"/>
      <c r="Z108" s="145"/>
      <c r="AA108" s="146"/>
      <c r="AB108" s="144"/>
      <c r="AC108" s="145"/>
      <c r="AD108" s="145"/>
      <c r="AE108" s="145"/>
      <c r="AF108" s="146"/>
      <c r="AG108" s="144">
        <v>0</v>
      </c>
      <c r="AH108" s="145">
        <v>1</v>
      </c>
      <c r="AI108" s="145">
        <v>2</v>
      </c>
      <c r="AJ108" s="145" t="s">
        <v>233</v>
      </c>
      <c r="AK108" s="146">
        <v>4</v>
      </c>
      <c r="AL108" s="144"/>
      <c r="AM108" s="145"/>
      <c r="AN108" s="145"/>
      <c r="AO108" s="145"/>
      <c r="AP108" s="146"/>
      <c r="AQ108" s="144">
        <v>21</v>
      </c>
      <c r="AR108" s="145"/>
      <c r="AS108" s="146"/>
    </row>
    <row r="109" spans="1:45" ht="12.75">
      <c r="A109" s="172">
        <v>56</v>
      </c>
      <c r="B109" s="300" t="s">
        <v>205</v>
      </c>
      <c r="C109" s="17" t="s">
        <v>29</v>
      </c>
      <c r="D109" s="207" t="s">
        <v>109</v>
      </c>
      <c r="E109" s="207" t="s">
        <v>173</v>
      </c>
      <c r="F109" s="67">
        <f>SUM(H109,I109,J109,M109,N109,O109,R109,S109,T109,W109,X109,Y109,AB109,AC109,AD109,AG109,AH109,AI109,AL109,AM109,AN109)</f>
        <v>12</v>
      </c>
      <c r="G109" s="6">
        <f>SUM(L109,Q109,V109,AA109,AF109,AK109,AP109)</f>
        <v>15</v>
      </c>
      <c r="H109" s="202"/>
      <c r="I109" s="145"/>
      <c r="J109" s="145"/>
      <c r="K109" s="145"/>
      <c r="L109" s="146"/>
      <c r="M109" s="144"/>
      <c r="N109" s="145"/>
      <c r="O109" s="145"/>
      <c r="P109" s="145"/>
      <c r="Q109" s="146"/>
      <c r="R109" s="144"/>
      <c r="S109" s="145"/>
      <c r="T109" s="145"/>
      <c r="U109" s="145"/>
      <c r="V109" s="146"/>
      <c r="W109" s="144"/>
      <c r="X109" s="145"/>
      <c r="Y109" s="145"/>
      <c r="Z109" s="145"/>
      <c r="AA109" s="146"/>
      <c r="AB109" s="144"/>
      <c r="AC109" s="145"/>
      <c r="AD109" s="145"/>
      <c r="AE109" s="145"/>
      <c r="AF109" s="146"/>
      <c r="AG109" s="144"/>
      <c r="AH109" s="145"/>
      <c r="AI109" s="145"/>
      <c r="AJ109" s="145"/>
      <c r="AK109" s="146"/>
      <c r="AL109" s="144">
        <v>0</v>
      </c>
      <c r="AM109" s="145">
        <v>12</v>
      </c>
      <c r="AN109" s="145">
        <v>0</v>
      </c>
      <c r="AO109" s="145" t="s">
        <v>18</v>
      </c>
      <c r="AP109" s="146">
        <v>15</v>
      </c>
      <c r="AQ109" s="144" t="s">
        <v>152</v>
      </c>
      <c r="AR109" s="145"/>
      <c r="AS109" s="146"/>
    </row>
    <row r="110" spans="1:45" ht="26.25" thickBot="1">
      <c r="A110" s="206">
        <v>57</v>
      </c>
      <c r="B110" s="300" t="s">
        <v>206</v>
      </c>
      <c r="C110" s="18" t="s">
        <v>62</v>
      </c>
      <c r="D110" s="208" t="s">
        <v>110</v>
      </c>
      <c r="E110" s="208" t="s">
        <v>173</v>
      </c>
      <c r="F110" s="68">
        <f>SUM(H110,I110,J110,M110,N110,O110,R110,S110,T110,W110,X110,Y110,AB110,AC110,AD110,AG110,AH110,AI110,AL110,AM110,AN110)</f>
        <v>4</v>
      </c>
      <c r="G110" s="53">
        <f>SUM(L110,Q110,V110,AA110,AF110,AK110,AP110)</f>
        <v>4</v>
      </c>
      <c r="H110" s="209"/>
      <c r="I110" s="156"/>
      <c r="J110" s="156"/>
      <c r="K110" s="156"/>
      <c r="L110" s="157"/>
      <c r="M110" s="155"/>
      <c r="N110" s="156"/>
      <c r="O110" s="156"/>
      <c r="P110" s="156"/>
      <c r="Q110" s="157"/>
      <c r="R110" s="155"/>
      <c r="S110" s="156"/>
      <c r="T110" s="156"/>
      <c r="U110" s="156"/>
      <c r="V110" s="157"/>
      <c r="W110" s="155"/>
      <c r="X110" s="156"/>
      <c r="Y110" s="156"/>
      <c r="Z110" s="156"/>
      <c r="AA110" s="157"/>
      <c r="AB110" s="155"/>
      <c r="AC110" s="156"/>
      <c r="AD110" s="156"/>
      <c r="AE110" s="156"/>
      <c r="AF110" s="157"/>
      <c r="AG110" s="155"/>
      <c r="AH110" s="156"/>
      <c r="AI110" s="156"/>
      <c r="AJ110" s="156"/>
      <c r="AK110" s="157"/>
      <c r="AL110" s="155">
        <v>0</v>
      </c>
      <c r="AM110" s="156">
        <v>0</v>
      </c>
      <c r="AN110" s="156">
        <v>4</v>
      </c>
      <c r="AO110" s="156" t="s">
        <v>233</v>
      </c>
      <c r="AP110" s="157">
        <v>4</v>
      </c>
      <c r="AQ110" s="158" t="s">
        <v>152</v>
      </c>
      <c r="AR110" s="159"/>
      <c r="AS110" s="160"/>
    </row>
    <row r="111" spans="1:45" ht="13.5" thickBot="1">
      <c r="A111" s="210"/>
      <c r="B111" s="211" t="s">
        <v>170</v>
      </c>
      <c r="C111" s="187"/>
      <c r="D111" s="188"/>
      <c r="E111" s="212"/>
      <c r="F111" s="199">
        <f aca="true" t="shared" si="12" ref="F111:AP111">F12+F23+F36+F89</f>
        <v>160</v>
      </c>
      <c r="G111" s="200">
        <f t="shared" si="12"/>
        <v>200</v>
      </c>
      <c r="H111" s="213">
        <f t="shared" si="12"/>
        <v>17</v>
      </c>
      <c r="I111" s="213">
        <f t="shared" si="12"/>
        <v>3</v>
      </c>
      <c r="J111" s="213">
        <f t="shared" si="12"/>
        <v>3</v>
      </c>
      <c r="K111" s="213">
        <f t="shared" si="12"/>
        <v>0</v>
      </c>
      <c r="L111" s="213">
        <f t="shared" si="12"/>
        <v>30</v>
      </c>
      <c r="M111" s="213">
        <f t="shared" si="12"/>
        <v>15</v>
      </c>
      <c r="N111" s="213">
        <f t="shared" si="12"/>
        <v>3</v>
      </c>
      <c r="O111" s="213">
        <f t="shared" si="12"/>
        <v>7</v>
      </c>
      <c r="P111" s="213">
        <f t="shared" si="12"/>
        <v>0</v>
      </c>
      <c r="Q111" s="213">
        <f t="shared" si="12"/>
        <v>30</v>
      </c>
      <c r="R111" s="213">
        <f t="shared" si="12"/>
        <v>11</v>
      </c>
      <c r="S111" s="213">
        <f t="shared" si="12"/>
        <v>3</v>
      </c>
      <c r="T111" s="213">
        <f t="shared" si="12"/>
        <v>8</v>
      </c>
      <c r="U111" s="213">
        <f t="shared" si="12"/>
        <v>0</v>
      </c>
      <c r="V111" s="213">
        <f t="shared" si="12"/>
        <v>27</v>
      </c>
      <c r="W111" s="213">
        <f t="shared" si="12"/>
        <v>14</v>
      </c>
      <c r="X111" s="213">
        <f t="shared" si="12"/>
        <v>1</v>
      </c>
      <c r="Y111" s="213">
        <f t="shared" si="12"/>
        <v>10</v>
      </c>
      <c r="Z111" s="213">
        <f t="shared" si="12"/>
        <v>0</v>
      </c>
      <c r="AA111" s="213">
        <f t="shared" si="12"/>
        <v>32</v>
      </c>
      <c r="AB111" s="213">
        <f t="shared" si="12"/>
        <v>15</v>
      </c>
      <c r="AC111" s="213">
        <f t="shared" si="12"/>
        <v>5</v>
      </c>
      <c r="AD111" s="213">
        <f t="shared" si="12"/>
        <v>5</v>
      </c>
      <c r="AE111" s="213">
        <f t="shared" si="12"/>
        <v>0</v>
      </c>
      <c r="AF111" s="213">
        <f t="shared" si="12"/>
        <v>31</v>
      </c>
      <c r="AG111" s="213">
        <f t="shared" si="12"/>
        <v>7</v>
      </c>
      <c r="AH111" s="213">
        <f t="shared" si="12"/>
        <v>4</v>
      </c>
      <c r="AI111" s="213">
        <f t="shared" si="12"/>
        <v>5</v>
      </c>
      <c r="AJ111" s="213">
        <f t="shared" si="12"/>
        <v>0</v>
      </c>
      <c r="AK111" s="213">
        <f t="shared" si="12"/>
        <v>20</v>
      </c>
      <c r="AL111" s="213">
        <f t="shared" si="12"/>
        <v>7</v>
      </c>
      <c r="AM111" s="213">
        <f t="shared" si="12"/>
        <v>12</v>
      </c>
      <c r="AN111" s="213">
        <f t="shared" si="12"/>
        <v>5</v>
      </c>
      <c r="AO111" s="213">
        <f t="shared" si="12"/>
        <v>0</v>
      </c>
      <c r="AP111" s="213">
        <f t="shared" si="12"/>
        <v>30</v>
      </c>
      <c r="AQ111" s="309"/>
      <c r="AR111" s="309"/>
      <c r="AS111" s="309"/>
    </row>
    <row r="112" spans="1:45" ht="12.75">
      <c r="A112" s="214"/>
      <c r="B112" s="215"/>
      <c r="C112" s="216" t="s">
        <v>140</v>
      </c>
      <c r="D112" s="21"/>
      <c r="E112" s="217"/>
      <c r="F112" s="218"/>
      <c r="G112" s="218"/>
      <c r="H112" s="219"/>
      <c r="I112" s="31"/>
      <c r="J112" s="31"/>
      <c r="K112" s="220">
        <f>COUNTIF(K11:K107,"s")</f>
        <v>0</v>
      </c>
      <c r="L112" s="221"/>
      <c r="M112" s="222"/>
      <c r="N112" s="181"/>
      <c r="O112" s="31"/>
      <c r="P112" s="220">
        <f>COUNTIF(P11:P107,"s")</f>
        <v>0</v>
      </c>
      <c r="Q112" s="182"/>
      <c r="R112" s="180"/>
      <c r="S112" s="223"/>
      <c r="T112" s="181"/>
      <c r="U112" s="220">
        <f>COUNTIF(U11:U107,"s")</f>
        <v>0</v>
      </c>
      <c r="V112" s="182"/>
      <c r="W112" s="180"/>
      <c r="X112" s="181"/>
      <c r="Y112" s="223"/>
      <c r="Z112" s="220">
        <f>COUNTIF(Z11:Z107,"s")</f>
        <v>0</v>
      </c>
      <c r="AA112" s="182"/>
      <c r="AB112" s="180"/>
      <c r="AC112" s="181"/>
      <c r="AD112" s="223"/>
      <c r="AE112" s="220">
        <f>COUNTIF(AE11:AE107,"s")</f>
        <v>0</v>
      </c>
      <c r="AF112" s="182"/>
      <c r="AG112" s="222"/>
      <c r="AH112" s="224"/>
      <c r="AI112" s="31"/>
      <c r="AJ112" s="220">
        <f>COUNTIF(AJ11:AJ107,"s")</f>
        <v>0</v>
      </c>
      <c r="AK112" s="221"/>
      <c r="AL112" s="222"/>
      <c r="AM112" s="224"/>
      <c r="AN112" s="31"/>
      <c r="AO112" s="220">
        <f>COUNTIF(AO11:AO107,"s")</f>
        <v>0</v>
      </c>
      <c r="AP112" s="221"/>
      <c r="AQ112" s="309"/>
      <c r="AR112" s="309"/>
      <c r="AS112" s="309"/>
    </row>
    <row r="113" spans="1:45" ht="12.75">
      <c r="A113" s="225"/>
      <c r="B113" s="226"/>
      <c r="C113" s="22" t="s">
        <v>141</v>
      </c>
      <c r="D113" s="227"/>
      <c r="E113" s="228"/>
      <c r="F113" s="229"/>
      <c r="G113" s="229"/>
      <c r="H113" s="230"/>
      <c r="I113" s="231"/>
      <c r="J113" s="231"/>
      <c r="K113" s="232">
        <f>COUNTIF(K13:K110,"v")</f>
        <v>5</v>
      </c>
      <c r="L113" s="233"/>
      <c r="M113" s="234"/>
      <c r="N113" s="235"/>
      <c r="O113" s="231"/>
      <c r="P113" s="232">
        <f>COUNTIF(P13:P110,"v")</f>
        <v>3</v>
      </c>
      <c r="Q113" s="185"/>
      <c r="R113" s="183"/>
      <c r="S113" s="236"/>
      <c r="T113" s="184"/>
      <c r="U113" s="232">
        <f>COUNTIF(U13:U110,"v")</f>
        <v>4</v>
      </c>
      <c r="V113" s="185"/>
      <c r="W113" s="183"/>
      <c r="X113" s="184"/>
      <c r="Y113" s="236"/>
      <c r="Z113" s="232">
        <f>COUNTIF(Z13:Z110,"v")</f>
        <v>5</v>
      </c>
      <c r="AA113" s="185"/>
      <c r="AB113" s="183"/>
      <c r="AC113" s="184"/>
      <c r="AD113" s="236"/>
      <c r="AE113" s="232">
        <f>COUNTIF(AE13:AE110,"v")</f>
        <v>5</v>
      </c>
      <c r="AF113" s="185"/>
      <c r="AG113" s="234"/>
      <c r="AH113" s="235"/>
      <c r="AI113" s="231"/>
      <c r="AJ113" s="232">
        <f>COUNTIF(AJ13:AJ110,"v")</f>
        <v>3</v>
      </c>
      <c r="AK113" s="233"/>
      <c r="AL113" s="234"/>
      <c r="AM113" s="235"/>
      <c r="AN113" s="231"/>
      <c r="AO113" s="232">
        <f>COUNTIF(AO13:AO110,"v")</f>
        <v>2</v>
      </c>
      <c r="AP113" s="185"/>
      <c r="AQ113" s="309"/>
      <c r="AR113" s="309"/>
      <c r="AS113" s="309"/>
    </row>
    <row r="114" spans="1:45" ht="13.5" thickBot="1">
      <c r="A114" s="237"/>
      <c r="B114" s="238"/>
      <c r="C114" s="19" t="s">
        <v>142</v>
      </c>
      <c r="D114" s="239"/>
      <c r="E114" s="240"/>
      <c r="F114" s="241"/>
      <c r="G114" s="241"/>
      <c r="H114" s="242"/>
      <c r="I114" s="243"/>
      <c r="J114" s="243"/>
      <c r="K114" s="244">
        <f>COUNTIF(K13:K110,"é")</f>
        <v>2</v>
      </c>
      <c r="L114" s="245"/>
      <c r="M114" s="246"/>
      <c r="N114" s="247"/>
      <c r="O114" s="243"/>
      <c r="P114" s="244">
        <f>COUNTIF(P13:P110,"é")</f>
        <v>5</v>
      </c>
      <c r="Q114" s="245"/>
      <c r="R114" s="246"/>
      <c r="S114" s="243"/>
      <c r="T114" s="235"/>
      <c r="U114" s="244">
        <f>COUNTIF(U13:U110,"é")</f>
        <v>5</v>
      </c>
      <c r="V114" s="245"/>
      <c r="W114" s="246"/>
      <c r="X114" s="247"/>
      <c r="Y114" s="243"/>
      <c r="Z114" s="244">
        <f>COUNTIF(Z13:Z110,"é")</f>
        <v>10</v>
      </c>
      <c r="AA114" s="245"/>
      <c r="AB114" s="246"/>
      <c r="AC114" s="247"/>
      <c r="AD114" s="243"/>
      <c r="AE114" s="244">
        <f>COUNTIF(AE13:AE110,"é")</f>
        <v>3</v>
      </c>
      <c r="AF114" s="245"/>
      <c r="AG114" s="246"/>
      <c r="AH114" s="247"/>
      <c r="AI114" s="243"/>
      <c r="AJ114" s="244">
        <f>COUNTIF(AJ13:AJ110,"é")</f>
        <v>6</v>
      </c>
      <c r="AK114" s="245"/>
      <c r="AL114" s="246"/>
      <c r="AM114" s="247"/>
      <c r="AN114" s="243"/>
      <c r="AO114" s="244">
        <f>COUNTIF(AO13:AO110,"é")</f>
        <v>3</v>
      </c>
      <c r="AP114" s="245"/>
      <c r="AQ114" s="309"/>
      <c r="AR114" s="309"/>
      <c r="AS114" s="309"/>
    </row>
    <row r="115" spans="1:45" ht="14.25">
      <c r="A115" s="61"/>
      <c r="B115" s="248"/>
      <c r="C115" s="54" t="s">
        <v>144</v>
      </c>
      <c r="D115" s="55"/>
      <c r="E115" s="56"/>
      <c r="F115" s="6">
        <v>2</v>
      </c>
      <c r="G115" s="6">
        <f>SUM(L115,Q115,V115,AA115,AF115,AK115,AP115)</f>
        <v>3</v>
      </c>
      <c r="H115" s="23"/>
      <c r="I115" s="24"/>
      <c r="J115" s="3"/>
      <c r="K115" s="8"/>
      <c r="L115" s="25"/>
      <c r="M115" s="23"/>
      <c r="N115" s="24"/>
      <c r="O115" s="3"/>
      <c r="P115" s="8"/>
      <c r="Q115" s="25"/>
      <c r="R115" s="23"/>
      <c r="S115" s="8"/>
      <c r="T115" s="52"/>
      <c r="U115" s="52"/>
      <c r="V115" s="25"/>
      <c r="W115" s="23">
        <v>2</v>
      </c>
      <c r="X115" s="24">
        <v>0</v>
      </c>
      <c r="Y115" s="3">
        <v>0</v>
      </c>
      <c r="Z115" s="69" t="s">
        <v>233</v>
      </c>
      <c r="AA115" s="25">
        <v>3</v>
      </c>
      <c r="AB115" s="23"/>
      <c r="AC115" s="24"/>
      <c r="AD115" s="3"/>
      <c r="AE115" s="8"/>
      <c r="AF115" s="25"/>
      <c r="AG115" s="43"/>
      <c r="AH115" s="44"/>
      <c r="AI115" s="3"/>
      <c r="AJ115" s="8"/>
      <c r="AK115" s="25"/>
      <c r="AL115" s="43"/>
      <c r="AM115" s="44"/>
      <c r="AN115" s="47"/>
      <c r="AO115" s="48"/>
      <c r="AP115" s="49"/>
      <c r="AQ115" s="14"/>
      <c r="AR115" s="14"/>
      <c r="AS115" s="14"/>
    </row>
    <row r="116" spans="1:45" ht="14.25">
      <c r="A116" s="61"/>
      <c r="B116" s="248"/>
      <c r="C116" s="22" t="s">
        <v>145</v>
      </c>
      <c r="D116" s="57"/>
      <c r="E116" s="58"/>
      <c r="F116" s="6">
        <v>2</v>
      </c>
      <c r="G116" s="6">
        <f>SUM(L116,Q116,V116,AA116,AF116,AK116,AP116)</f>
        <v>3</v>
      </c>
      <c r="H116" s="23"/>
      <c r="I116" s="24"/>
      <c r="J116" s="3"/>
      <c r="K116" s="8"/>
      <c r="L116" s="25"/>
      <c r="M116" s="23"/>
      <c r="N116" s="24"/>
      <c r="O116" s="3"/>
      <c r="P116" s="8"/>
      <c r="Q116" s="25"/>
      <c r="R116" s="23"/>
      <c r="S116" s="24"/>
      <c r="T116" s="44"/>
      <c r="U116" s="8"/>
      <c r="V116" s="25"/>
      <c r="W116" s="23"/>
      <c r="X116" s="24"/>
      <c r="Y116" s="3"/>
      <c r="Z116" s="8"/>
      <c r="AA116" s="25"/>
      <c r="AB116" s="23"/>
      <c r="AC116" s="24"/>
      <c r="AD116" s="3"/>
      <c r="AE116" s="8"/>
      <c r="AF116" s="25"/>
      <c r="AG116" s="23">
        <v>2</v>
      </c>
      <c r="AH116" s="24">
        <v>0</v>
      </c>
      <c r="AI116" s="3">
        <v>0</v>
      </c>
      <c r="AJ116" s="8" t="s">
        <v>233</v>
      </c>
      <c r="AK116" s="25">
        <v>3</v>
      </c>
      <c r="AL116" s="45"/>
      <c r="AM116" s="46"/>
      <c r="AN116" s="51"/>
      <c r="AO116" s="50"/>
      <c r="AP116" s="30"/>
      <c r="AQ116" s="15"/>
      <c r="AR116" s="15"/>
      <c r="AS116" s="15"/>
    </row>
    <row r="117" spans="1:45" ht="15" thickBot="1">
      <c r="A117" s="61"/>
      <c r="B117" s="248"/>
      <c r="C117" s="22" t="s">
        <v>146</v>
      </c>
      <c r="D117" s="59"/>
      <c r="E117" s="60"/>
      <c r="F117" s="6">
        <v>2</v>
      </c>
      <c r="G117" s="6">
        <f>SUM(L117,Q117,V117,AA117,AF117,AK117,AP117)</f>
        <v>4</v>
      </c>
      <c r="H117" s="23"/>
      <c r="I117" s="24"/>
      <c r="J117" s="3"/>
      <c r="K117" s="8"/>
      <c r="L117" s="25"/>
      <c r="M117" s="23"/>
      <c r="N117" s="24"/>
      <c r="O117" s="3"/>
      <c r="P117" s="8"/>
      <c r="Q117" s="25"/>
      <c r="R117" s="23"/>
      <c r="S117" s="24"/>
      <c r="T117" s="3"/>
      <c r="U117" s="8"/>
      <c r="V117" s="25"/>
      <c r="W117" s="23"/>
      <c r="X117" s="24"/>
      <c r="Y117" s="3"/>
      <c r="Z117" s="8"/>
      <c r="AA117" s="25"/>
      <c r="AB117" s="23"/>
      <c r="AC117" s="24"/>
      <c r="AD117" s="3"/>
      <c r="AE117" s="8"/>
      <c r="AF117" s="25"/>
      <c r="AG117" s="23">
        <v>2</v>
      </c>
      <c r="AH117" s="24">
        <v>0</v>
      </c>
      <c r="AI117" s="3">
        <v>0</v>
      </c>
      <c r="AJ117" s="8" t="s">
        <v>233</v>
      </c>
      <c r="AK117" s="25">
        <v>4</v>
      </c>
      <c r="AL117" s="23"/>
      <c r="AM117" s="44"/>
      <c r="AN117" s="3"/>
      <c r="AO117" s="8"/>
      <c r="AP117" s="25"/>
      <c r="AQ117" s="14"/>
      <c r="AR117" s="14"/>
      <c r="AS117" s="14"/>
    </row>
    <row r="118" spans="1:45" ht="13.5" thickBot="1">
      <c r="A118" s="249"/>
      <c r="B118" s="250" t="s">
        <v>133</v>
      </c>
      <c r="C118" s="251"/>
      <c r="D118" s="251"/>
      <c r="E118" s="252"/>
      <c r="F118" s="191">
        <f>SUM(F111,F115:F117)</f>
        <v>166</v>
      </c>
      <c r="G118" s="191">
        <f>G111+G115+G116+G117</f>
        <v>210</v>
      </c>
      <c r="H118" s="191">
        <f aca="true" t="shared" si="13" ref="H118:AP118">SUM(H111,H115:H117)</f>
        <v>17</v>
      </c>
      <c r="I118" s="191">
        <f t="shared" si="13"/>
        <v>3</v>
      </c>
      <c r="J118" s="191">
        <f t="shared" si="13"/>
        <v>3</v>
      </c>
      <c r="K118" s="191">
        <f t="shared" si="13"/>
        <v>0</v>
      </c>
      <c r="L118" s="191">
        <f t="shared" si="13"/>
        <v>30</v>
      </c>
      <c r="M118" s="191">
        <f t="shared" si="13"/>
        <v>15</v>
      </c>
      <c r="N118" s="191">
        <f t="shared" si="13"/>
        <v>3</v>
      </c>
      <c r="O118" s="191">
        <f t="shared" si="13"/>
        <v>7</v>
      </c>
      <c r="P118" s="191">
        <f t="shared" si="13"/>
        <v>0</v>
      </c>
      <c r="Q118" s="191">
        <f t="shared" si="13"/>
        <v>30</v>
      </c>
      <c r="R118" s="191">
        <f t="shared" si="13"/>
        <v>11</v>
      </c>
      <c r="S118" s="191">
        <f t="shared" si="13"/>
        <v>3</v>
      </c>
      <c r="T118" s="191">
        <f t="shared" si="13"/>
        <v>8</v>
      </c>
      <c r="U118" s="191">
        <f t="shared" si="13"/>
        <v>0</v>
      </c>
      <c r="V118" s="191">
        <f t="shared" si="13"/>
        <v>27</v>
      </c>
      <c r="W118" s="191">
        <f t="shared" si="13"/>
        <v>16</v>
      </c>
      <c r="X118" s="191">
        <f t="shared" si="13"/>
        <v>1</v>
      </c>
      <c r="Y118" s="191">
        <f t="shared" si="13"/>
        <v>10</v>
      </c>
      <c r="Z118" s="191">
        <f t="shared" si="13"/>
        <v>0</v>
      </c>
      <c r="AA118" s="191">
        <f t="shared" si="13"/>
        <v>35</v>
      </c>
      <c r="AB118" s="191">
        <f t="shared" si="13"/>
        <v>15</v>
      </c>
      <c r="AC118" s="191">
        <f t="shared" si="13"/>
        <v>5</v>
      </c>
      <c r="AD118" s="191">
        <f t="shared" si="13"/>
        <v>5</v>
      </c>
      <c r="AE118" s="191">
        <f t="shared" si="13"/>
        <v>0</v>
      </c>
      <c r="AF118" s="191">
        <f t="shared" si="13"/>
        <v>31</v>
      </c>
      <c r="AG118" s="191">
        <f t="shared" si="13"/>
        <v>11</v>
      </c>
      <c r="AH118" s="191">
        <f t="shared" si="13"/>
        <v>4</v>
      </c>
      <c r="AI118" s="191">
        <f t="shared" si="13"/>
        <v>5</v>
      </c>
      <c r="AJ118" s="191">
        <f t="shared" si="13"/>
        <v>0</v>
      </c>
      <c r="AK118" s="191">
        <f t="shared" si="13"/>
        <v>27</v>
      </c>
      <c r="AL118" s="191">
        <f t="shared" si="13"/>
        <v>7</v>
      </c>
      <c r="AM118" s="191">
        <f t="shared" si="13"/>
        <v>12</v>
      </c>
      <c r="AN118" s="191">
        <f t="shared" si="13"/>
        <v>5</v>
      </c>
      <c r="AO118" s="191">
        <f t="shared" si="13"/>
        <v>0</v>
      </c>
      <c r="AP118" s="191">
        <f t="shared" si="13"/>
        <v>30</v>
      </c>
      <c r="AQ118" s="16"/>
      <c r="AR118" s="16"/>
      <c r="AS118" s="16"/>
    </row>
    <row r="119" spans="1:45" ht="12.75">
      <c r="A119" s="1"/>
      <c r="B119" s="10"/>
      <c r="C119" s="11"/>
      <c r="D119" s="11"/>
      <c r="E119" s="12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08"/>
      <c r="AR119" s="308"/>
      <c r="AS119" s="308"/>
    </row>
    <row r="120" spans="1:45" ht="12.75">
      <c r="A120" s="1"/>
      <c r="B120" s="79" t="s">
        <v>227</v>
      </c>
      <c r="C120" s="311"/>
      <c r="D120" s="311"/>
      <c r="E120" s="279"/>
      <c r="F120" s="31"/>
      <c r="G120" s="31"/>
      <c r="H120" s="31"/>
      <c r="I120" s="31"/>
      <c r="J120" s="31"/>
      <c r="K120" s="31"/>
      <c r="L120" s="32"/>
      <c r="M120" s="31"/>
      <c r="N120" s="31"/>
      <c r="O120" s="31"/>
      <c r="P120" s="31"/>
      <c r="Q120" s="32"/>
      <c r="R120" s="31"/>
      <c r="S120" s="31"/>
      <c r="T120" s="31"/>
      <c r="U120" s="31"/>
      <c r="V120" s="32"/>
      <c r="W120" s="31"/>
      <c r="X120" s="31"/>
      <c r="Y120" s="31"/>
      <c r="Z120" s="31"/>
      <c r="AA120" s="32"/>
      <c r="AB120" s="31"/>
      <c r="AC120" s="31"/>
      <c r="AD120" s="31"/>
      <c r="AE120" s="31"/>
      <c r="AF120" s="32"/>
      <c r="AG120" s="31"/>
      <c r="AH120" s="31"/>
      <c r="AI120" s="31"/>
      <c r="AJ120" s="31"/>
      <c r="AK120" s="32"/>
      <c r="AL120" s="31"/>
      <c r="AM120" s="31"/>
      <c r="AN120" s="31"/>
      <c r="AO120" s="31"/>
      <c r="AP120" s="32"/>
      <c r="AQ120" s="308"/>
      <c r="AR120" s="308"/>
      <c r="AS120" s="308"/>
    </row>
    <row r="121" spans="19:45" ht="12.75">
      <c r="S121" s="38"/>
      <c r="T121" s="312"/>
      <c r="U121" s="313"/>
      <c r="V121" s="313"/>
      <c r="W121" s="313"/>
      <c r="X121" s="313"/>
      <c r="Y121" s="313"/>
      <c r="Z121" s="313"/>
      <c r="AA121" s="313"/>
      <c r="AB121" s="313"/>
      <c r="AC121" s="313"/>
      <c r="AD121" s="313"/>
      <c r="AE121" s="313"/>
      <c r="AF121" s="313"/>
      <c r="AG121" s="280"/>
      <c r="AH121" s="280"/>
      <c r="AI121" s="280"/>
      <c r="AJ121" s="280"/>
      <c r="AK121" s="280"/>
      <c r="AL121" s="281"/>
      <c r="AM121" s="79"/>
      <c r="AN121" s="79"/>
      <c r="AO121" s="79"/>
      <c r="AP121" s="79"/>
      <c r="AQ121" s="79"/>
      <c r="AR121" s="79"/>
      <c r="AS121" s="79"/>
    </row>
    <row r="122" spans="1:45" ht="15.75">
      <c r="A122" s="448" t="s">
        <v>324</v>
      </c>
      <c r="S122" s="38"/>
      <c r="T122" s="314"/>
      <c r="U122" s="282" t="s">
        <v>113</v>
      </c>
      <c r="V122" s="253"/>
      <c r="W122" s="253"/>
      <c r="X122" s="253"/>
      <c r="Y122" s="253"/>
      <c r="Z122" s="266"/>
      <c r="AA122" s="266"/>
      <c r="AB122" s="266"/>
      <c r="AC122" s="266"/>
      <c r="AD122" s="266"/>
      <c r="AE122" s="266"/>
      <c r="AF122" s="266"/>
      <c r="AG122" s="266"/>
      <c r="AH122" s="266"/>
      <c r="AI122" s="267"/>
      <c r="AJ122" s="268"/>
      <c r="AK122" s="268"/>
      <c r="AL122" s="283"/>
      <c r="AM122" s="254"/>
      <c r="AN122" s="254"/>
      <c r="AO122" s="254"/>
      <c r="AP122" s="254"/>
      <c r="AQ122" s="254"/>
      <c r="AR122" s="254"/>
      <c r="AS122" s="254"/>
    </row>
    <row r="123" spans="1:45" ht="13.5" thickBot="1">
      <c r="A123" s="320" t="s">
        <v>352</v>
      </c>
      <c r="B123" s="321"/>
      <c r="C123" s="322"/>
      <c r="D123" s="323"/>
      <c r="E123" s="92"/>
      <c r="F123" s="93"/>
      <c r="G123" s="94"/>
      <c r="H123" s="95"/>
      <c r="I123" s="95"/>
      <c r="J123" s="95"/>
      <c r="K123" s="95"/>
      <c r="L123" s="96"/>
      <c r="M123" s="95"/>
      <c r="N123" s="95"/>
      <c r="O123" s="95"/>
      <c r="P123" s="95"/>
      <c r="Q123" s="96"/>
      <c r="S123" s="255"/>
      <c r="T123" s="284"/>
      <c r="U123" s="299"/>
      <c r="V123" s="194"/>
      <c r="W123" s="194"/>
      <c r="X123" s="195"/>
      <c r="Y123" s="94"/>
      <c r="Z123" s="279"/>
      <c r="AA123" s="10"/>
      <c r="AB123" s="10"/>
      <c r="AC123" s="10"/>
      <c r="AD123" s="10"/>
      <c r="AE123" s="256"/>
      <c r="AF123" s="10"/>
      <c r="AG123" s="10"/>
      <c r="AH123" s="10"/>
      <c r="AI123" s="266"/>
      <c r="AJ123" s="266"/>
      <c r="AK123" s="266"/>
      <c r="AL123" s="283"/>
      <c r="AM123" s="257"/>
      <c r="AN123" s="254"/>
      <c r="AO123" s="254"/>
      <c r="AP123" s="254"/>
      <c r="AQ123" s="254"/>
      <c r="AR123" s="257"/>
      <c r="AS123" s="254"/>
    </row>
    <row r="124" spans="1:45" ht="15">
      <c r="A124" s="98" t="s">
        <v>118</v>
      </c>
      <c r="B124" s="99" t="s">
        <v>117</v>
      </c>
      <c r="C124" s="100" t="s">
        <v>119</v>
      </c>
      <c r="D124" s="100" t="s">
        <v>119</v>
      </c>
      <c r="E124" s="100" t="s">
        <v>114</v>
      </c>
      <c r="F124" s="101" t="s">
        <v>127</v>
      </c>
      <c r="G124" s="102" t="s">
        <v>135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439"/>
      <c r="S124" s="255"/>
      <c r="T124" s="284"/>
      <c r="U124" s="285"/>
      <c r="V124" s="192"/>
      <c r="W124" s="258" t="s">
        <v>172</v>
      </c>
      <c r="X124" s="286"/>
      <c r="Y124" s="260"/>
      <c r="Z124" s="259"/>
      <c r="AA124" s="260"/>
      <c r="AB124" s="258"/>
      <c r="AC124" s="286"/>
      <c r="AD124" s="287"/>
      <c r="AE124" s="266"/>
      <c r="AF124" s="258" t="s">
        <v>191</v>
      </c>
      <c r="AG124" s="266"/>
      <c r="AH124" s="266"/>
      <c r="AI124" s="266"/>
      <c r="AJ124" s="266"/>
      <c r="AK124" s="266"/>
      <c r="AL124" s="283"/>
      <c r="AM124" s="257"/>
      <c r="AN124" s="254"/>
      <c r="AO124" s="254"/>
      <c r="AP124" s="254"/>
      <c r="AQ124" s="254"/>
      <c r="AR124" s="257"/>
      <c r="AS124" s="254"/>
    </row>
    <row r="125" spans="1:45" ht="15.75" thickBot="1">
      <c r="A125" s="106"/>
      <c r="B125" s="107"/>
      <c r="C125" s="108" t="s">
        <v>120</v>
      </c>
      <c r="D125" s="108" t="s">
        <v>121</v>
      </c>
      <c r="E125" s="107" t="s">
        <v>115</v>
      </c>
      <c r="F125" s="109"/>
      <c r="G125" s="109"/>
      <c r="H125" s="110"/>
      <c r="I125" s="110"/>
      <c r="J125" s="110" t="s">
        <v>22</v>
      </c>
      <c r="K125" s="110"/>
      <c r="L125" s="111"/>
      <c r="M125" s="110"/>
      <c r="N125" s="110"/>
      <c r="O125" s="110" t="s">
        <v>23</v>
      </c>
      <c r="P125" s="110"/>
      <c r="Q125" s="111"/>
      <c r="S125" s="255"/>
      <c r="T125" s="284"/>
      <c r="U125" s="299"/>
      <c r="V125" s="261"/>
      <c r="W125" s="258" t="s">
        <v>167</v>
      </c>
      <c r="X125" s="286"/>
      <c r="Y125" s="260"/>
      <c r="Z125" s="259"/>
      <c r="AA125" s="260"/>
      <c r="AB125" s="262"/>
      <c r="AC125" s="262"/>
      <c r="AD125" s="262"/>
      <c r="AE125" s="263"/>
      <c r="AF125" s="258" t="s">
        <v>182</v>
      </c>
      <c r="AG125" s="263"/>
      <c r="AH125" s="263"/>
      <c r="AI125" s="267"/>
      <c r="AJ125" s="268"/>
      <c r="AK125" s="268"/>
      <c r="AL125" s="283"/>
      <c r="AM125" s="257"/>
      <c r="AN125" s="254"/>
      <c r="AO125" s="254"/>
      <c r="AP125" s="254"/>
      <c r="AQ125" s="254"/>
      <c r="AR125" s="257"/>
      <c r="AS125" s="254"/>
    </row>
    <row r="126" spans="1:45" ht="15.75" thickBot="1">
      <c r="A126" s="117"/>
      <c r="B126" s="118"/>
      <c r="C126" s="85"/>
      <c r="D126" s="85"/>
      <c r="E126" s="86"/>
      <c r="F126" s="119"/>
      <c r="G126" s="120"/>
      <c r="H126" s="121" t="s">
        <v>123</v>
      </c>
      <c r="I126" s="121" t="s">
        <v>124</v>
      </c>
      <c r="J126" s="121" t="s">
        <v>122</v>
      </c>
      <c r="K126" s="121" t="s">
        <v>125</v>
      </c>
      <c r="L126" s="121" t="s">
        <v>135</v>
      </c>
      <c r="M126" s="121" t="s">
        <v>123</v>
      </c>
      <c r="N126" s="121" t="s">
        <v>124</v>
      </c>
      <c r="O126" s="121" t="s">
        <v>122</v>
      </c>
      <c r="P126" s="121" t="s">
        <v>125</v>
      </c>
      <c r="Q126" s="440" t="s">
        <v>135</v>
      </c>
      <c r="S126" s="255"/>
      <c r="T126" s="284"/>
      <c r="U126" s="264"/>
      <c r="V126" s="288"/>
      <c r="W126" s="258" t="s">
        <v>207</v>
      </c>
      <c r="X126" s="286"/>
      <c r="Y126" s="260"/>
      <c r="Z126" s="259"/>
      <c r="AA126" s="260"/>
      <c r="AB126" s="260"/>
      <c r="AC126" s="260"/>
      <c r="AD126" s="260"/>
      <c r="AE126" s="265"/>
      <c r="AF126" s="258" t="s">
        <v>192</v>
      </c>
      <c r="AG126" s="265"/>
      <c r="AH126" s="265"/>
      <c r="AI126" s="267"/>
      <c r="AJ126" s="268"/>
      <c r="AK126" s="268"/>
      <c r="AL126" s="289"/>
      <c r="AM126" s="81"/>
      <c r="AN126" s="81"/>
      <c r="AO126" s="81"/>
      <c r="AP126" s="81"/>
      <c r="AQ126" s="81"/>
      <c r="AR126" s="81"/>
      <c r="AS126" s="81"/>
    </row>
    <row r="127" spans="1:45" ht="15.75" thickBot="1">
      <c r="A127" s="117"/>
      <c r="B127" s="122" t="s">
        <v>129</v>
      </c>
      <c r="C127" s="123"/>
      <c r="D127" s="123"/>
      <c r="E127" s="124"/>
      <c r="F127" s="125">
        <v>40</v>
      </c>
      <c r="G127" s="126">
        <v>46</v>
      </c>
      <c r="H127" s="127">
        <v>14</v>
      </c>
      <c r="I127" s="128">
        <v>0</v>
      </c>
      <c r="J127" s="128">
        <v>14</v>
      </c>
      <c r="K127" s="128">
        <v>0</v>
      </c>
      <c r="L127" s="129">
        <v>32</v>
      </c>
      <c r="M127" s="130">
        <v>7</v>
      </c>
      <c r="N127" s="128">
        <v>0</v>
      </c>
      <c r="O127" s="128">
        <v>5</v>
      </c>
      <c r="P127" s="128">
        <v>0</v>
      </c>
      <c r="Q127" s="131">
        <v>14</v>
      </c>
      <c r="S127" s="255"/>
      <c r="T127" s="290"/>
      <c r="U127" s="291"/>
      <c r="V127" s="292"/>
      <c r="W127" s="293"/>
      <c r="X127" s="294"/>
      <c r="Y127" s="295"/>
      <c r="Z127" s="296"/>
      <c r="AA127" s="293"/>
      <c r="AB127" s="293"/>
      <c r="AC127" s="293"/>
      <c r="AD127" s="293"/>
      <c r="AE127" s="293"/>
      <c r="AF127" s="293"/>
      <c r="AG127" s="293"/>
      <c r="AH127" s="293"/>
      <c r="AI127" s="315"/>
      <c r="AJ127" s="297"/>
      <c r="AK127" s="297"/>
      <c r="AL127" s="298"/>
      <c r="AM127" s="81"/>
      <c r="AN127" s="81"/>
      <c r="AO127" s="81"/>
      <c r="AP127" s="81"/>
      <c r="AQ127" s="81"/>
      <c r="AR127" s="81"/>
      <c r="AS127" s="81"/>
    </row>
    <row r="128" spans="1:18" ht="12.75">
      <c r="A128" s="33">
        <v>1</v>
      </c>
      <c r="B128" s="33" t="s">
        <v>288</v>
      </c>
      <c r="C128" s="132" t="s">
        <v>298</v>
      </c>
      <c r="D128" s="133" t="s">
        <v>310</v>
      </c>
      <c r="E128" s="275" t="s">
        <v>93</v>
      </c>
      <c r="F128" s="67">
        <f>SUM(H128,I128,J128,M128,N128,O128)</f>
        <v>4</v>
      </c>
      <c r="G128" s="6">
        <f>SUM(L128,Q128)</f>
        <v>4</v>
      </c>
      <c r="H128" s="203">
        <v>2</v>
      </c>
      <c r="I128" s="204">
        <v>0</v>
      </c>
      <c r="J128" s="204">
        <v>2</v>
      </c>
      <c r="K128" s="204" t="s">
        <v>233</v>
      </c>
      <c r="L128" s="205">
        <v>4</v>
      </c>
      <c r="M128" s="203"/>
      <c r="N128" s="204"/>
      <c r="O128" s="204"/>
      <c r="P128" s="204"/>
      <c r="Q128" s="205"/>
      <c r="R128" s="33">
        <v>1</v>
      </c>
    </row>
    <row r="129" spans="1:18" ht="12.75">
      <c r="A129" s="34">
        <v>2</v>
      </c>
      <c r="B129" s="138" t="s">
        <v>289</v>
      </c>
      <c r="C129" s="139" t="s">
        <v>299</v>
      </c>
      <c r="D129" s="140" t="s">
        <v>311</v>
      </c>
      <c r="E129" s="141" t="s">
        <v>93</v>
      </c>
      <c r="F129" s="67">
        <f>SUM(H129,I129,J129,M129,N129,O129)</f>
        <v>3</v>
      </c>
      <c r="G129" s="6">
        <f>SUM(L129,Q129)</f>
        <v>3</v>
      </c>
      <c r="H129" s="134">
        <v>1</v>
      </c>
      <c r="I129" s="135">
        <v>0</v>
      </c>
      <c r="J129" s="135">
        <v>2</v>
      </c>
      <c r="K129" s="135" t="s">
        <v>233</v>
      </c>
      <c r="L129" s="136">
        <v>3</v>
      </c>
      <c r="M129" s="134"/>
      <c r="N129" s="135"/>
      <c r="O129" s="135"/>
      <c r="P129" s="135"/>
      <c r="Q129" s="136"/>
      <c r="R129" s="138">
        <v>2</v>
      </c>
    </row>
    <row r="130" spans="1:18" ht="12.75">
      <c r="A130" s="34">
        <v>3</v>
      </c>
      <c r="B130" s="138" t="s">
        <v>290</v>
      </c>
      <c r="C130" s="139" t="s">
        <v>300</v>
      </c>
      <c r="D130" s="140" t="s">
        <v>312</v>
      </c>
      <c r="E130" s="141" t="s">
        <v>83</v>
      </c>
      <c r="F130" s="67">
        <f>SUM(H130,I130,J130,M130,N130,O130)</f>
        <v>5</v>
      </c>
      <c r="G130" s="6">
        <f>SUM(L130,Q130)</f>
        <v>5</v>
      </c>
      <c r="H130" s="134">
        <v>2</v>
      </c>
      <c r="I130" s="135">
        <v>0</v>
      </c>
      <c r="J130" s="135">
        <v>3</v>
      </c>
      <c r="K130" s="135" t="s">
        <v>233</v>
      </c>
      <c r="L130" s="136">
        <v>5</v>
      </c>
      <c r="M130" s="134"/>
      <c r="N130" s="135"/>
      <c r="O130" s="135"/>
      <c r="P130" s="135"/>
      <c r="Q130" s="136"/>
      <c r="R130" s="138">
        <v>3</v>
      </c>
    </row>
    <row r="131" spans="1:18" ht="25.5">
      <c r="A131" s="34">
        <v>4</v>
      </c>
      <c r="B131" s="454" t="s">
        <v>201</v>
      </c>
      <c r="C131" s="139" t="s">
        <v>40</v>
      </c>
      <c r="D131" s="140" t="s">
        <v>75</v>
      </c>
      <c r="E131" s="141" t="s">
        <v>76</v>
      </c>
      <c r="F131" s="67">
        <f>SUM(H131,I131,J131,M131,N131,O131)</f>
        <v>5</v>
      </c>
      <c r="G131" s="6">
        <f>SUM(L131,Q131)</f>
        <v>6</v>
      </c>
      <c r="H131" s="134">
        <v>3</v>
      </c>
      <c r="I131" s="135">
        <v>0</v>
      </c>
      <c r="J131" s="135">
        <v>2</v>
      </c>
      <c r="K131" s="135" t="s">
        <v>233</v>
      </c>
      <c r="L131" s="136">
        <v>6</v>
      </c>
      <c r="M131" s="134"/>
      <c r="N131" s="135"/>
      <c r="O131" s="135"/>
      <c r="P131" s="135"/>
      <c r="Q131" s="136"/>
      <c r="R131" s="138">
        <v>4</v>
      </c>
    </row>
    <row r="132" spans="1:18" ht="25.5">
      <c r="A132" s="34">
        <v>5</v>
      </c>
      <c r="B132" s="454" t="s">
        <v>494</v>
      </c>
      <c r="C132" s="139" t="s">
        <v>40</v>
      </c>
      <c r="D132" s="140" t="s">
        <v>75</v>
      </c>
      <c r="E132" s="141" t="s">
        <v>76</v>
      </c>
      <c r="F132" s="67">
        <v>5</v>
      </c>
      <c r="G132" s="6">
        <v>6</v>
      </c>
      <c r="H132" s="134">
        <v>3</v>
      </c>
      <c r="I132" s="135">
        <v>0</v>
      </c>
      <c r="J132" s="135">
        <v>2</v>
      </c>
      <c r="K132" s="135" t="s">
        <v>233</v>
      </c>
      <c r="L132" s="136">
        <v>6</v>
      </c>
      <c r="M132" s="134"/>
      <c r="N132" s="135"/>
      <c r="O132" s="135"/>
      <c r="P132" s="135"/>
      <c r="Q132" s="136"/>
      <c r="R132" s="452"/>
    </row>
    <row r="133" spans="1:18" ht="38.25">
      <c r="A133" s="34">
        <v>6</v>
      </c>
      <c r="B133" s="138" t="s">
        <v>291</v>
      </c>
      <c r="C133" s="139" t="s">
        <v>301</v>
      </c>
      <c r="D133" s="140" t="s">
        <v>313</v>
      </c>
      <c r="E133" s="141" t="s">
        <v>323</v>
      </c>
      <c r="F133" s="67">
        <f aca="true" t="shared" si="14" ref="F133:F146">SUM(H133,I133,J133,M133,N133,O133)</f>
        <v>2</v>
      </c>
      <c r="G133" s="6">
        <f aca="true" t="shared" si="15" ref="G133:G146">SUM(L133,Q133)</f>
        <v>3</v>
      </c>
      <c r="H133" s="134">
        <v>2</v>
      </c>
      <c r="I133" s="135">
        <v>0</v>
      </c>
      <c r="J133" s="135">
        <v>0</v>
      </c>
      <c r="K133" s="135" t="s">
        <v>34</v>
      </c>
      <c r="L133" s="136">
        <v>3</v>
      </c>
      <c r="M133" s="134"/>
      <c r="N133" s="135"/>
      <c r="O133" s="135"/>
      <c r="P133" s="135"/>
      <c r="Q133" s="136"/>
      <c r="R133" s="138">
        <v>5</v>
      </c>
    </row>
    <row r="134" spans="1:18" ht="38.25">
      <c r="A134" s="34">
        <v>7</v>
      </c>
      <c r="B134" s="138" t="s">
        <v>292</v>
      </c>
      <c r="C134" s="139" t="s">
        <v>302</v>
      </c>
      <c r="D134" s="140" t="s">
        <v>314</v>
      </c>
      <c r="E134" s="141" t="s">
        <v>83</v>
      </c>
      <c r="F134" s="67">
        <f t="shared" si="14"/>
        <v>7</v>
      </c>
      <c r="G134" s="6">
        <f t="shared" si="15"/>
        <v>9</v>
      </c>
      <c r="H134" s="134">
        <v>4</v>
      </c>
      <c r="I134" s="135">
        <v>0</v>
      </c>
      <c r="J134" s="135">
        <v>3</v>
      </c>
      <c r="K134" s="135" t="s">
        <v>34</v>
      </c>
      <c r="L134" s="136">
        <v>9</v>
      </c>
      <c r="M134" s="134"/>
      <c r="N134" s="135"/>
      <c r="O134" s="135"/>
      <c r="P134" s="135"/>
      <c r="Q134" s="136"/>
      <c r="R134" s="138">
        <v>6</v>
      </c>
    </row>
    <row r="135" spans="1:18" ht="25.5">
      <c r="A135" s="34">
        <v>8</v>
      </c>
      <c r="B135" s="138" t="s">
        <v>325</v>
      </c>
      <c r="C135" s="139" t="s">
        <v>329</v>
      </c>
      <c r="D135" s="140" t="s">
        <v>327</v>
      </c>
      <c r="E135" s="141" t="s">
        <v>81</v>
      </c>
      <c r="F135" s="67">
        <f t="shared" si="14"/>
        <v>2</v>
      </c>
      <c r="G135" s="6">
        <f t="shared" si="15"/>
        <v>3</v>
      </c>
      <c r="H135" s="134">
        <v>2</v>
      </c>
      <c r="I135" s="135">
        <v>0</v>
      </c>
      <c r="J135" s="135">
        <v>0</v>
      </c>
      <c r="K135" s="135" t="s">
        <v>233</v>
      </c>
      <c r="L135" s="136">
        <v>3</v>
      </c>
      <c r="M135" s="134"/>
      <c r="N135" s="135"/>
      <c r="O135" s="135"/>
      <c r="P135" s="135"/>
      <c r="Q135" s="136"/>
      <c r="R135" s="138">
        <v>7</v>
      </c>
    </row>
    <row r="136" spans="1:18" ht="12.75">
      <c r="A136" s="34">
        <v>9</v>
      </c>
      <c r="B136" s="138" t="s">
        <v>326</v>
      </c>
      <c r="C136" s="139" t="s">
        <v>330</v>
      </c>
      <c r="D136" s="140" t="s">
        <v>328</v>
      </c>
      <c r="E136" s="141" t="s">
        <v>83</v>
      </c>
      <c r="F136" s="67">
        <f t="shared" si="14"/>
        <v>2</v>
      </c>
      <c r="G136" s="6">
        <f t="shared" si="15"/>
        <v>3</v>
      </c>
      <c r="H136" s="134">
        <v>2</v>
      </c>
      <c r="I136" s="135">
        <v>0</v>
      </c>
      <c r="J136" s="135">
        <v>0</v>
      </c>
      <c r="K136" s="135" t="s">
        <v>34</v>
      </c>
      <c r="L136" s="136">
        <v>3</v>
      </c>
      <c r="M136" s="134"/>
      <c r="N136" s="135"/>
      <c r="O136" s="135"/>
      <c r="P136" s="135"/>
      <c r="Q136" s="136"/>
      <c r="R136" s="138">
        <v>8</v>
      </c>
    </row>
    <row r="137" spans="1:18" ht="38.25">
      <c r="A137" s="34">
        <v>10</v>
      </c>
      <c r="B137" s="138" t="s">
        <v>337</v>
      </c>
      <c r="C137" s="139" t="s">
        <v>301</v>
      </c>
      <c r="D137" s="140" t="s">
        <v>313</v>
      </c>
      <c r="E137" s="141" t="s">
        <v>93</v>
      </c>
      <c r="F137" s="67">
        <f t="shared" si="14"/>
        <v>2</v>
      </c>
      <c r="G137" s="6">
        <f t="shared" si="15"/>
        <v>3</v>
      </c>
      <c r="H137" s="134">
        <v>2</v>
      </c>
      <c r="I137" s="135">
        <v>0</v>
      </c>
      <c r="J137" s="135">
        <v>0</v>
      </c>
      <c r="K137" s="135" t="s">
        <v>34</v>
      </c>
      <c r="L137" s="136">
        <v>3</v>
      </c>
      <c r="M137" s="134"/>
      <c r="N137" s="135"/>
      <c r="O137" s="135"/>
      <c r="P137" s="135"/>
      <c r="Q137" s="136"/>
      <c r="R137" s="138">
        <v>9</v>
      </c>
    </row>
    <row r="138" spans="1:18" ht="12.75">
      <c r="A138" s="34">
        <v>11</v>
      </c>
      <c r="B138" s="138" t="s">
        <v>334</v>
      </c>
      <c r="C138" s="139" t="s">
        <v>336</v>
      </c>
      <c r="D138" s="140" t="s">
        <v>335</v>
      </c>
      <c r="E138" s="141" t="s">
        <v>81</v>
      </c>
      <c r="F138" s="67">
        <f t="shared" si="14"/>
        <v>2</v>
      </c>
      <c r="G138" s="6">
        <f t="shared" si="15"/>
        <v>4</v>
      </c>
      <c r="H138" s="134">
        <v>2</v>
      </c>
      <c r="I138" s="135">
        <v>0</v>
      </c>
      <c r="J138" s="135">
        <v>0</v>
      </c>
      <c r="K138" s="135" t="s">
        <v>34</v>
      </c>
      <c r="L138" s="136">
        <v>4</v>
      </c>
      <c r="M138" s="134"/>
      <c r="N138" s="135"/>
      <c r="O138" s="135"/>
      <c r="P138" s="135"/>
      <c r="Q138" s="136"/>
      <c r="R138" s="138">
        <v>10</v>
      </c>
    </row>
    <row r="139" spans="1:18" ht="12.75">
      <c r="A139" s="34">
        <v>12</v>
      </c>
      <c r="B139" s="138" t="s">
        <v>331</v>
      </c>
      <c r="C139" s="139" t="s">
        <v>332</v>
      </c>
      <c r="D139" s="140" t="s">
        <v>333</v>
      </c>
      <c r="E139" s="141" t="s">
        <v>173</v>
      </c>
      <c r="F139" s="67">
        <f t="shared" si="14"/>
        <v>6</v>
      </c>
      <c r="G139" s="6">
        <f t="shared" si="15"/>
        <v>12</v>
      </c>
      <c r="H139" s="134">
        <v>0</v>
      </c>
      <c r="I139" s="135">
        <v>0</v>
      </c>
      <c r="J139" s="135">
        <v>3</v>
      </c>
      <c r="K139" s="135" t="s">
        <v>233</v>
      </c>
      <c r="L139" s="136">
        <v>6</v>
      </c>
      <c r="M139" s="134">
        <v>0</v>
      </c>
      <c r="N139" s="135">
        <v>0</v>
      </c>
      <c r="O139" s="135">
        <v>3</v>
      </c>
      <c r="P139" s="135" t="s">
        <v>233</v>
      </c>
      <c r="Q139" s="136">
        <v>6</v>
      </c>
      <c r="R139" s="138">
        <v>11</v>
      </c>
    </row>
    <row r="140" spans="1:18" ht="25.5">
      <c r="A140" s="34">
        <v>13</v>
      </c>
      <c r="B140" s="455" t="s">
        <v>535</v>
      </c>
      <c r="C140" s="139" t="s">
        <v>532</v>
      </c>
      <c r="D140" s="140" t="s">
        <v>533</v>
      </c>
      <c r="E140" s="141" t="s">
        <v>173</v>
      </c>
      <c r="F140" s="67">
        <f>SUM(H140,I140,J140,M140,N140,O140)</f>
        <v>8</v>
      </c>
      <c r="G140" s="6">
        <f>SUM(L140,Q140)</f>
        <v>30</v>
      </c>
      <c r="H140" s="134">
        <v>2</v>
      </c>
      <c r="I140" s="135">
        <v>2</v>
      </c>
      <c r="J140" s="135">
        <v>0</v>
      </c>
      <c r="K140" s="135" t="s">
        <v>34</v>
      </c>
      <c r="L140" s="136">
        <v>15</v>
      </c>
      <c r="M140" s="134">
        <v>2</v>
      </c>
      <c r="N140" s="135">
        <v>2</v>
      </c>
      <c r="O140" s="135">
        <v>0</v>
      </c>
      <c r="P140" s="135" t="s">
        <v>34</v>
      </c>
      <c r="Q140" s="136">
        <v>15</v>
      </c>
      <c r="R140" s="138">
        <v>12</v>
      </c>
    </row>
    <row r="141" spans="1:18" ht="25.5">
      <c r="A141" s="34">
        <v>14</v>
      </c>
      <c r="B141" s="455" t="s">
        <v>534</v>
      </c>
      <c r="C141" s="139" t="s">
        <v>532</v>
      </c>
      <c r="D141" s="140" t="s">
        <v>533</v>
      </c>
      <c r="E141" s="141" t="s">
        <v>173</v>
      </c>
      <c r="F141" s="67">
        <f>SUM(H141,I141,J141,M141,N141,O141)</f>
        <v>8</v>
      </c>
      <c r="G141" s="6">
        <f>SUM(L141,Q141)</f>
        <v>30</v>
      </c>
      <c r="H141" s="134">
        <v>2</v>
      </c>
      <c r="I141" s="135">
        <v>2</v>
      </c>
      <c r="J141" s="135">
        <v>0</v>
      </c>
      <c r="K141" s="135" t="s">
        <v>34</v>
      </c>
      <c r="L141" s="136">
        <v>15</v>
      </c>
      <c r="M141" s="134">
        <v>2</v>
      </c>
      <c r="N141" s="135">
        <v>2</v>
      </c>
      <c r="O141" s="135">
        <v>0</v>
      </c>
      <c r="P141" s="135" t="s">
        <v>34</v>
      </c>
      <c r="Q141" s="136">
        <v>15</v>
      </c>
      <c r="R141" s="138"/>
    </row>
    <row r="142" spans="1:18" ht="25.5">
      <c r="A142" s="34">
        <v>15</v>
      </c>
      <c r="B142" s="138" t="s">
        <v>293</v>
      </c>
      <c r="C142" s="139" t="s">
        <v>303</v>
      </c>
      <c r="D142" s="140" t="s">
        <v>315</v>
      </c>
      <c r="E142" s="141" t="s">
        <v>173</v>
      </c>
      <c r="F142" s="67">
        <f t="shared" si="14"/>
        <v>2</v>
      </c>
      <c r="G142" s="6">
        <f t="shared" si="15"/>
        <v>2</v>
      </c>
      <c r="H142" s="134">
        <v>0</v>
      </c>
      <c r="I142" s="135">
        <v>0</v>
      </c>
      <c r="J142" s="135">
        <v>2</v>
      </c>
      <c r="K142" s="135" t="s">
        <v>233</v>
      </c>
      <c r="L142" s="136">
        <v>2</v>
      </c>
      <c r="M142" s="134"/>
      <c r="N142" s="135"/>
      <c r="O142" s="135"/>
      <c r="P142" s="135"/>
      <c r="Q142" s="136"/>
      <c r="R142" s="138">
        <v>13</v>
      </c>
    </row>
    <row r="143" spans="1:18" ht="38.25">
      <c r="A143" s="34">
        <v>16</v>
      </c>
      <c r="B143" s="138" t="s">
        <v>294</v>
      </c>
      <c r="C143" s="139" t="s">
        <v>304</v>
      </c>
      <c r="D143" s="140" t="s">
        <v>316</v>
      </c>
      <c r="E143" s="141" t="s">
        <v>83</v>
      </c>
      <c r="F143" s="67">
        <f t="shared" si="14"/>
        <v>6</v>
      </c>
      <c r="G143" s="6">
        <f t="shared" si="15"/>
        <v>8</v>
      </c>
      <c r="H143" s="134"/>
      <c r="I143" s="135"/>
      <c r="J143" s="135"/>
      <c r="K143" s="135"/>
      <c r="L143" s="136"/>
      <c r="M143" s="134">
        <v>4</v>
      </c>
      <c r="N143" s="135">
        <v>0</v>
      </c>
      <c r="O143" s="135">
        <v>2</v>
      </c>
      <c r="P143" s="135" t="s">
        <v>34</v>
      </c>
      <c r="Q143" s="136">
        <v>8</v>
      </c>
      <c r="R143" s="138">
        <v>14</v>
      </c>
    </row>
    <row r="144" spans="1:18" ht="25.5">
      <c r="A144" s="34">
        <v>17</v>
      </c>
      <c r="B144" s="138" t="s">
        <v>295</v>
      </c>
      <c r="C144" s="139" t="s">
        <v>305</v>
      </c>
      <c r="D144" s="140" t="s">
        <v>317</v>
      </c>
      <c r="E144" s="141" t="s">
        <v>322</v>
      </c>
      <c r="F144" s="67">
        <f t="shared" si="14"/>
        <v>4</v>
      </c>
      <c r="G144" s="6">
        <f t="shared" si="15"/>
        <v>4</v>
      </c>
      <c r="H144" s="134"/>
      <c r="I144" s="135"/>
      <c r="J144" s="135"/>
      <c r="K144" s="135"/>
      <c r="L144" s="136"/>
      <c r="M144" s="134">
        <v>1</v>
      </c>
      <c r="N144" s="135">
        <v>0</v>
      </c>
      <c r="O144" s="135">
        <v>3</v>
      </c>
      <c r="P144" s="135" t="s">
        <v>233</v>
      </c>
      <c r="Q144" s="136">
        <v>4</v>
      </c>
      <c r="R144" s="138">
        <v>15</v>
      </c>
    </row>
    <row r="145" spans="1:18" ht="38.25">
      <c r="A145" s="34">
        <v>18</v>
      </c>
      <c r="B145" s="138" t="s">
        <v>296</v>
      </c>
      <c r="C145" s="139" t="s">
        <v>306</v>
      </c>
      <c r="D145" s="140" t="s">
        <v>318</v>
      </c>
      <c r="E145" s="141" t="s">
        <v>93</v>
      </c>
      <c r="F145" s="67">
        <f t="shared" si="14"/>
        <v>2</v>
      </c>
      <c r="G145" s="6">
        <f t="shared" si="15"/>
        <v>2</v>
      </c>
      <c r="H145" s="134"/>
      <c r="I145" s="135"/>
      <c r="J145" s="135"/>
      <c r="K145" s="135"/>
      <c r="L145" s="136"/>
      <c r="M145" s="134">
        <v>2</v>
      </c>
      <c r="N145" s="135">
        <v>0</v>
      </c>
      <c r="O145" s="135">
        <v>0</v>
      </c>
      <c r="P145" s="135" t="s">
        <v>233</v>
      </c>
      <c r="Q145" s="136">
        <v>2</v>
      </c>
      <c r="R145" s="138">
        <v>16</v>
      </c>
    </row>
    <row r="146" spans="1:18" ht="25.5">
      <c r="A146" s="34">
        <v>19</v>
      </c>
      <c r="B146" s="454" t="s">
        <v>15</v>
      </c>
      <c r="C146" s="139" t="s">
        <v>307</v>
      </c>
      <c r="D146" s="140" t="s">
        <v>319</v>
      </c>
      <c r="E146" s="141" t="s">
        <v>70</v>
      </c>
      <c r="F146" s="67">
        <f t="shared" si="14"/>
        <v>3</v>
      </c>
      <c r="G146" s="6">
        <f t="shared" si="15"/>
        <v>4</v>
      </c>
      <c r="H146" s="134"/>
      <c r="I146" s="135"/>
      <c r="J146" s="135"/>
      <c r="K146" s="135"/>
      <c r="L146" s="136"/>
      <c r="M146" s="134">
        <v>2</v>
      </c>
      <c r="N146" s="135">
        <v>0</v>
      </c>
      <c r="O146" s="135">
        <v>1</v>
      </c>
      <c r="P146" s="135" t="s">
        <v>233</v>
      </c>
      <c r="Q146" s="136">
        <v>4</v>
      </c>
      <c r="R146" s="138">
        <v>17</v>
      </c>
    </row>
    <row r="147" spans="1:18" ht="25.5">
      <c r="A147" s="34">
        <v>20</v>
      </c>
      <c r="B147" s="454" t="s">
        <v>495</v>
      </c>
      <c r="C147" s="139" t="s">
        <v>307</v>
      </c>
      <c r="D147" s="140" t="s">
        <v>319</v>
      </c>
      <c r="E147" s="141" t="s">
        <v>70</v>
      </c>
      <c r="F147" s="67">
        <v>4</v>
      </c>
      <c r="G147" s="6">
        <v>4</v>
      </c>
      <c r="H147" s="134">
        <v>2</v>
      </c>
      <c r="I147" s="135">
        <v>0</v>
      </c>
      <c r="J147" s="135">
        <v>2</v>
      </c>
      <c r="K147" s="135" t="s">
        <v>233</v>
      </c>
      <c r="L147" s="136">
        <v>4</v>
      </c>
      <c r="M147" s="134"/>
      <c r="N147" s="135"/>
      <c r="O147" s="135"/>
      <c r="P147" s="135"/>
      <c r="Q147" s="136"/>
      <c r="R147" s="452"/>
    </row>
    <row r="148" spans="1:18" ht="25.5">
      <c r="A148" s="34">
        <v>21</v>
      </c>
      <c r="B148" s="455" t="s">
        <v>512</v>
      </c>
      <c r="C148" s="139" t="s">
        <v>308</v>
      </c>
      <c r="D148" s="140" t="s">
        <v>320</v>
      </c>
      <c r="E148" s="141" t="s">
        <v>173</v>
      </c>
      <c r="F148" s="67">
        <f>SUM(H148,I148,J148,M148,N148,O148)</f>
        <v>3</v>
      </c>
      <c r="G148" s="6">
        <f>SUM(L148,Q148)</f>
        <v>4</v>
      </c>
      <c r="H148" s="134"/>
      <c r="I148" s="135"/>
      <c r="J148" s="135"/>
      <c r="K148" s="135"/>
      <c r="L148" s="136"/>
      <c r="M148" s="134">
        <v>1</v>
      </c>
      <c r="N148" s="135">
        <v>0</v>
      </c>
      <c r="O148" s="135">
        <v>2</v>
      </c>
      <c r="P148" s="135" t="s">
        <v>233</v>
      </c>
      <c r="Q148" s="136">
        <v>4</v>
      </c>
      <c r="R148" s="138">
        <v>18</v>
      </c>
    </row>
    <row r="149" spans="1:18" ht="25.5">
      <c r="A149" s="34">
        <v>22</v>
      </c>
      <c r="B149" s="455" t="s">
        <v>513</v>
      </c>
      <c r="C149" s="139" t="s">
        <v>308</v>
      </c>
      <c r="D149" s="140" t="s">
        <v>320</v>
      </c>
      <c r="E149" s="141" t="s">
        <v>173</v>
      </c>
      <c r="F149" s="67">
        <v>3</v>
      </c>
      <c r="G149" s="6">
        <v>4</v>
      </c>
      <c r="H149" s="134"/>
      <c r="I149" s="135"/>
      <c r="J149" s="135"/>
      <c r="K149" s="135"/>
      <c r="L149" s="136"/>
      <c r="M149" s="134">
        <v>1</v>
      </c>
      <c r="N149" s="135">
        <v>0</v>
      </c>
      <c r="O149" s="135">
        <v>2</v>
      </c>
      <c r="P149" s="135" t="s">
        <v>233</v>
      </c>
      <c r="Q149" s="136">
        <v>4</v>
      </c>
      <c r="R149" s="452"/>
    </row>
    <row r="150" spans="1:18" ht="25.5">
      <c r="A150" s="34">
        <v>23</v>
      </c>
      <c r="B150" s="454" t="s">
        <v>234</v>
      </c>
      <c r="C150" s="139" t="s">
        <v>54</v>
      </c>
      <c r="D150" s="140" t="s">
        <v>99</v>
      </c>
      <c r="E150" s="141" t="s">
        <v>173</v>
      </c>
      <c r="F150" s="67">
        <f>SUM(H150,I150,J150,M150,N150,O150)</f>
        <v>4</v>
      </c>
      <c r="G150" s="6">
        <f>SUM(L150,Q150)</f>
        <v>5</v>
      </c>
      <c r="H150" s="134"/>
      <c r="I150" s="135"/>
      <c r="J150" s="135"/>
      <c r="K150" s="135"/>
      <c r="L150" s="136"/>
      <c r="M150" s="134">
        <v>2</v>
      </c>
      <c r="N150" s="135">
        <v>0</v>
      </c>
      <c r="O150" s="135">
        <v>2</v>
      </c>
      <c r="P150" s="135" t="s">
        <v>34</v>
      </c>
      <c r="Q150" s="136">
        <v>5</v>
      </c>
      <c r="R150" s="138">
        <v>19</v>
      </c>
    </row>
    <row r="151" spans="1:18" ht="25.5">
      <c r="A151" s="34">
        <v>24</v>
      </c>
      <c r="B151" s="454" t="s">
        <v>496</v>
      </c>
      <c r="C151" s="139" t="s">
        <v>54</v>
      </c>
      <c r="D151" s="140" t="s">
        <v>99</v>
      </c>
      <c r="E151" s="141" t="s">
        <v>173</v>
      </c>
      <c r="F151" s="67">
        <v>4</v>
      </c>
      <c r="G151" s="6">
        <v>5</v>
      </c>
      <c r="H151" s="134">
        <v>2</v>
      </c>
      <c r="I151" s="135">
        <v>0</v>
      </c>
      <c r="J151" s="135">
        <v>2</v>
      </c>
      <c r="K151" s="135" t="s">
        <v>34</v>
      </c>
      <c r="L151" s="136">
        <v>5</v>
      </c>
      <c r="M151" s="134"/>
      <c r="N151" s="135"/>
      <c r="O151" s="135"/>
      <c r="P151" s="135"/>
      <c r="Q151" s="136"/>
      <c r="R151" s="452"/>
    </row>
    <row r="152" spans="1:18" ht="25.5">
      <c r="A152" s="34">
        <v>25</v>
      </c>
      <c r="B152" s="455" t="s">
        <v>222</v>
      </c>
      <c r="C152" s="139" t="s">
        <v>167</v>
      </c>
      <c r="D152" s="140" t="s">
        <v>182</v>
      </c>
      <c r="E152" s="141" t="s">
        <v>173</v>
      </c>
      <c r="F152" s="67">
        <f>SUM(H152,I152,J152,M152,N152,O152)</f>
        <v>3</v>
      </c>
      <c r="G152" s="6">
        <f>SUM(L152,Q152)</f>
        <v>4</v>
      </c>
      <c r="H152" s="134"/>
      <c r="I152" s="135"/>
      <c r="J152" s="135"/>
      <c r="K152" s="135"/>
      <c r="L152" s="136"/>
      <c r="M152" s="134">
        <v>2</v>
      </c>
      <c r="N152" s="135">
        <v>0</v>
      </c>
      <c r="O152" s="135">
        <v>1</v>
      </c>
      <c r="P152" s="135" t="s">
        <v>34</v>
      </c>
      <c r="Q152" s="136">
        <v>4</v>
      </c>
      <c r="R152" s="138">
        <v>20</v>
      </c>
    </row>
    <row r="153" spans="1:18" ht="25.5">
      <c r="A153" s="34">
        <v>26</v>
      </c>
      <c r="B153" s="455" t="s">
        <v>497</v>
      </c>
      <c r="C153" s="139" t="s">
        <v>167</v>
      </c>
      <c r="D153" s="140" t="s">
        <v>182</v>
      </c>
      <c r="E153" s="141" t="s">
        <v>173</v>
      </c>
      <c r="F153" s="67">
        <v>3</v>
      </c>
      <c r="G153" s="6">
        <v>4</v>
      </c>
      <c r="H153" s="134"/>
      <c r="I153" s="135"/>
      <c r="J153" s="135"/>
      <c r="K153" s="135"/>
      <c r="L153" s="136"/>
      <c r="M153" s="134">
        <v>2</v>
      </c>
      <c r="N153" s="135">
        <v>0</v>
      </c>
      <c r="O153" s="135">
        <v>1</v>
      </c>
      <c r="P153" s="135" t="s">
        <v>34</v>
      </c>
      <c r="Q153" s="136">
        <v>4</v>
      </c>
      <c r="R153" s="452"/>
    </row>
    <row r="154" spans="1:18" ht="25.5">
      <c r="A154" s="34">
        <v>27</v>
      </c>
      <c r="B154" s="138" t="s">
        <v>297</v>
      </c>
      <c r="C154" s="139" t="s">
        <v>309</v>
      </c>
      <c r="D154" s="140" t="s">
        <v>321</v>
      </c>
      <c r="E154" s="141" t="s">
        <v>173</v>
      </c>
      <c r="F154" s="67">
        <v>2</v>
      </c>
      <c r="G154" s="6">
        <v>2</v>
      </c>
      <c r="H154" s="134"/>
      <c r="I154" s="135"/>
      <c r="J154" s="135"/>
      <c r="K154" s="135"/>
      <c r="L154" s="136"/>
      <c r="M154" s="134">
        <v>0</v>
      </c>
      <c r="N154" s="135">
        <v>0</v>
      </c>
      <c r="O154" s="135">
        <v>2</v>
      </c>
      <c r="P154" s="135" t="s">
        <v>233</v>
      </c>
      <c r="Q154" s="136">
        <v>2</v>
      </c>
      <c r="R154" s="138">
        <v>21</v>
      </c>
    </row>
    <row r="155" spans="1:18" ht="25.5">
      <c r="A155" s="34">
        <v>28</v>
      </c>
      <c r="B155" s="454" t="s">
        <v>493</v>
      </c>
      <c r="C155" s="139" t="s">
        <v>60</v>
      </c>
      <c r="D155" s="140" t="s">
        <v>338</v>
      </c>
      <c r="E155" s="141" t="s">
        <v>81</v>
      </c>
      <c r="F155" s="67">
        <v>5</v>
      </c>
      <c r="G155" s="6">
        <v>6</v>
      </c>
      <c r="H155" s="134"/>
      <c r="I155" s="135"/>
      <c r="J155" s="135"/>
      <c r="K155" s="135"/>
      <c r="L155" s="136"/>
      <c r="M155" s="134">
        <v>3</v>
      </c>
      <c r="N155" s="135">
        <v>0</v>
      </c>
      <c r="O155" s="135">
        <v>2</v>
      </c>
      <c r="P155" s="135" t="s">
        <v>34</v>
      </c>
      <c r="Q155" s="136">
        <v>6</v>
      </c>
      <c r="R155" s="138">
        <v>22</v>
      </c>
    </row>
    <row r="156" spans="1:18" ht="25.5">
      <c r="A156" s="34">
        <v>29</v>
      </c>
      <c r="B156" s="454" t="s">
        <v>498</v>
      </c>
      <c r="C156" s="139" t="s">
        <v>207</v>
      </c>
      <c r="D156" s="140" t="s">
        <v>338</v>
      </c>
      <c r="E156" s="141" t="s">
        <v>81</v>
      </c>
      <c r="F156" s="67">
        <v>5</v>
      </c>
      <c r="G156" s="6">
        <v>6</v>
      </c>
      <c r="H156" s="134"/>
      <c r="I156" s="135"/>
      <c r="J156" s="135"/>
      <c r="K156" s="135"/>
      <c r="L156" s="136"/>
      <c r="M156" s="134">
        <v>3</v>
      </c>
      <c r="N156" s="135">
        <v>0</v>
      </c>
      <c r="O156" s="135">
        <v>2</v>
      </c>
      <c r="P156" s="135" t="s">
        <v>34</v>
      </c>
      <c r="Q156" s="136">
        <v>6</v>
      </c>
      <c r="R156" s="452"/>
    </row>
    <row r="157" spans="1:18" ht="12.75">
      <c r="A157" s="34">
        <v>30</v>
      </c>
      <c r="B157" s="138" t="s">
        <v>339</v>
      </c>
      <c r="C157" s="139" t="s">
        <v>340</v>
      </c>
      <c r="D157" s="140" t="s">
        <v>341</v>
      </c>
      <c r="E157" s="141" t="s">
        <v>173</v>
      </c>
      <c r="F157" s="67">
        <v>3</v>
      </c>
      <c r="G157" s="6">
        <v>6</v>
      </c>
      <c r="H157" s="134"/>
      <c r="I157" s="135"/>
      <c r="J157" s="135"/>
      <c r="K157" s="135"/>
      <c r="L157" s="136"/>
      <c r="M157" s="134">
        <v>0</v>
      </c>
      <c r="N157" s="135">
        <v>0</v>
      </c>
      <c r="O157" s="135">
        <v>3</v>
      </c>
      <c r="P157" s="135" t="s">
        <v>233</v>
      </c>
      <c r="Q157" s="136">
        <v>6</v>
      </c>
      <c r="R157" s="138">
        <v>23</v>
      </c>
    </row>
    <row r="158" spans="1:18" ht="12.75">
      <c r="A158" s="34">
        <v>31</v>
      </c>
      <c r="B158" s="455" t="s">
        <v>196</v>
      </c>
      <c r="C158" s="139" t="s">
        <v>347</v>
      </c>
      <c r="D158" s="140" t="s">
        <v>64</v>
      </c>
      <c r="E158" s="141" t="s">
        <v>173</v>
      </c>
      <c r="F158" s="67">
        <v>5</v>
      </c>
      <c r="G158" s="6">
        <v>6</v>
      </c>
      <c r="H158" s="134"/>
      <c r="I158" s="135"/>
      <c r="J158" s="135"/>
      <c r="K158" s="135"/>
      <c r="L158" s="136"/>
      <c r="M158" s="134">
        <v>3</v>
      </c>
      <c r="N158" s="135">
        <v>2</v>
      </c>
      <c r="O158" s="135">
        <v>0</v>
      </c>
      <c r="P158" s="135" t="s">
        <v>34</v>
      </c>
      <c r="Q158" s="136">
        <v>6</v>
      </c>
      <c r="R158" s="138">
        <v>24</v>
      </c>
    </row>
    <row r="159" spans="1:18" ht="12.75">
      <c r="A159" s="34">
        <v>32</v>
      </c>
      <c r="B159" s="455" t="s">
        <v>499</v>
      </c>
      <c r="C159" s="139" t="s">
        <v>347</v>
      </c>
      <c r="D159" s="140" t="s">
        <v>64</v>
      </c>
      <c r="E159" s="141" t="s">
        <v>173</v>
      </c>
      <c r="F159" s="67">
        <v>5</v>
      </c>
      <c r="G159" s="6">
        <v>6</v>
      </c>
      <c r="H159" s="134"/>
      <c r="I159" s="135"/>
      <c r="J159" s="135"/>
      <c r="K159" s="135"/>
      <c r="L159" s="136"/>
      <c r="M159" s="134">
        <v>3</v>
      </c>
      <c r="N159" s="135">
        <v>2</v>
      </c>
      <c r="O159" s="135">
        <v>0</v>
      </c>
      <c r="P159" s="135" t="s">
        <v>34</v>
      </c>
      <c r="Q159" s="136">
        <v>6</v>
      </c>
      <c r="R159" s="452"/>
    </row>
    <row r="160" spans="1:18" ht="25.5">
      <c r="A160" s="34">
        <v>33</v>
      </c>
      <c r="B160" s="454" t="s">
        <v>280</v>
      </c>
      <c r="C160" s="139" t="s">
        <v>36</v>
      </c>
      <c r="D160" s="140" t="s">
        <v>66</v>
      </c>
      <c r="E160" s="141" t="s">
        <v>173</v>
      </c>
      <c r="F160" s="67">
        <v>1</v>
      </c>
      <c r="G160" s="6">
        <v>2</v>
      </c>
      <c r="H160" s="134"/>
      <c r="I160" s="135"/>
      <c r="J160" s="135"/>
      <c r="K160" s="135"/>
      <c r="L160" s="136"/>
      <c r="M160" s="134">
        <v>0</v>
      </c>
      <c r="N160" s="135">
        <v>0</v>
      </c>
      <c r="O160" s="135">
        <v>1</v>
      </c>
      <c r="P160" s="135" t="s">
        <v>233</v>
      </c>
      <c r="Q160" s="136">
        <v>2</v>
      </c>
      <c r="R160" s="138">
        <v>25</v>
      </c>
    </row>
    <row r="161" spans="1:18" ht="25.5">
      <c r="A161" s="34">
        <v>34</v>
      </c>
      <c r="B161" s="454" t="s">
        <v>500</v>
      </c>
      <c r="C161" s="139" t="s">
        <v>36</v>
      </c>
      <c r="D161" s="140" t="s">
        <v>66</v>
      </c>
      <c r="E161" s="141" t="s">
        <v>173</v>
      </c>
      <c r="F161" s="67">
        <v>1</v>
      </c>
      <c r="G161" s="6">
        <v>2</v>
      </c>
      <c r="H161" s="134"/>
      <c r="I161" s="135"/>
      <c r="J161" s="135"/>
      <c r="K161" s="135"/>
      <c r="L161" s="136"/>
      <c r="M161" s="134">
        <v>0</v>
      </c>
      <c r="N161" s="135">
        <v>0</v>
      </c>
      <c r="O161" s="135">
        <v>1</v>
      </c>
      <c r="P161" s="135" t="s">
        <v>233</v>
      </c>
      <c r="Q161" s="136">
        <v>2</v>
      </c>
      <c r="R161" s="452"/>
    </row>
    <row r="162" spans="1:18" ht="12.75">
      <c r="A162" s="34">
        <v>35</v>
      </c>
      <c r="B162" s="455" t="s">
        <v>199</v>
      </c>
      <c r="C162" s="139" t="s">
        <v>38</v>
      </c>
      <c r="D162" s="140" t="s">
        <v>72</v>
      </c>
      <c r="E162" s="141" t="s">
        <v>70</v>
      </c>
      <c r="F162" s="67">
        <v>4</v>
      </c>
      <c r="G162" s="6">
        <v>4</v>
      </c>
      <c r="H162" s="134"/>
      <c r="I162" s="135"/>
      <c r="J162" s="135"/>
      <c r="K162" s="135"/>
      <c r="L162" s="136"/>
      <c r="M162" s="134">
        <v>3</v>
      </c>
      <c r="N162" s="135">
        <v>1</v>
      </c>
      <c r="O162" s="135">
        <v>0</v>
      </c>
      <c r="P162" s="135" t="s">
        <v>233</v>
      </c>
      <c r="Q162" s="136">
        <v>4</v>
      </c>
      <c r="R162" s="138">
        <v>26</v>
      </c>
    </row>
    <row r="163" spans="1:18" ht="12.75">
      <c r="A163" s="34">
        <v>36</v>
      </c>
      <c r="B163" s="455" t="s">
        <v>501</v>
      </c>
      <c r="C163" s="139" t="s">
        <v>38</v>
      </c>
      <c r="D163" s="140" t="s">
        <v>72</v>
      </c>
      <c r="E163" s="141" t="s">
        <v>70</v>
      </c>
      <c r="F163" s="67">
        <v>4</v>
      </c>
      <c r="G163" s="6">
        <v>4</v>
      </c>
      <c r="H163" s="134"/>
      <c r="I163" s="135"/>
      <c r="J163" s="135"/>
      <c r="K163" s="135"/>
      <c r="L163" s="136"/>
      <c r="M163" s="134">
        <v>3</v>
      </c>
      <c r="N163" s="135">
        <v>1</v>
      </c>
      <c r="O163" s="135">
        <v>0</v>
      </c>
      <c r="P163" s="135" t="s">
        <v>34</v>
      </c>
      <c r="Q163" s="136">
        <v>4</v>
      </c>
      <c r="R163" s="452"/>
    </row>
    <row r="164" spans="1:18" ht="25.5">
      <c r="A164" s="34">
        <v>37</v>
      </c>
      <c r="B164" s="454" t="s">
        <v>210</v>
      </c>
      <c r="C164" s="139" t="s">
        <v>158</v>
      </c>
      <c r="D164" s="140" t="s">
        <v>342</v>
      </c>
      <c r="E164" s="141" t="s">
        <v>173</v>
      </c>
      <c r="F164" s="67">
        <v>4</v>
      </c>
      <c r="G164" s="6">
        <v>4</v>
      </c>
      <c r="H164" s="134"/>
      <c r="I164" s="135"/>
      <c r="J164" s="135"/>
      <c r="K164" s="135"/>
      <c r="L164" s="136"/>
      <c r="M164" s="134">
        <v>2</v>
      </c>
      <c r="N164" s="135">
        <v>0</v>
      </c>
      <c r="O164" s="135">
        <v>2</v>
      </c>
      <c r="P164" s="135" t="s">
        <v>34</v>
      </c>
      <c r="Q164" s="136">
        <v>4</v>
      </c>
      <c r="R164" s="138">
        <v>27</v>
      </c>
    </row>
    <row r="165" spans="1:18" ht="25.5">
      <c r="A165" s="34">
        <v>38</v>
      </c>
      <c r="B165" s="454" t="s">
        <v>502</v>
      </c>
      <c r="C165" s="139" t="s">
        <v>158</v>
      </c>
      <c r="D165" s="140" t="s">
        <v>342</v>
      </c>
      <c r="E165" s="141" t="s">
        <v>173</v>
      </c>
      <c r="F165" s="67">
        <v>4</v>
      </c>
      <c r="G165" s="6">
        <v>4</v>
      </c>
      <c r="H165" s="134"/>
      <c r="I165" s="135"/>
      <c r="J165" s="135"/>
      <c r="K165" s="135"/>
      <c r="L165" s="136"/>
      <c r="M165" s="134">
        <v>2</v>
      </c>
      <c r="N165" s="135">
        <v>0</v>
      </c>
      <c r="O165" s="135">
        <v>2</v>
      </c>
      <c r="P165" s="135" t="s">
        <v>34</v>
      </c>
      <c r="Q165" s="136">
        <v>4</v>
      </c>
      <c r="R165" s="452"/>
    </row>
    <row r="166" spans="1:18" ht="25.5">
      <c r="A166" s="34">
        <v>39</v>
      </c>
      <c r="B166" s="455" t="s">
        <v>514</v>
      </c>
      <c r="C166" s="139" t="s">
        <v>43</v>
      </c>
      <c r="D166" s="140" t="s">
        <v>343</v>
      </c>
      <c r="E166" s="141" t="s">
        <v>103</v>
      </c>
      <c r="F166" s="67">
        <v>2</v>
      </c>
      <c r="G166" s="6">
        <v>2</v>
      </c>
      <c r="H166" s="134"/>
      <c r="I166" s="135"/>
      <c r="J166" s="135"/>
      <c r="K166" s="135"/>
      <c r="L166" s="136"/>
      <c r="M166" s="134">
        <v>2</v>
      </c>
      <c r="N166" s="135">
        <v>0</v>
      </c>
      <c r="O166" s="135">
        <v>0</v>
      </c>
      <c r="P166" s="135" t="s">
        <v>233</v>
      </c>
      <c r="Q166" s="136">
        <v>2</v>
      </c>
      <c r="R166" s="138">
        <v>28</v>
      </c>
    </row>
    <row r="167" spans="1:18" ht="25.5">
      <c r="A167" s="34">
        <v>40</v>
      </c>
      <c r="B167" s="455" t="s">
        <v>515</v>
      </c>
      <c r="C167" s="139" t="s">
        <v>43</v>
      </c>
      <c r="D167" s="140" t="s">
        <v>343</v>
      </c>
      <c r="E167" s="141" t="s">
        <v>103</v>
      </c>
      <c r="F167" s="67">
        <v>2</v>
      </c>
      <c r="G167" s="6">
        <v>2</v>
      </c>
      <c r="H167" s="134"/>
      <c r="I167" s="135"/>
      <c r="J167" s="135"/>
      <c r="K167" s="135"/>
      <c r="L167" s="136"/>
      <c r="M167" s="134">
        <v>2</v>
      </c>
      <c r="N167" s="135">
        <v>0</v>
      </c>
      <c r="O167" s="135">
        <v>0</v>
      </c>
      <c r="P167" s="135" t="s">
        <v>233</v>
      </c>
      <c r="Q167" s="136">
        <v>2</v>
      </c>
      <c r="R167" s="452"/>
    </row>
    <row r="168" spans="1:18" ht="12.75">
      <c r="A168" s="34">
        <v>41</v>
      </c>
      <c r="B168" s="454" t="s">
        <v>272</v>
      </c>
      <c r="C168" s="139" t="s">
        <v>186</v>
      </c>
      <c r="D168" s="140" t="s">
        <v>87</v>
      </c>
      <c r="E168" s="141" t="s">
        <v>173</v>
      </c>
      <c r="F168" s="67">
        <v>2</v>
      </c>
      <c r="G168" s="6">
        <v>3</v>
      </c>
      <c r="H168" s="134"/>
      <c r="I168" s="135"/>
      <c r="J168" s="135"/>
      <c r="K168" s="135"/>
      <c r="L168" s="136"/>
      <c r="M168" s="134">
        <v>2</v>
      </c>
      <c r="N168" s="135">
        <v>0</v>
      </c>
      <c r="O168" s="135">
        <v>0</v>
      </c>
      <c r="P168" s="135" t="s">
        <v>34</v>
      </c>
      <c r="Q168" s="136">
        <v>3</v>
      </c>
      <c r="R168" s="138">
        <v>29</v>
      </c>
    </row>
    <row r="169" spans="1:18" ht="12.75">
      <c r="A169" s="34">
        <v>42</v>
      </c>
      <c r="B169" s="454" t="s">
        <v>503</v>
      </c>
      <c r="C169" s="139" t="s">
        <v>186</v>
      </c>
      <c r="D169" s="140" t="s">
        <v>87</v>
      </c>
      <c r="E169" s="141" t="s">
        <v>173</v>
      </c>
      <c r="F169" s="67">
        <v>2</v>
      </c>
      <c r="G169" s="6">
        <v>3</v>
      </c>
      <c r="H169" s="134"/>
      <c r="I169" s="135"/>
      <c r="J169" s="135"/>
      <c r="K169" s="135"/>
      <c r="L169" s="136"/>
      <c r="M169" s="134">
        <v>2</v>
      </c>
      <c r="N169" s="135">
        <v>0</v>
      </c>
      <c r="O169" s="135">
        <v>0</v>
      </c>
      <c r="P169" s="135" t="s">
        <v>34</v>
      </c>
      <c r="Q169" s="136">
        <v>3</v>
      </c>
      <c r="R169" s="452"/>
    </row>
    <row r="170" spans="1:18" ht="25.5">
      <c r="A170" s="34">
        <v>43</v>
      </c>
      <c r="B170" s="455" t="s">
        <v>273</v>
      </c>
      <c r="C170" s="139" t="s">
        <v>187</v>
      </c>
      <c r="D170" s="140" t="s">
        <v>88</v>
      </c>
      <c r="E170" s="141" t="s">
        <v>173</v>
      </c>
      <c r="F170" s="67">
        <v>2</v>
      </c>
      <c r="G170" s="6">
        <v>2</v>
      </c>
      <c r="H170" s="134"/>
      <c r="I170" s="135"/>
      <c r="J170" s="135"/>
      <c r="K170" s="135"/>
      <c r="L170" s="136"/>
      <c r="M170" s="134">
        <v>0</v>
      </c>
      <c r="N170" s="135">
        <v>0</v>
      </c>
      <c r="O170" s="135">
        <v>2</v>
      </c>
      <c r="P170" s="135" t="s">
        <v>233</v>
      </c>
      <c r="Q170" s="136">
        <v>2</v>
      </c>
      <c r="R170" s="138">
        <v>30</v>
      </c>
    </row>
    <row r="171" spans="1:18" ht="25.5">
      <c r="A171" s="34">
        <v>44</v>
      </c>
      <c r="B171" s="455" t="s">
        <v>504</v>
      </c>
      <c r="C171" s="139" t="s">
        <v>187</v>
      </c>
      <c r="D171" s="140" t="s">
        <v>88</v>
      </c>
      <c r="E171" s="141" t="s">
        <v>173</v>
      </c>
      <c r="F171" s="67">
        <v>3</v>
      </c>
      <c r="G171" s="6">
        <v>2</v>
      </c>
      <c r="H171" s="134"/>
      <c r="I171" s="135"/>
      <c r="J171" s="135"/>
      <c r="K171" s="135"/>
      <c r="L171" s="136"/>
      <c r="M171" s="134">
        <v>0</v>
      </c>
      <c r="N171" s="135">
        <v>0</v>
      </c>
      <c r="O171" s="135">
        <v>3</v>
      </c>
      <c r="P171" s="135" t="s">
        <v>233</v>
      </c>
      <c r="Q171" s="136">
        <v>2</v>
      </c>
      <c r="R171" s="452" t="s">
        <v>531</v>
      </c>
    </row>
    <row r="172" spans="1:18" ht="25.5">
      <c r="A172" s="34">
        <v>45</v>
      </c>
      <c r="B172" s="454" t="s">
        <v>212</v>
      </c>
      <c r="C172" s="139" t="s">
        <v>49</v>
      </c>
      <c r="D172" s="140" t="s">
        <v>94</v>
      </c>
      <c r="E172" s="141" t="s">
        <v>76</v>
      </c>
      <c r="F172" s="67">
        <v>3</v>
      </c>
      <c r="G172" s="6">
        <v>4</v>
      </c>
      <c r="H172" s="134"/>
      <c r="I172" s="135"/>
      <c r="J172" s="135"/>
      <c r="K172" s="135"/>
      <c r="L172" s="136"/>
      <c r="M172" s="134">
        <v>2</v>
      </c>
      <c r="N172" s="135">
        <v>0</v>
      </c>
      <c r="O172" s="135">
        <v>1</v>
      </c>
      <c r="P172" s="135" t="s">
        <v>233</v>
      </c>
      <c r="Q172" s="136">
        <v>4</v>
      </c>
      <c r="R172" s="138">
        <v>31</v>
      </c>
    </row>
    <row r="173" spans="1:18" ht="25.5">
      <c r="A173" s="34">
        <v>46</v>
      </c>
      <c r="B173" s="454" t="s">
        <v>505</v>
      </c>
      <c r="C173" s="139" t="s">
        <v>49</v>
      </c>
      <c r="D173" s="140" t="s">
        <v>94</v>
      </c>
      <c r="E173" s="141" t="s">
        <v>76</v>
      </c>
      <c r="F173" s="67">
        <v>3</v>
      </c>
      <c r="G173" s="6">
        <v>4</v>
      </c>
      <c r="H173" s="134"/>
      <c r="I173" s="135"/>
      <c r="J173" s="135"/>
      <c r="K173" s="135"/>
      <c r="L173" s="136"/>
      <c r="M173" s="134">
        <v>2</v>
      </c>
      <c r="N173" s="135">
        <v>0</v>
      </c>
      <c r="O173" s="135">
        <v>1</v>
      </c>
      <c r="P173" s="135" t="s">
        <v>233</v>
      </c>
      <c r="Q173" s="136">
        <v>4</v>
      </c>
      <c r="R173" s="452" t="s">
        <v>531</v>
      </c>
    </row>
    <row r="174" spans="1:18" ht="12.75">
      <c r="A174" s="34">
        <v>47</v>
      </c>
      <c r="B174" s="455" t="s">
        <v>286</v>
      </c>
      <c r="C174" s="139" t="s">
        <v>51</v>
      </c>
      <c r="D174" s="140" t="s">
        <v>311</v>
      </c>
      <c r="E174" s="141" t="s">
        <v>173</v>
      </c>
      <c r="F174" s="67">
        <v>4</v>
      </c>
      <c r="G174" s="6">
        <v>4</v>
      </c>
      <c r="H174" s="134"/>
      <c r="I174" s="135"/>
      <c r="J174" s="135"/>
      <c r="K174" s="135"/>
      <c r="L174" s="136"/>
      <c r="M174" s="134">
        <v>2</v>
      </c>
      <c r="N174" s="135">
        <v>0</v>
      </c>
      <c r="O174" s="135">
        <v>2</v>
      </c>
      <c r="P174" s="135" t="s">
        <v>34</v>
      </c>
      <c r="Q174" s="136">
        <v>4</v>
      </c>
      <c r="R174" s="138">
        <v>32</v>
      </c>
    </row>
    <row r="175" spans="1:18" ht="12.75">
      <c r="A175" s="34">
        <v>48</v>
      </c>
      <c r="B175" s="455" t="s">
        <v>506</v>
      </c>
      <c r="C175" s="139" t="s">
        <v>51</v>
      </c>
      <c r="D175" s="140" t="s">
        <v>311</v>
      </c>
      <c r="E175" s="141" t="s">
        <v>173</v>
      </c>
      <c r="F175" s="67">
        <v>4</v>
      </c>
      <c r="G175" s="6">
        <v>4</v>
      </c>
      <c r="H175" s="134">
        <v>2</v>
      </c>
      <c r="I175" s="135">
        <v>0</v>
      </c>
      <c r="J175" s="135">
        <v>2</v>
      </c>
      <c r="K175" s="135" t="s">
        <v>34</v>
      </c>
      <c r="L175" s="136">
        <v>4</v>
      </c>
      <c r="M175" s="134"/>
      <c r="N175" s="135"/>
      <c r="O175" s="135"/>
      <c r="P175" s="135"/>
      <c r="Q175" s="136"/>
      <c r="R175" s="452" t="s">
        <v>531</v>
      </c>
    </row>
    <row r="176" spans="1:18" ht="25.5">
      <c r="A176" s="34">
        <v>49</v>
      </c>
      <c r="B176" s="454" t="s">
        <v>274</v>
      </c>
      <c r="C176" s="139" t="s">
        <v>166</v>
      </c>
      <c r="D176" s="140" t="s">
        <v>344</v>
      </c>
      <c r="E176" s="141" t="s">
        <v>76</v>
      </c>
      <c r="F176" s="67">
        <v>2</v>
      </c>
      <c r="G176" s="6">
        <v>3</v>
      </c>
      <c r="H176" s="134"/>
      <c r="I176" s="135"/>
      <c r="J176" s="135"/>
      <c r="K176" s="135"/>
      <c r="L176" s="136"/>
      <c r="M176" s="134">
        <v>1</v>
      </c>
      <c r="N176" s="135">
        <v>0</v>
      </c>
      <c r="O176" s="135">
        <v>1</v>
      </c>
      <c r="P176" s="135" t="s">
        <v>233</v>
      </c>
      <c r="Q176" s="136">
        <v>3</v>
      </c>
      <c r="R176" s="138">
        <v>33</v>
      </c>
    </row>
    <row r="177" spans="1:18" ht="25.5">
      <c r="A177" s="34">
        <v>50</v>
      </c>
      <c r="B177" s="454" t="s">
        <v>507</v>
      </c>
      <c r="C177" s="139" t="s">
        <v>166</v>
      </c>
      <c r="D177" s="140" t="s">
        <v>344</v>
      </c>
      <c r="E177" s="141" t="s">
        <v>76</v>
      </c>
      <c r="F177" s="67">
        <v>2</v>
      </c>
      <c r="G177" s="6">
        <v>3</v>
      </c>
      <c r="H177" s="134"/>
      <c r="I177" s="135"/>
      <c r="J177" s="135"/>
      <c r="K177" s="135"/>
      <c r="L177" s="136"/>
      <c r="M177" s="134">
        <v>1</v>
      </c>
      <c r="N177" s="135">
        <v>0</v>
      </c>
      <c r="O177" s="135">
        <v>1</v>
      </c>
      <c r="P177" s="135" t="s">
        <v>233</v>
      </c>
      <c r="Q177" s="136">
        <v>3</v>
      </c>
      <c r="R177" s="453" t="s">
        <v>531</v>
      </c>
    </row>
    <row r="178" spans="1:19" ht="12.75">
      <c r="A178" s="34">
        <v>51</v>
      </c>
      <c r="B178" s="138" t="s">
        <v>537</v>
      </c>
      <c r="C178" s="139" t="s">
        <v>30</v>
      </c>
      <c r="D178" s="140" t="s">
        <v>136</v>
      </c>
      <c r="E178" s="141"/>
      <c r="F178" s="67">
        <v>2</v>
      </c>
      <c r="G178" s="6">
        <v>0</v>
      </c>
      <c r="H178" s="134">
        <v>0</v>
      </c>
      <c r="I178" s="135">
        <v>2</v>
      </c>
      <c r="J178" s="135">
        <v>0</v>
      </c>
      <c r="K178" s="135" t="s">
        <v>18</v>
      </c>
      <c r="L178" s="136">
        <v>0</v>
      </c>
      <c r="M178" s="134"/>
      <c r="N178" s="135"/>
      <c r="O178" s="135"/>
      <c r="P178" s="135"/>
      <c r="Q178" s="136"/>
      <c r="R178" s="138">
        <v>34</v>
      </c>
      <c r="S178" t="s">
        <v>543</v>
      </c>
    </row>
    <row r="179" spans="1:19" ht="12.75">
      <c r="A179" s="34">
        <v>52</v>
      </c>
      <c r="B179" s="138" t="s">
        <v>536</v>
      </c>
      <c r="C179" s="139" t="s">
        <v>32</v>
      </c>
      <c r="D179" s="140" t="s">
        <v>137</v>
      </c>
      <c r="E179" s="141"/>
      <c r="F179" s="67">
        <v>2</v>
      </c>
      <c r="G179" s="6">
        <v>0</v>
      </c>
      <c r="H179" s="134"/>
      <c r="I179" s="135"/>
      <c r="J179" s="135"/>
      <c r="K179" s="135"/>
      <c r="L179" s="136"/>
      <c r="M179" s="134">
        <v>0</v>
      </c>
      <c r="N179" s="135">
        <v>2</v>
      </c>
      <c r="O179" s="135">
        <v>0</v>
      </c>
      <c r="P179" s="135" t="s">
        <v>18</v>
      </c>
      <c r="Q179" s="136">
        <v>0</v>
      </c>
      <c r="R179" s="138">
        <v>35</v>
      </c>
      <c r="S179" t="s">
        <v>544</v>
      </c>
    </row>
    <row r="180" spans="1:18" ht="25.5">
      <c r="A180" s="34">
        <v>53</v>
      </c>
      <c r="B180" s="455" t="s">
        <v>228</v>
      </c>
      <c r="C180" s="139" t="s">
        <v>349</v>
      </c>
      <c r="D180" s="140" t="s">
        <v>345</v>
      </c>
      <c r="E180" s="141" t="s">
        <v>103</v>
      </c>
      <c r="F180" s="67">
        <v>2</v>
      </c>
      <c r="G180" s="6">
        <v>0</v>
      </c>
      <c r="H180" s="134"/>
      <c r="I180" s="135"/>
      <c r="J180" s="135"/>
      <c r="K180" s="135"/>
      <c r="L180" s="136"/>
      <c r="M180" s="134">
        <v>0</v>
      </c>
      <c r="N180" s="135">
        <v>2</v>
      </c>
      <c r="O180" s="135">
        <v>0</v>
      </c>
      <c r="P180" s="135" t="s">
        <v>31</v>
      </c>
      <c r="Q180" s="136">
        <v>0</v>
      </c>
      <c r="R180" s="138">
        <v>36</v>
      </c>
    </row>
    <row r="181" spans="1:18" ht="25.5">
      <c r="A181" s="34">
        <v>54</v>
      </c>
      <c r="B181" s="455" t="s">
        <v>508</v>
      </c>
      <c r="C181" s="139" t="s">
        <v>349</v>
      </c>
      <c r="D181" s="140" t="s">
        <v>345</v>
      </c>
      <c r="E181" s="141" t="s">
        <v>103</v>
      </c>
      <c r="F181" s="67">
        <v>2</v>
      </c>
      <c r="G181" s="6">
        <v>0</v>
      </c>
      <c r="H181" s="134"/>
      <c r="I181" s="135"/>
      <c r="J181" s="135"/>
      <c r="K181" s="135"/>
      <c r="L181" s="136"/>
      <c r="M181" s="134">
        <v>0</v>
      </c>
      <c r="N181" s="135">
        <v>2</v>
      </c>
      <c r="O181" s="135">
        <v>0</v>
      </c>
      <c r="P181" s="135" t="s">
        <v>31</v>
      </c>
      <c r="Q181" s="136">
        <v>0</v>
      </c>
      <c r="R181" s="453" t="s">
        <v>531</v>
      </c>
    </row>
    <row r="182" spans="1:18" ht="25.5">
      <c r="A182" s="34">
        <v>55</v>
      </c>
      <c r="B182" s="454" t="s">
        <v>229</v>
      </c>
      <c r="C182" s="139" t="s">
        <v>350</v>
      </c>
      <c r="D182" s="140" t="s">
        <v>346</v>
      </c>
      <c r="E182" s="141" t="s">
        <v>103</v>
      </c>
      <c r="F182" s="67">
        <v>2</v>
      </c>
      <c r="G182" s="6">
        <v>0</v>
      </c>
      <c r="H182" s="134"/>
      <c r="I182" s="135"/>
      <c r="J182" s="135"/>
      <c r="K182" s="135"/>
      <c r="L182" s="136"/>
      <c r="M182" s="134">
        <v>0</v>
      </c>
      <c r="N182" s="135">
        <v>2</v>
      </c>
      <c r="O182" s="135">
        <v>0</v>
      </c>
      <c r="P182" s="135" t="s">
        <v>31</v>
      </c>
      <c r="Q182" s="136">
        <v>0</v>
      </c>
      <c r="R182" s="138">
        <v>37</v>
      </c>
    </row>
    <row r="183" spans="1:18" ht="25.5">
      <c r="A183" s="34">
        <v>56</v>
      </c>
      <c r="B183" s="454" t="s">
        <v>509</v>
      </c>
      <c r="C183" s="139" t="s">
        <v>350</v>
      </c>
      <c r="D183" s="140" t="s">
        <v>346</v>
      </c>
      <c r="E183" s="141" t="s">
        <v>103</v>
      </c>
      <c r="F183" s="67">
        <v>2</v>
      </c>
      <c r="G183" s="6">
        <v>0</v>
      </c>
      <c r="H183" s="134">
        <v>0</v>
      </c>
      <c r="I183" s="135">
        <v>2</v>
      </c>
      <c r="J183" s="135">
        <v>0</v>
      </c>
      <c r="K183" s="135" t="s">
        <v>31</v>
      </c>
      <c r="L183" s="136">
        <v>0</v>
      </c>
      <c r="M183" s="134"/>
      <c r="N183" s="135"/>
      <c r="O183" s="135"/>
      <c r="P183" s="135"/>
      <c r="Q183" s="136"/>
      <c r="R183" s="452" t="s">
        <v>531</v>
      </c>
    </row>
    <row r="184" spans="1:18" ht="51">
      <c r="A184" s="34">
        <v>57</v>
      </c>
      <c r="B184" s="138" t="s">
        <v>482</v>
      </c>
      <c r="C184" s="139" t="s">
        <v>483</v>
      </c>
      <c r="D184" s="140" t="s">
        <v>484</v>
      </c>
      <c r="E184" s="141" t="s">
        <v>173</v>
      </c>
      <c r="F184" s="67">
        <v>2</v>
      </c>
      <c r="G184" s="6">
        <v>3</v>
      </c>
      <c r="H184" s="134"/>
      <c r="I184" s="135"/>
      <c r="J184" s="135"/>
      <c r="K184" s="135"/>
      <c r="L184" s="136"/>
      <c r="M184" s="134">
        <v>1</v>
      </c>
      <c r="N184" s="135">
        <v>1</v>
      </c>
      <c r="O184" s="135">
        <v>0</v>
      </c>
      <c r="P184" s="135" t="s">
        <v>233</v>
      </c>
      <c r="Q184" s="136">
        <v>3</v>
      </c>
      <c r="R184" s="138">
        <v>38</v>
      </c>
    </row>
    <row r="185" spans="1:18" ht="25.5">
      <c r="A185" s="34">
        <v>58</v>
      </c>
      <c r="B185" s="138" t="s">
        <v>485</v>
      </c>
      <c r="C185" s="139" t="s">
        <v>488</v>
      </c>
      <c r="D185" s="140" t="s">
        <v>489</v>
      </c>
      <c r="E185" s="141" t="s">
        <v>70</v>
      </c>
      <c r="F185" s="67">
        <v>2</v>
      </c>
      <c r="G185" s="6">
        <v>2</v>
      </c>
      <c r="H185" s="134"/>
      <c r="I185" s="135"/>
      <c r="J185" s="135"/>
      <c r="K185" s="135"/>
      <c r="L185" s="136"/>
      <c r="M185" s="451" t="s">
        <v>242</v>
      </c>
      <c r="N185" s="135">
        <v>0</v>
      </c>
      <c r="O185" s="135">
        <v>0</v>
      </c>
      <c r="P185" s="135" t="s">
        <v>233</v>
      </c>
      <c r="Q185" s="136">
        <v>2</v>
      </c>
      <c r="R185" s="138">
        <v>39</v>
      </c>
    </row>
    <row r="186" spans="1:18" ht="12.75">
      <c r="A186" s="34">
        <v>59</v>
      </c>
      <c r="B186" s="138" t="s">
        <v>365</v>
      </c>
      <c r="C186" s="139" t="s">
        <v>434</v>
      </c>
      <c r="D186" s="140" t="s">
        <v>434</v>
      </c>
      <c r="E186" s="141" t="s">
        <v>470</v>
      </c>
      <c r="F186" s="67">
        <v>2</v>
      </c>
      <c r="G186" s="6">
        <v>2</v>
      </c>
      <c r="H186" s="134"/>
      <c r="I186" s="135"/>
      <c r="J186" s="135"/>
      <c r="K186" s="135"/>
      <c r="L186" s="136"/>
      <c r="M186" s="134">
        <v>1</v>
      </c>
      <c r="N186" s="135">
        <v>1</v>
      </c>
      <c r="O186" s="135">
        <v>0</v>
      </c>
      <c r="P186" s="135" t="s">
        <v>233</v>
      </c>
      <c r="Q186" s="136">
        <v>2</v>
      </c>
      <c r="R186" s="138">
        <v>40</v>
      </c>
    </row>
    <row r="187" spans="1:18" ht="12.75">
      <c r="A187" s="34">
        <v>60</v>
      </c>
      <c r="B187" s="138" t="s">
        <v>366</v>
      </c>
      <c r="C187" s="139" t="s">
        <v>457</v>
      </c>
      <c r="D187" s="140" t="s">
        <v>457</v>
      </c>
      <c r="E187" s="141" t="s">
        <v>470</v>
      </c>
      <c r="F187" s="67">
        <v>2</v>
      </c>
      <c r="G187" s="6">
        <v>3</v>
      </c>
      <c r="H187" s="134"/>
      <c r="I187" s="135"/>
      <c r="J187" s="135"/>
      <c r="K187" s="135"/>
      <c r="L187" s="136"/>
      <c r="M187" s="134">
        <v>2</v>
      </c>
      <c r="N187" s="135">
        <v>0</v>
      </c>
      <c r="O187" s="135">
        <v>0</v>
      </c>
      <c r="P187" s="135" t="s">
        <v>233</v>
      </c>
      <c r="Q187" s="136">
        <v>3</v>
      </c>
      <c r="R187" s="138">
        <v>41</v>
      </c>
    </row>
    <row r="188" spans="1:18" ht="25.5">
      <c r="A188" s="34">
        <v>61</v>
      </c>
      <c r="B188" s="138" t="s">
        <v>367</v>
      </c>
      <c r="C188" s="139" t="s">
        <v>435</v>
      </c>
      <c r="D188" s="140" t="s">
        <v>435</v>
      </c>
      <c r="E188" s="141" t="s">
        <v>471</v>
      </c>
      <c r="F188" s="67">
        <v>2</v>
      </c>
      <c r="G188" s="6">
        <v>2</v>
      </c>
      <c r="H188" s="134"/>
      <c r="I188" s="135"/>
      <c r="J188" s="135"/>
      <c r="K188" s="135"/>
      <c r="L188" s="136"/>
      <c r="M188" s="134">
        <v>2</v>
      </c>
      <c r="N188" s="135">
        <v>0</v>
      </c>
      <c r="O188" s="135">
        <v>0</v>
      </c>
      <c r="P188" s="135" t="s">
        <v>233</v>
      </c>
      <c r="Q188" s="136">
        <v>2</v>
      </c>
      <c r="R188" s="138">
        <v>42</v>
      </c>
    </row>
    <row r="189" spans="1:18" ht="12.75">
      <c r="A189" s="34">
        <v>62</v>
      </c>
      <c r="B189" s="138" t="s">
        <v>368</v>
      </c>
      <c r="C189" s="139" t="s">
        <v>436</v>
      </c>
      <c r="D189" s="140" t="s">
        <v>436</v>
      </c>
      <c r="E189" s="141" t="s">
        <v>472</v>
      </c>
      <c r="F189" s="67">
        <v>6</v>
      </c>
      <c r="G189" s="6">
        <v>8</v>
      </c>
      <c r="H189" s="134"/>
      <c r="I189" s="135"/>
      <c r="J189" s="135"/>
      <c r="K189" s="135"/>
      <c r="L189" s="136"/>
      <c r="M189" s="134">
        <v>4</v>
      </c>
      <c r="N189" s="135">
        <v>0</v>
      </c>
      <c r="O189" s="135">
        <v>2</v>
      </c>
      <c r="P189" s="135" t="s">
        <v>34</v>
      </c>
      <c r="Q189" s="136">
        <v>8</v>
      </c>
      <c r="R189" s="138">
        <v>43</v>
      </c>
    </row>
    <row r="190" spans="1:18" ht="25.5">
      <c r="A190" s="34">
        <v>63</v>
      </c>
      <c r="B190" s="138" t="s">
        <v>369</v>
      </c>
      <c r="C190" s="139" t="s">
        <v>437</v>
      </c>
      <c r="D190" s="140" t="s">
        <v>437</v>
      </c>
      <c r="E190" s="141" t="s">
        <v>472</v>
      </c>
      <c r="F190" s="67">
        <v>2</v>
      </c>
      <c r="G190" s="6">
        <v>2</v>
      </c>
      <c r="H190" s="134"/>
      <c r="I190" s="135"/>
      <c r="J190" s="135"/>
      <c r="K190" s="135"/>
      <c r="L190" s="136"/>
      <c r="M190" s="134">
        <v>0</v>
      </c>
      <c r="N190" s="135">
        <v>0</v>
      </c>
      <c r="O190" s="135">
        <v>2</v>
      </c>
      <c r="P190" s="135" t="s">
        <v>233</v>
      </c>
      <c r="Q190" s="136">
        <v>2</v>
      </c>
      <c r="R190" s="138">
        <v>44</v>
      </c>
    </row>
    <row r="191" spans="1:18" ht="38.25">
      <c r="A191" s="34">
        <v>64</v>
      </c>
      <c r="B191" s="138" t="s">
        <v>370</v>
      </c>
      <c r="C191" s="139" t="s">
        <v>438</v>
      </c>
      <c r="D191" s="140" t="s">
        <v>438</v>
      </c>
      <c r="E191" s="141" t="s">
        <v>472</v>
      </c>
      <c r="F191" s="67">
        <v>6</v>
      </c>
      <c r="G191" s="6">
        <v>8</v>
      </c>
      <c r="H191" s="134"/>
      <c r="I191" s="135"/>
      <c r="J191" s="135"/>
      <c r="K191" s="135"/>
      <c r="L191" s="136"/>
      <c r="M191" s="134">
        <v>4</v>
      </c>
      <c r="N191" s="135">
        <v>0</v>
      </c>
      <c r="O191" s="135">
        <v>2</v>
      </c>
      <c r="P191" s="135" t="s">
        <v>34</v>
      </c>
      <c r="Q191" s="136">
        <v>8</v>
      </c>
      <c r="R191" s="138">
        <v>45</v>
      </c>
    </row>
    <row r="192" spans="1:18" ht="12.75">
      <c r="A192" s="34">
        <v>65</v>
      </c>
      <c r="B192" s="138" t="s">
        <v>371</v>
      </c>
      <c r="C192" s="139" t="s">
        <v>439</v>
      </c>
      <c r="D192" s="140" t="s">
        <v>439</v>
      </c>
      <c r="E192" s="141" t="s">
        <v>472</v>
      </c>
      <c r="F192" s="67">
        <v>3</v>
      </c>
      <c r="G192" s="6">
        <v>3</v>
      </c>
      <c r="H192" s="134"/>
      <c r="I192" s="135"/>
      <c r="J192" s="135"/>
      <c r="K192" s="135"/>
      <c r="L192" s="136"/>
      <c r="M192" s="134">
        <v>3</v>
      </c>
      <c r="N192" s="135">
        <v>0</v>
      </c>
      <c r="O192" s="135">
        <v>0</v>
      </c>
      <c r="P192" s="135" t="s">
        <v>34</v>
      </c>
      <c r="Q192" s="136">
        <v>3</v>
      </c>
      <c r="R192" s="138">
        <v>46</v>
      </c>
    </row>
    <row r="193" spans="1:18" ht="12.75">
      <c r="A193" s="34">
        <v>66</v>
      </c>
      <c r="B193" s="138" t="s">
        <v>372</v>
      </c>
      <c r="C193" s="139" t="s">
        <v>440</v>
      </c>
      <c r="D193" s="140" t="s">
        <v>440</v>
      </c>
      <c r="E193" s="141" t="s">
        <v>472</v>
      </c>
      <c r="F193" s="67">
        <v>4</v>
      </c>
      <c r="G193" s="6">
        <v>3</v>
      </c>
      <c r="H193" s="134"/>
      <c r="I193" s="135"/>
      <c r="J193" s="135"/>
      <c r="K193" s="135"/>
      <c r="L193" s="136"/>
      <c r="M193" s="134">
        <v>0</v>
      </c>
      <c r="N193" s="135">
        <v>3</v>
      </c>
      <c r="O193" s="135">
        <v>1</v>
      </c>
      <c r="P193" s="135" t="s">
        <v>233</v>
      </c>
      <c r="Q193" s="136">
        <v>3</v>
      </c>
      <c r="R193" s="138">
        <v>47</v>
      </c>
    </row>
    <row r="194" spans="1:18" ht="25.5">
      <c r="A194" s="34">
        <v>67</v>
      </c>
      <c r="B194" s="138" t="s">
        <v>373</v>
      </c>
      <c r="C194" s="139" t="s">
        <v>459</v>
      </c>
      <c r="D194" s="140" t="s">
        <v>459</v>
      </c>
      <c r="E194" s="141" t="s">
        <v>473</v>
      </c>
      <c r="F194" s="67">
        <v>2</v>
      </c>
      <c r="G194" s="6">
        <v>2</v>
      </c>
      <c r="H194" s="134"/>
      <c r="I194" s="135"/>
      <c r="J194" s="135"/>
      <c r="K194" s="135"/>
      <c r="L194" s="136"/>
      <c r="M194" s="134">
        <v>0</v>
      </c>
      <c r="N194" s="135">
        <v>0</v>
      </c>
      <c r="O194" s="135">
        <v>2</v>
      </c>
      <c r="P194" s="135" t="s">
        <v>233</v>
      </c>
      <c r="Q194" s="136">
        <v>2</v>
      </c>
      <c r="R194" s="138">
        <v>48</v>
      </c>
    </row>
    <row r="195" spans="1:18" ht="38.25">
      <c r="A195" s="34">
        <v>68</v>
      </c>
      <c r="B195" s="138" t="s">
        <v>374</v>
      </c>
      <c r="C195" s="139" t="s">
        <v>441</v>
      </c>
      <c r="D195" s="140" t="s">
        <v>441</v>
      </c>
      <c r="E195" s="141" t="s">
        <v>473</v>
      </c>
      <c r="F195" s="67">
        <v>2</v>
      </c>
      <c r="G195" s="6">
        <v>4</v>
      </c>
      <c r="H195" s="134"/>
      <c r="I195" s="135"/>
      <c r="J195" s="135"/>
      <c r="K195" s="135"/>
      <c r="L195" s="136"/>
      <c r="M195" s="134">
        <v>0</v>
      </c>
      <c r="N195" s="135">
        <v>0</v>
      </c>
      <c r="O195" s="135">
        <v>2</v>
      </c>
      <c r="P195" s="135" t="s">
        <v>34</v>
      </c>
      <c r="Q195" s="136">
        <v>4</v>
      </c>
      <c r="R195" s="138">
        <v>49</v>
      </c>
    </row>
    <row r="196" spans="1:18" ht="38.25">
      <c r="A196" s="34">
        <v>69</v>
      </c>
      <c r="B196" s="138" t="s">
        <v>375</v>
      </c>
      <c r="C196" s="139" t="s">
        <v>442</v>
      </c>
      <c r="D196" s="140" t="s">
        <v>442</v>
      </c>
      <c r="E196" s="141" t="s">
        <v>473</v>
      </c>
      <c r="F196" s="67">
        <v>7</v>
      </c>
      <c r="G196" s="6">
        <v>9</v>
      </c>
      <c r="H196" s="134"/>
      <c r="I196" s="135"/>
      <c r="J196" s="135"/>
      <c r="K196" s="135"/>
      <c r="L196" s="136"/>
      <c r="M196" s="134">
        <v>4</v>
      </c>
      <c r="N196" s="135">
        <v>0</v>
      </c>
      <c r="O196" s="135">
        <v>3</v>
      </c>
      <c r="P196" s="135" t="s">
        <v>34</v>
      </c>
      <c r="Q196" s="136">
        <v>9</v>
      </c>
      <c r="R196" s="138">
        <v>50</v>
      </c>
    </row>
    <row r="197" spans="1:18" ht="25.5">
      <c r="A197" s="34">
        <v>70</v>
      </c>
      <c r="B197" s="138" t="s">
        <v>376</v>
      </c>
      <c r="C197" s="139" t="s">
        <v>443</v>
      </c>
      <c r="D197" s="140" t="s">
        <v>443</v>
      </c>
      <c r="E197" s="141" t="s">
        <v>473</v>
      </c>
      <c r="F197" s="67">
        <v>2</v>
      </c>
      <c r="G197" s="6">
        <v>2</v>
      </c>
      <c r="H197" s="134"/>
      <c r="I197" s="135"/>
      <c r="J197" s="135"/>
      <c r="K197" s="135"/>
      <c r="L197" s="136"/>
      <c r="M197" s="134">
        <v>0</v>
      </c>
      <c r="N197" s="135">
        <v>0</v>
      </c>
      <c r="O197" s="135">
        <v>2</v>
      </c>
      <c r="P197" s="135" t="s">
        <v>233</v>
      </c>
      <c r="Q197" s="136">
        <v>2</v>
      </c>
      <c r="R197" s="138">
        <v>51</v>
      </c>
    </row>
    <row r="198" spans="1:18" ht="12.75">
      <c r="A198" s="34">
        <v>71</v>
      </c>
      <c r="B198" s="138" t="s">
        <v>377</v>
      </c>
      <c r="C198" s="139" t="s">
        <v>444</v>
      </c>
      <c r="D198" s="140" t="s">
        <v>444</v>
      </c>
      <c r="E198" s="141" t="s">
        <v>473</v>
      </c>
      <c r="F198" s="67">
        <v>2</v>
      </c>
      <c r="G198" s="6">
        <v>2</v>
      </c>
      <c r="H198" s="134"/>
      <c r="I198" s="135"/>
      <c r="J198" s="135"/>
      <c r="K198" s="135"/>
      <c r="L198" s="136"/>
      <c r="M198" s="134">
        <v>2</v>
      </c>
      <c r="N198" s="135">
        <v>0</v>
      </c>
      <c r="O198" s="135">
        <v>0</v>
      </c>
      <c r="P198" s="135" t="s">
        <v>34</v>
      </c>
      <c r="Q198" s="136">
        <v>2</v>
      </c>
      <c r="R198" s="138">
        <v>52</v>
      </c>
    </row>
    <row r="199" spans="1:18" ht="25.5">
      <c r="A199" s="34">
        <v>72</v>
      </c>
      <c r="B199" s="138" t="s">
        <v>378</v>
      </c>
      <c r="C199" s="139" t="s">
        <v>445</v>
      </c>
      <c r="D199" s="140" t="s">
        <v>445</v>
      </c>
      <c r="E199" s="141" t="s">
        <v>473</v>
      </c>
      <c r="F199" s="67">
        <v>2</v>
      </c>
      <c r="G199" s="6">
        <v>2</v>
      </c>
      <c r="H199" s="134"/>
      <c r="I199" s="135"/>
      <c r="J199" s="135"/>
      <c r="K199" s="135"/>
      <c r="L199" s="136"/>
      <c r="M199" s="134">
        <v>0</v>
      </c>
      <c r="N199" s="135">
        <v>0</v>
      </c>
      <c r="O199" s="135">
        <v>2</v>
      </c>
      <c r="P199" s="135" t="s">
        <v>233</v>
      </c>
      <c r="Q199" s="136">
        <v>2</v>
      </c>
      <c r="R199" s="138">
        <v>53</v>
      </c>
    </row>
    <row r="200" spans="1:18" ht="12.75">
      <c r="A200" s="34">
        <v>73</v>
      </c>
      <c r="B200" s="138" t="s">
        <v>379</v>
      </c>
      <c r="C200" s="139" t="s">
        <v>446</v>
      </c>
      <c r="D200" s="140" t="s">
        <v>446</v>
      </c>
      <c r="E200" s="141" t="s">
        <v>473</v>
      </c>
      <c r="F200" s="67">
        <v>2</v>
      </c>
      <c r="G200" s="6">
        <v>2</v>
      </c>
      <c r="H200" s="134"/>
      <c r="I200" s="135"/>
      <c r="J200" s="135"/>
      <c r="K200" s="135"/>
      <c r="L200" s="136"/>
      <c r="M200" s="134">
        <v>2</v>
      </c>
      <c r="N200" s="135">
        <v>0</v>
      </c>
      <c r="O200" s="135">
        <v>0</v>
      </c>
      <c r="P200" s="135" t="s">
        <v>233</v>
      </c>
      <c r="Q200" s="136">
        <v>2</v>
      </c>
      <c r="R200" s="138">
        <v>54</v>
      </c>
    </row>
    <row r="201" spans="1:18" ht="25.5">
      <c r="A201" s="34">
        <v>74</v>
      </c>
      <c r="B201" s="138" t="s">
        <v>380</v>
      </c>
      <c r="C201" s="139" t="s">
        <v>460</v>
      </c>
      <c r="D201" s="140" t="s">
        <v>460</v>
      </c>
      <c r="E201" s="141" t="s">
        <v>473</v>
      </c>
      <c r="F201" s="67">
        <v>2</v>
      </c>
      <c r="G201" s="6">
        <v>3</v>
      </c>
      <c r="H201" s="134"/>
      <c r="I201" s="135"/>
      <c r="J201" s="135"/>
      <c r="K201" s="135"/>
      <c r="L201" s="136"/>
      <c r="M201" s="134">
        <v>2</v>
      </c>
      <c r="N201" s="135">
        <v>0</v>
      </c>
      <c r="O201" s="135">
        <v>0</v>
      </c>
      <c r="P201" s="135" t="s">
        <v>233</v>
      </c>
      <c r="Q201" s="136">
        <v>3</v>
      </c>
      <c r="R201" s="138">
        <v>55</v>
      </c>
    </row>
    <row r="202" spans="1:18" ht="12.75">
      <c r="A202" s="34">
        <v>75</v>
      </c>
      <c r="B202" s="138" t="s">
        <v>381</v>
      </c>
      <c r="C202" s="139" t="s">
        <v>447</v>
      </c>
      <c r="D202" s="140" t="s">
        <v>447</v>
      </c>
      <c r="E202" s="141" t="s">
        <v>474</v>
      </c>
      <c r="F202" s="67">
        <v>3</v>
      </c>
      <c r="G202" s="6">
        <v>3</v>
      </c>
      <c r="H202" s="134"/>
      <c r="I202" s="135"/>
      <c r="J202" s="135"/>
      <c r="K202" s="135"/>
      <c r="L202" s="136"/>
      <c r="M202" s="134">
        <v>2</v>
      </c>
      <c r="N202" s="135">
        <v>1</v>
      </c>
      <c r="O202" s="135">
        <v>0</v>
      </c>
      <c r="P202" s="135" t="s">
        <v>34</v>
      </c>
      <c r="Q202" s="136">
        <v>3</v>
      </c>
      <c r="R202" s="138">
        <v>56</v>
      </c>
    </row>
    <row r="203" spans="1:18" ht="12.75">
      <c r="A203" s="34">
        <v>76</v>
      </c>
      <c r="B203" s="138" t="s">
        <v>382</v>
      </c>
      <c r="C203" s="139" t="s">
        <v>448</v>
      </c>
      <c r="D203" s="140" t="s">
        <v>448</v>
      </c>
      <c r="E203" s="141" t="s">
        <v>474</v>
      </c>
      <c r="F203" s="67">
        <v>2</v>
      </c>
      <c r="G203" s="6">
        <v>2</v>
      </c>
      <c r="H203" s="134"/>
      <c r="I203" s="135"/>
      <c r="J203" s="135"/>
      <c r="K203" s="135"/>
      <c r="L203" s="136"/>
      <c r="M203" s="134">
        <v>2</v>
      </c>
      <c r="N203" s="135">
        <v>0</v>
      </c>
      <c r="O203" s="135">
        <v>0</v>
      </c>
      <c r="P203" s="135" t="s">
        <v>34</v>
      </c>
      <c r="Q203" s="136">
        <v>2</v>
      </c>
      <c r="R203" s="138">
        <v>57</v>
      </c>
    </row>
    <row r="204" spans="1:18" ht="12.75">
      <c r="A204" s="34">
        <v>77</v>
      </c>
      <c r="B204" s="138" t="s">
        <v>383</v>
      </c>
      <c r="C204" s="139" t="s">
        <v>449</v>
      </c>
      <c r="D204" s="140" t="s">
        <v>449</v>
      </c>
      <c r="E204" s="141" t="s">
        <v>474</v>
      </c>
      <c r="F204" s="67">
        <v>2</v>
      </c>
      <c r="G204" s="6">
        <v>2</v>
      </c>
      <c r="H204" s="134"/>
      <c r="I204" s="135"/>
      <c r="J204" s="135"/>
      <c r="K204" s="135"/>
      <c r="L204" s="136"/>
      <c r="M204" s="134">
        <v>0</v>
      </c>
      <c r="N204" s="135">
        <v>1</v>
      </c>
      <c r="O204" s="135">
        <v>1</v>
      </c>
      <c r="P204" s="135" t="s">
        <v>233</v>
      </c>
      <c r="Q204" s="136">
        <v>2</v>
      </c>
      <c r="R204" s="138">
        <v>58</v>
      </c>
    </row>
    <row r="205" spans="1:18" ht="25.5">
      <c r="A205" s="34">
        <v>78</v>
      </c>
      <c r="B205" s="138" t="s">
        <v>384</v>
      </c>
      <c r="C205" s="139" t="s">
        <v>450</v>
      </c>
      <c r="D205" s="140" t="s">
        <v>450</v>
      </c>
      <c r="E205" s="141" t="s">
        <v>474</v>
      </c>
      <c r="F205" s="67">
        <v>2</v>
      </c>
      <c r="G205" s="6">
        <v>2</v>
      </c>
      <c r="H205" s="134"/>
      <c r="I205" s="135"/>
      <c r="J205" s="135"/>
      <c r="K205" s="135"/>
      <c r="L205" s="136"/>
      <c r="M205" s="134">
        <v>2</v>
      </c>
      <c r="N205" s="135">
        <v>0</v>
      </c>
      <c r="O205" s="135">
        <v>0</v>
      </c>
      <c r="P205" s="135" t="s">
        <v>34</v>
      </c>
      <c r="Q205" s="136">
        <v>2</v>
      </c>
      <c r="R205" s="138">
        <v>59</v>
      </c>
    </row>
    <row r="206" spans="1:18" ht="38.25">
      <c r="A206" s="34">
        <v>79</v>
      </c>
      <c r="B206" s="138" t="s">
        <v>385</v>
      </c>
      <c r="C206" s="139" t="s">
        <v>451</v>
      </c>
      <c r="D206" s="140" t="s">
        <v>451</v>
      </c>
      <c r="E206" s="141" t="s">
        <v>474</v>
      </c>
      <c r="F206" s="67">
        <v>2</v>
      </c>
      <c r="G206" s="6">
        <v>2</v>
      </c>
      <c r="H206" s="134"/>
      <c r="I206" s="135"/>
      <c r="J206" s="135"/>
      <c r="K206" s="135"/>
      <c r="L206" s="136"/>
      <c r="M206" s="134">
        <v>0</v>
      </c>
      <c r="N206" s="135">
        <v>0</v>
      </c>
      <c r="O206" s="135">
        <v>2</v>
      </c>
      <c r="P206" s="135" t="s">
        <v>233</v>
      </c>
      <c r="Q206" s="136">
        <v>2</v>
      </c>
      <c r="R206" s="138">
        <v>60</v>
      </c>
    </row>
    <row r="207" spans="1:18" ht="12.75">
      <c r="A207" s="34">
        <v>80</v>
      </c>
      <c r="B207" s="138" t="s">
        <v>386</v>
      </c>
      <c r="C207" s="139" t="s">
        <v>452</v>
      </c>
      <c r="D207" s="140" t="s">
        <v>452</v>
      </c>
      <c r="E207" s="141" t="s">
        <v>474</v>
      </c>
      <c r="F207" s="67">
        <v>2</v>
      </c>
      <c r="G207" s="6">
        <v>4</v>
      </c>
      <c r="H207" s="134"/>
      <c r="I207" s="135"/>
      <c r="J207" s="135"/>
      <c r="K207" s="135"/>
      <c r="L207" s="136"/>
      <c r="M207" s="134">
        <v>2</v>
      </c>
      <c r="N207" s="135">
        <v>0</v>
      </c>
      <c r="O207" s="135">
        <v>0</v>
      </c>
      <c r="P207" s="135" t="s">
        <v>34</v>
      </c>
      <c r="Q207" s="136">
        <v>4</v>
      </c>
      <c r="R207" s="138">
        <v>61</v>
      </c>
    </row>
    <row r="208" spans="1:18" ht="12.75">
      <c r="A208" s="34">
        <v>81</v>
      </c>
      <c r="B208" s="138" t="s">
        <v>387</v>
      </c>
      <c r="C208" s="139" t="s">
        <v>453</v>
      </c>
      <c r="D208" s="140" t="s">
        <v>453</v>
      </c>
      <c r="E208" s="141" t="s">
        <v>474</v>
      </c>
      <c r="F208" s="67">
        <v>5</v>
      </c>
      <c r="G208" s="6">
        <v>6</v>
      </c>
      <c r="H208" s="134"/>
      <c r="I208" s="135"/>
      <c r="J208" s="135"/>
      <c r="K208" s="135"/>
      <c r="L208" s="136"/>
      <c r="M208" s="134">
        <v>3</v>
      </c>
      <c r="N208" s="135">
        <v>2</v>
      </c>
      <c r="O208" s="135">
        <v>0</v>
      </c>
      <c r="P208" s="135" t="s">
        <v>34</v>
      </c>
      <c r="Q208" s="136">
        <v>6</v>
      </c>
      <c r="R208" s="138">
        <v>62</v>
      </c>
    </row>
    <row r="209" spans="1:18" ht="25.5">
      <c r="A209" s="34">
        <v>82</v>
      </c>
      <c r="B209" s="138" t="s">
        <v>388</v>
      </c>
      <c r="C209" s="139" t="s">
        <v>454</v>
      </c>
      <c r="D209" s="140" t="s">
        <v>454</v>
      </c>
      <c r="E209" s="141" t="s">
        <v>474</v>
      </c>
      <c r="F209" s="67">
        <v>2</v>
      </c>
      <c r="G209" s="6">
        <v>2</v>
      </c>
      <c r="H209" s="134"/>
      <c r="I209" s="135"/>
      <c r="J209" s="135"/>
      <c r="K209" s="135"/>
      <c r="L209" s="136"/>
      <c r="M209" s="134">
        <v>0</v>
      </c>
      <c r="N209" s="135">
        <v>0</v>
      </c>
      <c r="O209" s="135">
        <v>2</v>
      </c>
      <c r="P209" s="135" t="s">
        <v>233</v>
      </c>
      <c r="Q209" s="136">
        <v>2</v>
      </c>
      <c r="R209" s="138">
        <v>63</v>
      </c>
    </row>
    <row r="210" spans="1:18" ht="25.5">
      <c r="A210" s="34">
        <v>83</v>
      </c>
      <c r="B210" s="138" t="s">
        <v>389</v>
      </c>
      <c r="C210" s="139" t="s">
        <v>455</v>
      </c>
      <c r="D210" s="140" t="s">
        <v>455</v>
      </c>
      <c r="E210" s="141" t="s">
        <v>474</v>
      </c>
      <c r="F210" s="67">
        <v>1</v>
      </c>
      <c r="G210" s="6">
        <v>2</v>
      </c>
      <c r="H210" s="134"/>
      <c r="I210" s="135"/>
      <c r="J210" s="135"/>
      <c r="K210" s="135"/>
      <c r="L210" s="136"/>
      <c r="M210" s="134">
        <v>0</v>
      </c>
      <c r="N210" s="135">
        <v>0</v>
      </c>
      <c r="O210" s="135">
        <v>1</v>
      </c>
      <c r="P210" s="135" t="s">
        <v>233</v>
      </c>
      <c r="Q210" s="136">
        <v>2</v>
      </c>
      <c r="R210" s="138">
        <v>64</v>
      </c>
    </row>
    <row r="211" spans="1:18" ht="25.5">
      <c r="A211" s="34">
        <v>84</v>
      </c>
      <c r="B211" s="138" t="s">
        <v>390</v>
      </c>
      <c r="C211" s="139" t="s">
        <v>456</v>
      </c>
      <c r="D211" s="140" t="s">
        <v>456</v>
      </c>
      <c r="E211" s="141" t="s">
        <v>475</v>
      </c>
      <c r="F211" s="67">
        <v>2</v>
      </c>
      <c r="G211" s="6">
        <v>2</v>
      </c>
      <c r="H211" s="134"/>
      <c r="I211" s="135"/>
      <c r="J211" s="135"/>
      <c r="K211" s="135"/>
      <c r="L211" s="136"/>
      <c r="M211" s="134">
        <v>0</v>
      </c>
      <c r="N211" s="135">
        <v>0</v>
      </c>
      <c r="O211" s="135">
        <v>2</v>
      </c>
      <c r="P211" s="135" t="s">
        <v>233</v>
      </c>
      <c r="Q211" s="136">
        <v>2</v>
      </c>
      <c r="R211" s="138">
        <v>65</v>
      </c>
    </row>
    <row r="212" spans="1:18" ht="51">
      <c r="A212" s="34">
        <v>85</v>
      </c>
      <c r="B212" s="138" t="s">
        <v>391</v>
      </c>
      <c r="C212" s="139" t="s">
        <v>306</v>
      </c>
      <c r="D212" s="140" t="s">
        <v>306</v>
      </c>
      <c r="E212" s="141" t="s">
        <v>476</v>
      </c>
      <c r="F212" s="67">
        <v>2</v>
      </c>
      <c r="G212" s="6">
        <v>5</v>
      </c>
      <c r="H212" s="134"/>
      <c r="I212" s="135"/>
      <c r="J212" s="135"/>
      <c r="K212" s="135"/>
      <c r="L212" s="136"/>
      <c r="M212" s="134">
        <v>2</v>
      </c>
      <c r="N212" s="135">
        <v>0</v>
      </c>
      <c r="O212" s="135">
        <v>0</v>
      </c>
      <c r="P212" s="135" t="s">
        <v>233</v>
      </c>
      <c r="Q212" s="136">
        <v>5</v>
      </c>
      <c r="R212" s="138">
        <v>66</v>
      </c>
    </row>
    <row r="213" spans="1:18" ht="38.25">
      <c r="A213" s="34">
        <v>86</v>
      </c>
      <c r="B213" s="138" t="s">
        <v>392</v>
      </c>
      <c r="C213" s="139" t="s">
        <v>423</v>
      </c>
      <c r="D213" s="140" t="s">
        <v>423</v>
      </c>
      <c r="E213" s="141" t="s">
        <v>476</v>
      </c>
      <c r="F213" s="67">
        <v>3</v>
      </c>
      <c r="G213" s="6">
        <v>3</v>
      </c>
      <c r="H213" s="134"/>
      <c r="I213" s="135"/>
      <c r="J213" s="135"/>
      <c r="K213" s="135"/>
      <c r="L213" s="136"/>
      <c r="M213" s="134">
        <v>1</v>
      </c>
      <c r="N213" s="135">
        <v>0</v>
      </c>
      <c r="O213" s="135">
        <v>2</v>
      </c>
      <c r="P213" s="135" t="s">
        <v>34</v>
      </c>
      <c r="Q213" s="136">
        <v>3</v>
      </c>
      <c r="R213" s="138">
        <v>67</v>
      </c>
    </row>
    <row r="214" spans="1:18" ht="38.25">
      <c r="A214" s="34">
        <v>87</v>
      </c>
      <c r="B214" s="138" t="s">
        <v>393</v>
      </c>
      <c r="C214" s="139" t="s">
        <v>466</v>
      </c>
      <c r="D214" s="140" t="s">
        <v>466</v>
      </c>
      <c r="E214" s="141" t="s">
        <v>476</v>
      </c>
      <c r="F214" s="67">
        <v>6</v>
      </c>
      <c r="G214" s="6">
        <v>6</v>
      </c>
      <c r="H214" s="134"/>
      <c r="I214" s="135"/>
      <c r="J214" s="135"/>
      <c r="K214" s="135"/>
      <c r="L214" s="136"/>
      <c r="M214" s="134">
        <v>2</v>
      </c>
      <c r="N214" s="135">
        <v>0</v>
      </c>
      <c r="O214" s="135">
        <v>4</v>
      </c>
      <c r="P214" s="135" t="s">
        <v>233</v>
      </c>
      <c r="Q214" s="136">
        <v>6</v>
      </c>
      <c r="R214" s="138">
        <v>68</v>
      </c>
    </row>
    <row r="215" spans="1:18" ht="12.75">
      <c r="A215" s="34">
        <v>88</v>
      </c>
      <c r="B215" s="138" t="s">
        <v>394</v>
      </c>
      <c r="C215" s="139" t="s">
        <v>312</v>
      </c>
      <c r="D215" s="140" t="s">
        <v>312</v>
      </c>
      <c r="E215" s="141" t="s">
        <v>476</v>
      </c>
      <c r="F215" s="67">
        <v>5</v>
      </c>
      <c r="G215" s="6">
        <v>6</v>
      </c>
      <c r="H215" s="134"/>
      <c r="I215" s="135"/>
      <c r="J215" s="135"/>
      <c r="K215" s="135"/>
      <c r="L215" s="136"/>
      <c r="M215" s="134">
        <v>3</v>
      </c>
      <c r="N215" s="135">
        <v>0</v>
      </c>
      <c r="O215" s="135">
        <v>2</v>
      </c>
      <c r="P215" s="135" t="s">
        <v>34</v>
      </c>
      <c r="Q215" s="136">
        <v>6</v>
      </c>
      <c r="R215" s="138">
        <v>69</v>
      </c>
    </row>
    <row r="216" spans="1:18" ht="12.75">
      <c r="A216" s="34">
        <v>89</v>
      </c>
      <c r="B216" s="138" t="s">
        <v>395</v>
      </c>
      <c r="C216" s="139" t="s">
        <v>463</v>
      </c>
      <c r="D216" s="140" t="s">
        <v>463</v>
      </c>
      <c r="E216" s="141" t="s">
        <v>476</v>
      </c>
      <c r="F216" s="67">
        <v>3</v>
      </c>
      <c r="G216" s="6">
        <v>6</v>
      </c>
      <c r="H216" s="134"/>
      <c r="I216" s="135"/>
      <c r="J216" s="135"/>
      <c r="K216" s="135"/>
      <c r="L216" s="136"/>
      <c r="M216" s="134">
        <v>0</v>
      </c>
      <c r="N216" s="135">
        <v>0</v>
      </c>
      <c r="O216" s="135">
        <v>3</v>
      </c>
      <c r="P216" s="135" t="s">
        <v>233</v>
      </c>
      <c r="Q216" s="136">
        <v>6</v>
      </c>
      <c r="R216" s="138">
        <v>70</v>
      </c>
    </row>
    <row r="217" spans="1:18" ht="12.75">
      <c r="A217" s="34">
        <v>90</v>
      </c>
      <c r="B217" s="138" t="s">
        <v>396</v>
      </c>
      <c r="C217" s="139" t="s">
        <v>464</v>
      </c>
      <c r="D217" s="140" t="s">
        <v>464</v>
      </c>
      <c r="E217" s="141" t="s">
        <v>476</v>
      </c>
      <c r="F217" s="67">
        <v>3</v>
      </c>
      <c r="G217" s="6">
        <v>6</v>
      </c>
      <c r="H217" s="134"/>
      <c r="I217" s="135"/>
      <c r="J217" s="135"/>
      <c r="K217" s="135"/>
      <c r="L217" s="136"/>
      <c r="M217" s="134">
        <v>0</v>
      </c>
      <c r="N217" s="135">
        <v>0</v>
      </c>
      <c r="O217" s="135">
        <v>3</v>
      </c>
      <c r="P217" s="135" t="s">
        <v>233</v>
      </c>
      <c r="Q217" s="136">
        <v>6</v>
      </c>
      <c r="R217" s="138">
        <v>71</v>
      </c>
    </row>
    <row r="218" spans="1:18" ht="51">
      <c r="A218" s="34">
        <v>91</v>
      </c>
      <c r="B218" s="138" t="s">
        <v>397</v>
      </c>
      <c r="C218" s="139" t="s">
        <v>462</v>
      </c>
      <c r="D218" s="140" t="s">
        <v>462</v>
      </c>
      <c r="E218" s="141" t="s">
        <v>476</v>
      </c>
      <c r="F218" s="67">
        <v>3</v>
      </c>
      <c r="G218" s="6">
        <v>3</v>
      </c>
      <c r="H218" s="134"/>
      <c r="I218" s="135"/>
      <c r="J218" s="135"/>
      <c r="K218" s="135"/>
      <c r="L218" s="136"/>
      <c r="M218" s="134">
        <v>3</v>
      </c>
      <c r="N218" s="135">
        <v>0</v>
      </c>
      <c r="O218" s="135">
        <v>0</v>
      </c>
      <c r="P218" s="135" t="s">
        <v>34</v>
      </c>
      <c r="Q218" s="136">
        <v>3</v>
      </c>
      <c r="R218" s="138">
        <v>72</v>
      </c>
    </row>
    <row r="219" spans="1:18" ht="25.5">
      <c r="A219" s="34">
        <v>92</v>
      </c>
      <c r="B219" s="138" t="s">
        <v>398</v>
      </c>
      <c r="C219" s="139" t="s">
        <v>422</v>
      </c>
      <c r="D219" s="140" t="s">
        <v>422</v>
      </c>
      <c r="E219" s="141" t="s">
        <v>476</v>
      </c>
      <c r="F219" s="67">
        <v>2</v>
      </c>
      <c r="G219" s="6">
        <v>2</v>
      </c>
      <c r="H219" s="134"/>
      <c r="I219" s="135"/>
      <c r="J219" s="135"/>
      <c r="K219" s="135"/>
      <c r="L219" s="136"/>
      <c r="M219" s="134">
        <v>0</v>
      </c>
      <c r="N219" s="135">
        <v>0</v>
      </c>
      <c r="O219" s="135">
        <v>2</v>
      </c>
      <c r="P219" s="135" t="s">
        <v>233</v>
      </c>
      <c r="Q219" s="136">
        <v>2</v>
      </c>
      <c r="R219" s="138">
        <v>73</v>
      </c>
    </row>
    <row r="220" spans="1:18" ht="25.5">
      <c r="A220" s="34">
        <v>93</v>
      </c>
      <c r="B220" s="138" t="s">
        <v>399</v>
      </c>
      <c r="C220" s="139" t="s">
        <v>461</v>
      </c>
      <c r="D220" s="140" t="s">
        <v>461</v>
      </c>
      <c r="E220" s="141" t="s">
        <v>477</v>
      </c>
      <c r="F220" s="67">
        <v>2</v>
      </c>
      <c r="G220" s="6">
        <v>2</v>
      </c>
      <c r="H220" s="134"/>
      <c r="I220" s="135"/>
      <c r="J220" s="135"/>
      <c r="K220" s="135"/>
      <c r="L220" s="136"/>
      <c r="M220" s="134">
        <v>1</v>
      </c>
      <c r="N220" s="135">
        <v>0</v>
      </c>
      <c r="O220" s="135">
        <v>1</v>
      </c>
      <c r="P220" s="135" t="s">
        <v>233</v>
      </c>
      <c r="Q220" s="136">
        <v>2</v>
      </c>
      <c r="R220" s="138">
        <v>74</v>
      </c>
    </row>
    <row r="221" spans="1:18" ht="25.5">
      <c r="A221" s="34">
        <v>94</v>
      </c>
      <c r="B221" s="138" t="s">
        <v>400</v>
      </c>
      <c r="C221" s="139" t="s">
        <v>421</v>
      </c>
      <c r="D221" s="140" t="s">
        <v>421</v>
      </c>
      <c r="E221" s="141" t="s">
        <v>477</v>
      </c>
      <c r="F221" s="67">
        <v>2</v>
      </c>
      <c r="G221" s="6">
        <v>2</v>
      </c>
      <c r="H221" s="134"/>
      <c r="I221" s="135"/>
      <c r="J221" s="135"/>
      <c r="K221" s="135"/>
      <c r="L221" s="136"/>
      <c r="M221" s="134">
        <v>1</v>
      </c>
      <c r="N221" s="135">
        <v>0</v>
      </c>
      <c r="O221" s="135">
        <v>1</v>
      </c>
      <c r="P221" s="135" t="s">
        <v>34</v>
      </c>
      <c r="Q221" s="136">
        <v>2</v>
      </c>
      <c r="R221" s="138">
        <v>75</v>
      </c>
    </row>
    <row r="222" spans="1:18" ht="12.75">
      <c r="A222" s="34">
        <v>95</v>
      </c>
      <c r="B222" s="138" t="s">
        <v>401</v>
      </c>
      <c r="C222" s="139" t="s">
        <v>424</v>
      </c>
      <c r="D222" s="140" t="s">
        <v>424</v>
      </c>
      <c r="E222" s="141" t="s">
        <v>477</v>
      </c>
      <c r="F222" s="67">
        <v>2</v>
      </c>
      <c r="G222" s="6">
        <v>2</v>
      </c>
      <c r="H222" s="134"/>
      <c r="I222" s="135"/>
      <c r="J222" s="135"/>
      <c r="K222" s="135"/>
      <c r="L222" s="136"/>
      <c r="M222" s="134">
        <v>2</v>
      </c>
      <c r="N222" s="135">
        <v>0</v>
      </c>
      <c r="O222" s="135">
        <v>0</v>
      </c>
      <c r="P222" s="135" t="s">
        <v>233</v>
      </c>
      <c r="Q222" s="136">
        <v>2</v>
      </c>
      <c r="R222" s="138">
        <v>76</v>
      </c>
    </row>
    <row r="223" spans="1:18" ht="76.5">
      <c r="A223" s="34">
        <v>96</v>
      </c>
      <c r="B223" s="138" t="s">
        <v>402</v>
      </c>
      <c r="C223" s="139" t="s">
        <v>465</v>
      </c>
      <c r="D223" s="140" t="s">
        <v>465</v>
      </c>
      <c r="E223" s="141" t="s">
        <v>477</v>
      </c>
      <c r="F223" s="67">
        <v>2</v>
      </c>
      <c r="G223" s="6">
        <v>2</v>
      </c>
      <c r="H223" s="134"/>
      <c r="I223" s="135"/>
      <c r="J223" s="135"/>
      <c r="K223" s="135"/>
      <c r="L223" s="136"/>
      <c r="M223" s="134">
        <v>1</v>
      </c>
      <c r="N223" s="135">
        <v>0</v>
      </c>
      <c r="O223" s="135">
        <v>1</v>
      </c>
      <c r="P223" s="135" t="s">
        <v>34</v>
      </c>
      <c r="Q223" s="136">
        <v>2</v>
      </c>
      <c r="R223" s="138">
        <v>77</v>
      </c>
    </row>
    <row r="224" spans="1:18" ht="38.25">
      <c r="A224" s="34">
        <v>97</v>
      </c>
      <c r="B224" s="455" t="s">
        <v>403</v>
      </c>
      <c r="C224" s="139" t="s">
        <v>467</v>
      </c>
      <c r="D224" s="140" t="s">
        <v>467</v>
      </c>
      <c r="E224" s="141" t="s">
        <v>477</v>
      </c>
      <c r="F224" s="67">
        <v>3</v>
      </c>
      <c r="G224" s="6">
        <v>5</v>
      </c>
      <c r="H224" s="134"/>
      <c r="I224" s="135"/>
      <c r="J224" s="135"/>
      <c r="K224" s="135"/>
      <c r="L224" s="136"/>
      <c r="M224" s="134">
        <v>2</v>
      </c>
      <c r="N224" s="135">
        <v>1</v>
      </c>
      <c r="O224" s="135">
        <v>0</v>
      </c>
      <c r="P224" s="135" t="s">
        <v>233</v>
      </c>
      <c r="Q224" s="136">
        <v>5</v>
      </c>
      <c r="R224" s="138">
        <v>78</v>
      </c>
    </row>
    <row r="225" spans="1:45" ht="38.25">
      <c r="A225" s="34">
        <v>98</v>
      </c>
      <c r="B225" s="459" t="s">
        <v>511</v>
      </c>
      <c r="C225" s="139" t="s">
        <v>160</v>
      </c>
      <c r="D225" s="140" t="s">
        <v>467</v>
      </c>
      <c r="E225" s="141" t="s">
        <v>477</v>
      </c>
      <c r="F225" s="67">
        <v>3</v>
      </c>
      <c r="G225" s="6">
        <v>5</v>
      </c>
      <c r="H225" s="134"/>
      <c r="I225" s="135"/>
      <c r="J225" s="135"/>
      <c r="K225" s="135"/>
      <c r="L225" s="136"/>
      <c r="M225" s="134">
        <v>2</v>
      </c>
      <c r="N225" s="135">
        <v>1</v>
      </c>
      <c r="O225" s="135">
        <v>0</v>
      </c>
      <c r="P225" s="135" t="s">
        <v>233</v>
      </c>
      <c r="Q225" s="136">
        <v>5</v>
      </c>
      <c r="R225" s="138">
        <v>79</v>
      </c>
      <c r="T225" s="457"/>
      <c r="U225" s="457"/>
      <c r="V225" s="457"/>
      <c r="W225" s="457"/>
      <c r="X225" s="457"/>
      <c r="Y225" s="457"/>
      <c r="Z225" s="457"/>
      <c r="AA225" s="457"/>
      <c r="AB225" s="457"/>
      <c r="AC225" s="457"/>
      <c r="AD225" s="457"/>
      <c r="AE225" s="457"/>
      <c r="AF225" s="457"/>
      <c r="AG225" s="457"/>
      <c r="AH225" s="457"/>
      <c r="AI225" s="457"/>
      <c r="AJ225" s="457"/>
      <c r="AK225" s="457"/>
      <c r="AL225" s="457"/>
      <c r="AM225" s="457"/>
      <c r="AN225" s="457"/>
      <c r="AO225" s="457"/>
      <c r="AP225" s="457"/>
      <c r="AQ225" s="457"/>
      <c r="AR225" s="457"/>
      <c r="AS225" s="457"/>
    </row>
    <row r="226" spans="1:18" ht="38.25">
      <c r="A226" s="34">
        <v>99</v>
      </c>
      <c r="B226" s="138" t="s">
        <v>404</v>
      </c>
      <c r="C226" s="139" t="s">
        <v>425</v>
      </c>
      <c r="D226" s="140" t="s">
        <v>425</v>
      </c>
      <c r="E226" s="141" t="s">
        <v>478</v>
      </c>
      <c r="F226" s="67">
        <v>2</v>
      </c>
      <c r="G226" s="6">
        <v>2</v>
      </c>
      <c r="H226" s="134"/>
      <c r="I226" s="135"/>
      <c r="J226" s="135"/>
      <c r="K226" s="135"/>
      <c r="L226" s="136"/>
      <c r="M226" s="134">
        <v>1</v>
      </c>
      <c r="N226" s="135">
        <v>0</v>
      </c>
      <c r="O226" s="135">
        <v>1</v>
      </c>
      <c r="P226" s="135" t="s">
        <v>34</v>
      </c>
      <c r="Q226" s="136">
        <v>2</v>
      </c>
      <c r="R226" s="138">
        <v>80</v>
      </c>
    </row>
    <row r="227" spans="1:18" ht="12.75">
      <c r="A227" s="34">
        <v>100</v>
      </c>
      <c r="B227" s="138" t="s">
        <v>409</v>
      </c>
      <c r="C227" s="139" t="s">
        <v>333</v>
      </c>
      <c r="D227" s="140" t="s">
        <v>333</v>
      </c>
      <c r="E227" s="141" t="s">
        <v>479</v>
      </c>
      <c r="F227" s="67">
        <v>2</v>
      </c>
      <c r="G227" s="6">
        <v>8</v>
      </c>
      <c r="H227" s="134"/>
      <c r="I227" s="135"/>
      <c r="J227" s="135"/>
      <c r="K227" s="135"/>
      <c r="L227" s="136"/>
      <c r="M227" s="134">
        <v>0</v>
      </c>
      <c r="N227" s="135">
        <v>0</v>
      </c>
      <c r="O227" s="135">
        <v>2</v>
      </c>
      <c r="P227" s="135" t="s">
        <v>233</v>
      </c>
      <c r="Q227" s="136">
        <v>8</v>
      </c>
      <c r="R227" s="138">
        <v>81</v>
      </c>
    </row>
    <row r="228" spans="1:18" ht="25.5">
      <c r="A228" s="34">
        <v>101</v>
      </c>
      <c r="B228" s="138" t="s">
        <v>410</v>
      </c>
      <c r="C228" s="139" t="s">
        <v>430</v>
      </c>
      <c r="D228" s="140" t="s">
        <v>430</v>
      </c>
      <c r="E228" s="141" t="s">
        <v>480</v>
      </c>
      <c r="F228" s="67">
        <v>2</v>
      </c>
      <c r="G228" s="6">
        <v>2</v>
      </c>
      <c r="H228" s="134"/>
      <c r="I228" s="135"/>
      <c r="J228" s="135"/>
      <c r="K228" s="135"/>
      <c r="L228" s="136"/>
      <c r="M228" s="134">
        <v>2</v>
      </c>
      <c r="N228" s="135">
        <v>0</v>
      </c>
      <c r="O228" s="135">
        <v>0</v>
      </c>
      <c r="P228" s="135" t="s">
        <v>233</v>
      </c>
      <c r="Q228" s="136">
        <v>2</v>
      </c>
      <c r="R228" s="138">
        <v>82</v>
      </c>
    </row>
    <row r="229" spans="1:18" ht="25.5">
      <c r="A229" s="34">
        <v>102</v>
      </c>
      <c r="B229" s="138" t="s">
        <v>411</v>
      </c>
      <c r="C229" s="139" t="s">
        <v>431</v>
      </c>
      <c r="D229" s="140" t="s">
        <v>431</v>
      </c>
      <c r="E229" s="141" t="s">
        <v>480</v>
      </c>
      <c r="F229" s="67">
        <v>2</v>
      </c>
      <c r="G229" s="6">
        <v>2</v>
      </c>
      <c r="H229" s="134"/>
      <c r="I229" s="135"/>
      <c r="J229" s="135"/>
      <c r="K229" s="135"/>
      <c r="L229" s="136"/>
      <c r="M229" s="134">
        <v>2</v>
      </c>
      <c r="N229" s="135">
        <v>0</v>
      </c>
      <c r="O229" s="135">
        <v>0</v>
      </c>
      <c r="P229" s="135" t="s">
        <v>233</v>
      </c>
      <c r="Q229" s="136">
        <v>2</v>
      </c>
      <c r="R229" s="138">
        <v>83</v>
      </c>
    </row>
    <row r="230" spans="1:18" ht="12.75">
      <c r="A230" s="34">
        <v>103</v>
      </c>
      <c r="B230" s="138" t="s">
        <v>412</v>
      </c>
      <c r="C230" s="139" t="s">
        <v>432</v>
      </c>
      <c r="D230" s="140" t="s">
        <v>432</v>
      </c>
      <c r="E230" s="141" t="s">
        <v>481</v>
      </c>
      <c r="F230" s="67">
        <v>2</v>
      </c>
      <c r="G230" s="6">
        <v>2</v>
      </c>
      <c r="H230" s="134"/>
      <c r="I230" s="135"/>
      <c r="J230" s="135"/>
      <c r="K230" s="135"/>
      <c r="L230" s="136"/>
      <c r="M230" s="134">
        <v>2</v>
      </c>
      <c r="N230" s="135">
        <v>0</v>
      </c>
      <c r="O230" s="135">
        <v>0</v>
      </c>
      <c r="P230" s="135" t="s">
        <v>233</v>
      </c>
      <c r="Q230" s="136">
        <v>2</v>
      </c>
      <c r="R230" s="138">
        <v>84</v>
      </c>
    </row>
    <row r="231" spans="1:18" ht="25.5">
      <c r="A231" s="34">
        <v>104</v>
      </c>
      <c r="B231" s="138" t="s">
        <v>413</v>
      </c>
      <c r="C231" s="139" t="s">
        <v>428</v>
      </c>
      <c r="D231" s="140" t="s">
        <v>428</v>
      </c>
      <c r="E231" s="141" t="s">
        <v>481</v>
      </c>
      <c r="F231" s="67">
        <v>3</v>
      </c>
      <c r="G231" s="6">
        <v>4</v>
      </c>
      <c r="H231" s="134"/>
      <c r="I231" s="135"/>
      <c r="J231" s="135"/>
      <c r="K231" s="135"/>
      <c r="L231" s="136"/>
      <c r="M231" s="134">
        <v>1</v>
      </c>
      <c r="N231" s="135">
        <v>2</v>
      </c>
      <c r="O231" s="135">
        <v>0</v>
      </c>
      <c r="P231" s="135" t="s">
        <v>233</v>
      </c>
      <c r="Q231" s="136">
        <v>4</v>
      </c>
      <c r="R231" s="138">
        <v>85</v>
      </c>
    </row>
    <row r="232" spans="1:18" ht="25.5">
      <c r="A232" s="34">
        <v>105</v>
      </c>
      <c r="B232" s="138" t="s">
        <v>414</v>
      </c>
      <c r="C232" s="139" t="s">
        <v>427</v>
      </c>
      <c r="D232" s="140" t="s">
        <v>427</v>
      </c>
      <c r="E232" s="141" t="s">
        <v>481</v>
      </c>
      <c r="F232" s="67">
        <v>3</v>
      </c>
      <c r="G232" s="6">
        <v>3</v>
      </c>
      <c r="H232" s="134"/>
      <c r="I232" s="135"/>
      <c r="J232" s="135"/>
      <c r="K232" s="135"/>
      <c r="L232" s="136"/>
      <c r="M232" s="134">
        <v>0</v>
      </c>
      <c r="N232" s="135">
        <v>0</v>
      </c>
      <c r="O232" s="135">
        <v>3</v>
      </c>
      <c r="P232" s="135" t="s">
        <v>233</v>
      </c>
      <c r="Q232" s="136">
        <v>3</v>
      </c>
      <c r="R232" s="138">
        <v>86</v>
      </c>
    </row>
    <row r="233" spans="1:18" ht="25.5">
      <c r="A233" s="34">
        <v>106</v>
      </c>
      <c r="B233" s="138" t="s">
        <v>415</v>
      </c>
      <c r="C233" s="139" t="s">
        <v>433</v>
      </c>
      <c r="D233" s="140" t="s">
        <v>433</v>
      </c>
      <c r="E233" s="141" t="s">
        <v>481</v>
      </c>
      <c r="F233" s="67">
        <v>2</v>
      </c>
      <c r="G233" s="6">
        <v>2</v>
      </c>
      <c r="H233" s="134"/>
      <c r="I233" s="135"/>
      <c r="J233" s="135"/>
      <c r="K233" s="135"/>
      <c r="L233" s="136"/>
      <c r="M233" s="134">
        <v>0</v>
      </c>
      <c r="N233" s="135">
        <v>0</v>
      </c>
      <c r="O233" s="135">
        <v>2</v>
      </c>
      <c r="P233" s="135" t="s">
        <v>233</v>
      </c>
      <c r="Q233" s="136">
        <v>2</v>
      </c>
      <c r="R233" s="138">
        <v>87</v>
      </c>
    </row>
    <row r="234" spans="1:18" ht="38.25">
      <c r="A234" s="34">
        <v>107</v>
      </c>
      <c r="B234" s="138" t="s">
        <v>416</v>
      </c>
      <c r="C234" s="139" t="s">
        <v>426</v>
      </c>
      <c r="D234" s="140" t="s">
        <v>426</v>
      </c>
      <c r="E234" s="141" t="s">
        <v>481</v>
      </c>
      <c r="F234" s="67">
        <v>2</v>
      </c>
      <c r="G234" s="6">
        <v>3</v>
      </c>
      <c r="H234" s="134"/>
      <c r="I234" s="135"/>
      <c r="J234" s="135"/>
      <c r="K234" s="135"/>
      <c r="L234" s="136"/>
      <c r="M234" s="134">
        <v>1</v>
      </c>
      <c r="N234" s="135">
        <v>0</v>
      </c>
      <c r="O234" s="135">
        <v>1</v>
      </c>
      <c r="P234" s="135" t="s">
        <v>34</v>
      </c>
      <c r="Q234" s="136">
        <v>3</v>
      </c>
      <c r="R234" s="138">
        <v>88</v>
      </c>
    </row>
    <row r="235" spans="1:18" ht="25.5">
      <c r="A235" s="34">
        <v>108</v>
      </c>
      <c r="B235" s="138" t="s">
        <v>417</v>
      </c>
      <c r="C235" s="139" t="s">
        <v>429</v>
      </c>
      <c r="D235" s="140" t="s">
        <v>429</v>
      </c>
      <c r="E235" s="141" t="s">
        <v>481</v>
      </c>
      <c r="F235" s="67">
        <v>3</v>
      </c>
      <c r="G235" s="6">
        <v>3</v>
      </c>
      <c r="H235" s="134"/>
      <c r="I235" s="135"/>
      <c r="J235" s="135"/>
      <c r="K235" s="135"/>
      <c r="L235" s="136"/>
      <c r="M235" s="134">
        <v>1</v>
      </c>
      <c r="N235" s="135">
        <v>0</v>
      </c>
      <c r="O235" s="135">
        <v>2</v>
      </c>
      <c r="P235" s="135" t="s">
        <v>233</v>
      </c>
      <c r="Q235" s="136">
        <v>3</v>
      </c>
      <c r="R235" s="138">
        <v>89</v>
      </c>
    </row>
    <row r="236" spans="1:18" ht="25.5">
      <c r="A236" s="34">
        <v>109</v>
      </c>
      <c r="B236" s="138" t="s">
        <v>221</v>
      </c>
      <c r="C236" s="139" t="s">
        <v>164</v>
      </c>
      <c r="D236" s="140" t="s">
        <v>525</v>
      </c>
      <c r="E236" s="141" t="s">
        <v>322</v>
      </c>
      <c r="F236" s="67">
        <v>4</v>
      </c>
      <c r="G236" s="136">
        <v>5</v>
      </c>
      <c r="H236" s="134"/>
      <c r="I236" s="135"/>
      <c r="J236" s="135"/>
      <c r="K236" s="135"/>
      <c r="L236" s="136"/>
      <c r="M236" s="134">
        <v>2</v>
      </c>
      <c r="N236" s="135">
        <v>0</v>
      </c>
      <c r="O236" s="135">
        <v>2</v>
      </c>
      <c r="P236" s="135" t="s">
        <v>34</v>
      </c>
      <c r="Q236" s="136">
        <v>5</v>
      </c>
      <c r="R236" s="138">
        <v>90</v>
      </c>
    </row>
    <row r="237" spans="1:18" ht="25.5">
      <c r="A237" s="34">
        <v>110</v>
      </c>
      <c r="B237" s="138" t="s">
        <v>516</v>
      </c>
      <c r="C237" s="139" t="s">
        <v>517</v>
      </c>
      <c r="D237" s="140" t="s">
        <v>518</v>
      </c>
      <c r="E237" s="141" t="s">
        <v>70</v>
      </c>
      <c r="F237" s="67">
        <v>2</v>
      </c>
      <c r="G237" s="136">
        <v>3</v>
      </c>
      <c r="H237" s="134"/>
      <c r="I237" s="135"/>
      <c r="J237" s="135"/>
      <c r="K237" s="135"/>
      <c r="L237" s="136"/>
      <c r="M237" s="134">
        <v>2</v>
      </c>
      <c r="N237" s="135">
        <v>0</v>
      </c>
      <c r="O237" s="135">
        <v>0</v>
      </c>
      <c r="P237" s="135" t="s">
        <v>233</v>
      </c>
      <c r="Q237" s="136">
        <v>3</v>
      </c>
      <c r="R237" s="138">
        <v>91</v>
      </c>
    </row>
    <row r="238" spans="1:18" ht="25.5">
      <c r="A238" s="34">
        <v>111</v>
      </c>
      <c r="B238" s="138" t="s">
        <v>522</v>
      </c>
      <c r="C238" s="139" t="s">
        <v>526</v>
      </c>
      <c r="D238" s="140" t="s">
        <v>527</v>
      </c>
      <c r="E238" s="141" t="s">
        <v>70</v>
      </c>
      <c r="F238" s="67">
        <v>4</v>
      </c>
      <c r="G238" s="136">
        <v>4</v>
      </c>
      <c r="H238" s="134"/>
      <c r="I238" s="135"/>
      <c r="J238" s="135"/>
      <c r="K238" s="135"/>
      <c r="L238" s="136"/>
      <c r="M238" s="134">
        <v>2</v>
      </c>
      <c r="N238" s="135">
        <v>0</v>
      </c>
      <c r="O238" s="135">
        <v>2</v>
      </c>
      <c r="P238" s="135" t="s">
        <v>233</v>
      </c>
      <c r="Q238" s="136">
        <v>4</v>
      </c>
      <c r="R238" s="138">
        <v>92</v>
      </c>
    </row>
    <row r="239" spans="1:18" ht="12.75">
      <c r="A239" s="34">
        <v>112</v>
      </c>
      <c r="B239" s="138" t="s">
        <v>521</v>
      </c>
      <c r="C239" s="139" t="s">
        <v>37</v>
      </c>
      <c r="D239" s="140" t="s">
        <v>528</v>
      </c>
      <c r="E239" s="141" t="s">
        <v>70</v>
      </c>
      <c r="F239" s="67">
        <v>3</v>
      </c>
      <c r="G239" s="136">
        <v>4</v>
      </c>
      <c r="H239" s="134"/>
      <c r="I239" s="135"/>
      <c r="J239" s="135"/>
      <c r="K239" s="135"/>
      <c r="L239" s="136"/>
      <c r="M239" s="134">
        <v>2</v>
      </c>
      <c r="N239" s="135">
        <v>1</v>
      </c>
      <c r="O239" s="135">
        <v>0</v>
      </c>
      <c r="P239" s="135" t="s">
        <v>34</v>
      </c>
      <c r="Q239" s="136">
        <v>4</v>
      </c>
      <c r="R239" s="138">
        <v>93</v>
      </c>
    </row>
    <row r="240" spans="1:18" ht="25.5">
      <c r="A240" s="34">
        <v>113</v>
      </c>
      <c r="B240" s="138" t="s">
        <v>524</v>
      </c>
      <c r="C240" s="139" t="s">
        <v>169</v>
      </c>
      <c r="D240" s="140" t="s">
        <v>184</v>
      </c>
      <c r="E240" s="141" t="s">
        <v>173</v>
      </c>
      <c r="F240" s="67">
        <v>3</v>
      </c>
      <c r="G240" s="136">
        <v>4</v>
      </c>
      <c r="H240" s="134"/>
      <c r="I240" s="135"/>
      <c r="J240" s="135"/>
      <c r="K240" s="135"/>
      <c r="L240" s="136"/>
      <c r="M240" s="134">
        <v>0</v>
      </c>
      <c r="N240" s="135">
        <v>1</v>
      </c>
      <c r="O240" s="135">
        <v>2</v>
      </c>
      <c r="P240" s="135" t="s">
        <v>233</v>
      </c>
      <c r="Q240" s="136">
        <v>4</v>
      </c>
      <c r="R240" s="138">
        <v>94</v>
      </c>
    </row>
    <row r="241" spans="1:18" ht="25.5">
      <c r="A241" s="34">
        <v>114</v>
      </c>
      <c r="B241" s="138" t="s">
        <v>219</v>
      </c>
      <c r="C241" s="139" t="s">
        <v>162</v>
      </c>
      <c r="D241" s="140" t="s">
        <v>179</v>
      </c>
      <c r="E241" s="141" t="s">
        <v>173</v>
      </c>
      <c r="F241" s="67">
        <v>4</v>
      </c>
      <c r="G241" s="136">
        <v>5</v>
      </c>
      <c r="H241" s="134"/>
      <c r="I241" s="135"/>
      <c r="J241" s="135"/>
      <c r="K241" s="135"/>
      <c r="L241" s="136"/>
      <c r="M241" s="134">
        <v>2</v>
      </c>
      <c r="N241" s="135">
        <v>0</v>
      </c>
      <c r="O241" s="135">
        <v>2</v>
      </c>
      <c r="P241" s="135" t="s">
        <v>34</v>
      </c>
      <c r="Q241" s="136">
        <v>5</v>
      </c>
      <c r="R241" s="138">
        <v>95</v>
      </c>
    </row>
    <row r="242" spans="1:18" ht="12.75">
      <c r="A242" s="34">
        <v>115</v>
      </c>
      <c r="B242" s="138" t="s">
        <v>523</v>
      </c>
      <c r="C242" s="139" t="s">
        <v>529</v>
      </c>
      <c r="D242" s="140" t="s">
        <v>530</v>
      </c>
      <c r="E242" s="141" t="s">
        <v>79</v>
      </c>
      <c r="F242" s="67">
        <v>2</v>
      </c>
      <c r="G242" s="136">
        <v>2</v>
      </c>
      <c r="H242" s="134"/>
      <c r="I242" s="135"/>
      <c r="J242" s="135"/>
      <c r="K242" s="135"/>
      <c r="L242" s="136"/>
      <c r="M242" s="134">
        <v>2</v>
      </c>
      <c r="N242" s="135">
        <v>0</v>
      </c>
      <c r="O242" s="135">
        <v>0</v>
      </c>
      <c r="P242" s="135" t="s">
        <v>34</v>
      </c>
      <c r="Q242" s="136">
        <v>2</v>
      </c>
      <c r="R242" s="138">
        <v>96</v>
      </c>
    </row>
    <row r="243" spans="1:18" ht="12.75">
      <c r="A243" s="34">
        <v>116</v>
      </c>
      <c r="B243" s="138" t="s">
        <v>217</v>
      </c>
      <c r="C243" s="139" t="s">
        <v>58</v>
      </c>
      <c r="D243" s="140" t="s">
        <v>107</v>
      </c>
      <c r="E243" s="141" t="s">
        <v>81</v>
      </c>
      <c r="F243" s="67">
        <v>2</v>
      </c>
      <c r="G243" s="136">
        <v>3</v>
      </c>
      <c r="H243" s="134"/>
      <c r="I243" s="135"/>
      <c r="J243" s="135"/>
      <c r="K243" s="135"/>
      <c r="L243" s="136"/>
      <c r="M243" s="134">
        <v>1</v>
      </c>
      <c r="N243" s="135">
        <v>0</v>
      </c>
      <c r="O243" s="135">
        <v>1</v>
      </c>
      <c r="P243" s="135" t="s">
        <v>233</v>
      </c>
      <c r="Q243" s="136">
        <v>3</v>
      </c>
      <c r="R243" s="138">
        <v>97</v>
      </c>
    </row>
    <row r="244" spans="1:18" ht="26.25" thickBot="1">
      <c r="A244" s="34">
        <v>117</v>
      </c>
      <c r="B244" s="441" t="s">
        <v>520</v>
      </c>
      <c r="C244" s="442" t="s">
        <v>159</v>
      </c>
      <c r="D244" s="443" t="s">
        <v>188</v>
      </c>
      <c r="E244" s="444" t="s">
        <v>81</v>
      </c>
      <c r="F244" s="154">
        <v>5</v>
      </c>
      <c r="G244" s="154">
        <v>6</v>
      </c>
      <c r="H244" s="445"/>
      <c r="I244" s="446"/>
      <c r="J244" s="446"/>
      <c r="K244" s="446"/>
      <c r="L244" s="447"/>
      <c r="M244" s="445">
        <v>3</v>
      </c>
      <c r="N244" s="446">
        <v>2</v>
      </c>
      <c r="O244" s="446">
        <v>0</v>
      </c>
      <c r="P244" s="446" t="s">
        <v>34</v>
      </c>
      <c r="Q244" s="447">
        <v>6</v>
      </c>
      <c r="R244" s="138">
        <v>98</v>
      </c>
    </row>
  </sheetData>
  <sheetProtection/>
  <printOptions horizontalCentered="1"/>
  <pageMargins left="0.3937007874015748" right="0.3937007874015748" top="0.4724409448818898" bottom="0.31496062992125984" header="0.5118110236220472" footer="0.2755905511811024"/>
  <pageSetup horizontalDpi="600" verticalDpi="600" orientation="landscape" paperSize="9" scale="58" r:id="rId1"/>
  <headerFooter alignWithMargins="0">
    <oddFooter>&amp;Lcurr.&amp;REM 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:A11"/>
    </sheetView>
  </sheetViews>
  <sheetFormatPr defaultColWidth="9.140625" defaultRowHeight="12.75"/>
  <cols>
    <col min="1" max="1" width="14.28125" style="0" bestFit="1" customWidth="1"/>
  </cols>
  <sheetData>
    <row r="1" ht="12.75">
      <c r="A1" s="464" t="s">
        <v>221</v>
      </c>
    </row>
    <row r="2" ht="12.75">
      <c r="A2" s="464" t="s">
        <v>516</v>
      </c>
    </row>
    <row r="3" ht="12.75">
      <c r="A3" s="464" t="s">
        <v>522</v>
      </c>
    </row>
    <row r="4" ht="12.75">
      <c r="A4" s="464" t="s">
        <v>521</v>
      </c>
    </row>
    <row r="5" ht="12.75">
      <c r="A5" s="464" t="s">
        <v>524</v>
      </c>
    </row>
    <row r="6" ht="12.75">
      <c r="A6" s="464" t="s">
        <v>519</v>
      </c>
    </row>
    <row r="7" ht="12.75">
      <c r="A7" s="464" t="s">
        <v>219</v>
      </c>
    </row>
    <row r="8" ht="12.75">
      <c r="A8" s="464" t="s">
        <v>523</v>
      </c>
    </row>
    <row r="9" ht="12.75">
      <c r="A9" s="464" t="s">
        <v>217</v>
      </c>
    </row>
    <row r="10" ht="12.75">
      <c r="A10" s="464" t="s">
        <v>354</v>
      </c>
    </row>
    <row r="11" ht="12.75">
      <c r="A11" s="464" t="s">
        <v>520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2018-01-22T23:26:46Z</cp:lastPrinted>
  <dcterms:created xsi:type="dcterms:W3CDTF">2006-03-29T07:49:40Z</dcterms:created>
  <dcterms:modified xsi:type="dcterms:W3CDTF">2018-06-20T13:29:10Z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-2014839936</vt:i4>
  </property>
  <property fmtid="{D5CDD505-2E9C-101B-9397-08002B2CF9AE}" pid="3" name="_EmailSubject">
    <vt:lpwstr>angol német újra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-355719638</vt:i4>
  </property>
  <property fmtid="{D5CDD505-2E9C-101B-9397-08002B2CF9AE}" pid="7" name="_ReviewingToolsShownOnce">
    <vt:lpwstr/>
  </property>
</Properties>
</file>