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mechatronika nappali" sheetId="1" r:id="rId1"/>
  </sheets>
  <definedNames>
    <definedName name="_Toc120543536" localSheetId="0">'mechatronika nappali'!$C$15</definedName>
  </definedNames>
  <calcPr fullCalcOnLoad="1"/>
</workbook>
</file>

<file path=xl/comments1.xml><?xml version="1.0" encoding="utf-8"?>
<comments xmlns="http://schemas.openxmlformats.org/spreadsheetml/2006/main">
  <authors>
    <author/>
    <author>Edit</author>
  </authors>
  <commentList>
    <comment ref="C35" authorId="0">
      <text>
        <r>
          <rPr>
            <sz val="10"/>
            <color indexed="8"/>
            <rFont val="Arial"/>
            <family val="2"/>
          </rPr>
          <t>Prof. Dr. Ruszinkó Endre
(Felker Péter)</t>
        </r>
      </text>
    </comment>
    <comment ref="C22" authorId="0">
      <text>
        <r>
          <rPr>
            <sz val="10"/>
            <color indexed="8"/>
            <rFont val="Arial"/>
            <family val="2"/>
          </rPr>
          <t>Dr. Farkas Gabriella</t>
        </r>
      </text>
    </comment>
    <comment ref="C37" authorId="0">
      <text>
        <r>
          <rPr>
            <sz val="10"/>
            <color indexed="8"/>
            <rFont val="Arial"/>
            <family val="2"/>
          </rPr>
          <t>======
prof. Dr. Pokorádi László</t>
        </r>
      </text>
    </comment>
    <comment ref="C23" authorId="0">
      <text>
        <r>
          <rPr>
            <sz val="10"/>
            <color indexed="8"/>
            <rFont val="Arial"/>
            <family val="2"/>
          </rPr>
          <t>Dr. Mizsér Csilla</t>
        </r>
      </text>
    </comment>
    <comment ref="C34" authorId="0">
      <text>
        <r>
          <rPr>
            <sz val="10"/>
            <color indexed="8"/>
            <rFont val="Arial"/>
            <family val="2"/>
          </rPr>
          <t>Dr. Molnár Ildikó</t>
        </r>
      </text>
    </comment>
    <comment ref="C39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69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45" authorId="0">
      <text>
        <r>
          <rPr>
            <sz val="10"/>
            <color indexed="8"/>
            <rFont val="Arial"/>
            <family val="2"/>
          </rPr>
          <t>Dr. Szabó József</t>
        </r>
      </text>
    </comment>
    <comment ref="C32" authorId="0">
      <text>
        <r>
          <rPr>
            <sz val="10"/>
            <color indexed="8"/>
            <rFont val="Arial"/>
            <family val="2"/>
          </rPr>
          <t>Dr. Ancza Erzsébet</t>
        </r>
      </text>
    </comment>
    <comment ref="C17" authorId="0">
      <text>
        <r>
          <rPr>
            <sz val="10"/>
            <color indexed="8"/>
            <rFont val="Arial"/>
            <family val="2"/>
          </rPr>
          <t>Dr. Czifra Árpád
mechanizmusok, dinamika</t>
        </r>
      </text>
    </comment>
    <comment ref="C18" authorId="0">
      <text>
        <r>
          <rPr>
            <sz val="10"/>
            <color indexed="8"/>
            <rFont val="Arial"/>
            <family val="2"/>
          </rPr>
          <t>Prof. Dr. Szabolcsi Róbert
(Langer Ingrid)</t>
        </r>
      </text>
    </comment>
    <comment ref="C68" authorId="0">
      <text>
        <r>
          <rPr>
            <sz val="10"/>
            <color indexed="8"/>
            <rFont val="Arial"/>
            <family val="2"/>
          </rPr>
          <t>Dr. Frigyik András</t>
        </r>
      </text>
    </comment>
    <comment ref="C12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67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38" authorId="0">
      <text>
        <r>
          <rPr>
            <sz val="10"/>
            <color indexed="8"/>
            <rFont val="Arial"/>
            <family val="2"/>
          </rPr>
          <t>======
prof. Dr. Pokorádi László
(Stein Vera)</t>
        </r>
      </text>
    </comment>
    <comment ref="C65" authorId="0">
      <text>
        <r>
          <rPr>
            <sz val="10"/>
            <color indexed="8"/>
            <rFont val="Arial"/>
            <family val="2"/>
          </rPr>
          <t xml:space="preserve">Dr. Nagy István
(Varga Bence)
</t>
        </r>
      </text>
    </comment>
    <comment ref="C15" authorId="0">
      <text>
        <r>
          <rPr>
            <sz val="10"/>
            <color indexed="8"/>
            <rFont val="Arial"/>
            <family val="2"/>
          </rPr>
          <t>Dr. Laufer Edit 
(Dr. Bencsik Attila)</t>
        </r>
      </text>
    </comment>
    <comment ref="C16" authorId="0">
      <text>
        <r>
          <rPr>
            <sz val="10"/>
            <color indexed="8"/>
            <rFont val="Arial"/>
            <family val="2"/>
          </rPr>
          <t>Dr. Czifra Árpád
statika</t>
        </r>
      </text>
    </comment>
    <comment ref="C40" authorId="0">
      <text>
        <r>
          <rPr>
            <sz val="10"/>
            <color indexed="8"/>
            <rFont val="Arial"/>
            <family val="2"/>
          </rPr>
          <t>prof. Dr. Szlivka Fernec</t>
        </r>
      </text>
    </comment>
    <comment ref="C24" authorId="0">
      <text>
        <r>
          <rPr>
            <sz val="10"/>
            <color indexed="8"/>
            <rFont val="Arial"/>
            <family val="2"/>
          </rPr>
          <t>Dr. Számadó Róza</t>
        </r>
      </text>
    </comment>
    <comment ref="D81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C64" authorId="0">
      <text>
        <r>
          <rPr>
            <sz val="10"/>
            <color indexed="8"/>
            <rFont val="Arial"/>
            <family val="2"/>
          </rPr>
          <t>Dr. Nagy István
(Dr. Nagy András)</t>
        </r>
      </text>
    </comment>
    <comment ref="C73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71" authorId="0">
      <text>
        <r>
          <rPr>
            <sz val="10"/>
            <color indexed="8"/>
            <rFont val="Arial"/>
            <family val="2"/>
          </rPr>
          <t>prof. Dr. Pokorádi László
(Stein Vera)</t>
        </r>
      </text>
    </comment>
    <comment ref="C72" authorId="0">
      <text>
        <r>
          <rPr>
            <sz val="10"/>
            <color indexed="8"/>
            <rFont val="Arial"/>
            <family val="2"/>
          </rPr>
          <t>Prof. Dr. Ruszinkó Endre
(Langer Ingrid)</t>
        </r>
      </text>
    </comment>
    <comment ref="C30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52" authorId="0">
      <text>
        <r>
          <rPr>
            <sz val="10"/>
            <color indexed="8"/>
            <rFont val="Arial"/>
            <family val="2"/>
          </rPr>
          <t>Dr. Ancza Erzsébet
(Magyarkúti József)</t>
        </r>
      </text>
    </comment>
    <comment ref="C41" authorId="0">
      <text>
        <r>
          <rPr>
            <sz val="10"/>
            <color indexed="8"/>
            <rFont val="Arial"/>
            <family val="2"/>
          </rPr>
          <t>Dr. Nagy István
(Jányoki Ákos)</t>
        </r>
      </text>
    </comment>
    <comment ref="C36" authorId="0">
      <text>
        <r>
          <rPr>
            <sz val="10"/>
            <color indexed="8"/>
            <rFont val="Arial"/>
            <family val="2"/>
          </rPr>
          <t>Dr. Pinke Péter
Szilárdságtan</t>
        </r>
      </text>
    </comment>
    <comment ref="C66" authorId="0">
      <text>
        <r>
          <rPr>
            <sz val="10"/>
            <color indexed="8"/>
            <rFont val="Arial"/>
            <family val="2"/>
          </rPr>
          <t>Dr. Nagy István
(Varga Bence)</t>
        </r>
      </text>
    </comment>
    <comment ref="C31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19" authorId="0">
      <text>
        <r>
          <rPr>
            <sz val="10"/>
            <color indexed="8"/>
            <rFont val="Arial"/>
            <family val="2"/>
          </rPr>
          <t>Dr. Bagyinszki Gyula</t>
        </r>
      </text>
    </comment>
    <comment ref="C13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33" authorId="0">
      <text>
        <r>
          <rPr>
            <sz val="10"/>
            <color indexed="8"/>
            <rFont val="Arial"/>
            <family val="2"/>
          </rPr>
          <t>Dr. Bencsik Attila</t>
        </r>
      </text>
    </comment>
    <comment ref="C46" authorId="0">
      <text>
        <r>
          <rPr>
            <sz val="10"/>
            <color indexed="8"/>
            <rFont val="Arial"/>
            <family val="2"/>
          </rPr>
          <t>Dr. Szabó Gyula</t>
        </r>
      </text>
    </comment>
    <comment ref="C11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C29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C44" authorId="0">
      <text>
        <r>
          <rPr>
            <sz val="10"/>
            <color indexed="8"/>
            <rFont val="Arial"/>
            <family val="2"/>
          </rPr>
          <t>Prof. Dr. Szabolcsi Róbert
(Berecz Lajos Norbert)</t>
        </r>
      </text>
    </comment>
    <comment ref="C53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L64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AJ64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C54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G64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E64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C14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Barányi István
(Paulik László)</t>
        </r>
      </text>
    </comment>
    <comment ref="C2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Katona Ferenc</t>
        </r>
      </text>
    </comment>
    <comment ref="C4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Mikó Balázs</t>
        </r>
      </text>
    </comment>
    <comment ref="C70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Ürmös Antal</t>
        </r>
      </text>
    </comment>
    <comment ref="C120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Nagy István
</t>
        </r>
      </text>
    </comment>
    <comment ref="C12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Prof. Dr. Szabolcsi Róbert</t>
        </r>
      </text>
    </comment>
    <comment ref="AQ17" authorId="0">
      <text>
        <r>
          <rPr>
            <sz val="10"/>
            <color indexed="8"/>
            <rFont val="Arial"/>
            <family val="2"/>
          </rPr>
          <t>Dr. Czifra Árpád
statika</t>
        </r>
      </text>
    </comment>
    <comment ref="AQ30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AQ31" authorId="0">
      <text>
        <r>
          <rPr>
            <sz val="10"/>
            <color indexed="8"/>
            <rFont val="Arial"/>
            <family val="2"/>
          </rPr>
          <t>Dr. Laufer Edit</t>
        </r>
      </text>
    </comment>
    <comment ref="AQ36" authorId="0">
      <text>
        <r>
          <rPr>
            <sz val="10"/>
            <color indexed="8"/>
            <rFont val="Arial"/>
            <family val="2"/>
          </rPr>
          <t>Dr. Bagyinszki Gyula</t>
        </r>
      </text>
    </comment>
    <comment ref="AQ37" authorId="0">
      <text>
        <r>
          <rPr>
            <sz val="10"/>
            <color indexed="8"/>
            <rFont val="Arial"/>
            <family val="2"/>
          </rPr>
          <t>Dr. Hanka László</t>
        </r>
      </text>
    </comment>
    <comment ref="AQ38" authorId="0">
      <text>
        <r>
          <rPr>
            <sz val="10"/>
            <color indexed="8"/>
            <rFont val="Arial"/>
            <family val="2"/>
          </rPr>
          <t>======
prof. Dr. Pokorádi László</t>
        </r>
      </text>
    </comment>
    <comment ref="AQ39" authorId="0">
      <text>
        <r>
          <rPr>
            <sz val="10"/>
            <color indexed="8"/>
            <rFont val="Arial"/>
            <family val="2"/>
          </rPr>
          <t>Prof. Dr. Szabolcsi Róbert
(Berecz Lajos Norbert)</t>
        </r>
      </text>
    </comment>
    <comment ref="AQ42" authorId="0">
      <text>
        <r>
          <rPr>
            <sz val="10"/>
            <color indexed="8"/>
            <rFont val="Arial"/>
            <family val="2"/>
          </rPr>
          <t>Dr. Bagyinszki Gyula</t>
        </r>
      </text>
    </comment>
    <comment ref="AQ43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Mikó Balázs</t>
        </r>
      </text>
    </comment>
    <comment ref="AQ44" authorId="0">
      <text>
        <r>
          <rPr>
            <sz val="10"/>
            <color indexed="8"/>
            <rFont val="Arial"/>
            <family val="2"/>
          </rPr>
          <t>Prof. Dr. Szabolcsi Róbert
(Langer Ingrid)</t>
        </r>
      </text>
    </comment>
    <comment ref="AQ54" authorId="0">
      <text>
        <r>
          <rPr>
            <sz val="10"/>
            <color indexed="8"/>
            <rFont val="Arial"/>
            <family val="2"/>
          </rPr>
          <t>Dr. Horváth Richárd
(Bíró Szabolcs)</t>
        </r>
      </text>
    </comment>
    <comment ref="AQ64" authorId="0">
      <text>
        <r>
          <rPr>
            <sz val="10"/>
            <color indexed="8"/>
            <rFont val="Arial"/>
            <family val="2"/>
          </rPr>
          <t>Prof. Dr. Szabolcsi Róbert
(Berecz Lajos Norbert)</t>
        </r>
      </text>
    </comment>
    <comment ref="AQ65" authorId="0">
      <text>
        <r>
          <rPr>
            <sz val="10"/>
            <color indexed="8"/>
            <rFont val="Arial"/>
            <family val="2"/>
          </rPr>
          <t>Dr. Czifra Árpád
mechanizmusok, dinamika</t>
        </r>
      </text>
    </comment>
    <comment ref="AQ67" authorId="0">
      <text>
        <r>
          <rPr>
            <sz val="10"/>
            <color indexed="8"/>
            <rFont val="Arial"/>
            <family val="2"/>
          </rPr>
          <t>Dr. Nagy István
(Jányoki Ákos)</t>
        </r>
      </text>
    </comment>
    <comment ref="C13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MEI</t>
        </r>
      </text>
    </comment>
    <comment ref="C130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TAI</t>
        </r>
      </text>
    </comment>
    <comment ref="C129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BKI</t>
        </r>
      </text>
    </comment>
    <comment ref="C132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KVK-AEI-AUT</t>
        </r>
      </text>
    </comment>
    <comment ref="Z110" authorId="1">
      <text>
        <r>
          <rPr>
            <b/>
            <sz val="9"/>
            <rFont val="Tahoma"/>
            <family val="2"/>
          </rPr>
          <t xml:space="preserve">Basics of Intelligent Control Systems
Machine Learning: Statistical Approach
</t>
        </r>
      </text>
    </comment>
    <comment ref="Z109" authorId="0">
      <text>
        <r>
          <rPr>
            <sz val="10"/>
            <color indexed="8"/>
            <rFont val="Arial"/>
            <family val="2"/>
          </rPr>
          <t xml:space="preserve">Adaptive Control Systems
Modern Process Control Methods
</t>
        </r>
      </text>
    </comment>
    <comment ref="Z108" authorId="0">
      <text>
        <r>
          <rPr>
            <sz val="10"/>
            <color indexed="8"/>
            <rFont val="Arial"/>
            <family val="2"/>
          </rPr>
          <t>======
ID#AAAAhQkHcTo
    (2022-10-16 10:25:08)
Robottechnika I, II</t>
        </r>
      </text>
    </comment>
    <comment ref="C85" authorId="0">
      <text>
        <r>
          <rPr>
            <sz val="10"/>
            <color indexed="8"/>
            <rFont val="Arial"/>
            <family val="2"/>
          </rPr>
          <t>Dr. Nagy István
neurális és genetikus</t>
        </r>
      </text>
    </comment>
    <comment ref="AE85" authorId="0">
      <text>
        <r>
          <rPr>
            <sz val="10"/>
            <color indexed="8"/>
            <rFont val="Arial"/>
            <family val="2"/>
          </rPr>
          <t>======
ID#AAAAgyC6BMs
Nagyi    (2022-09-27 09:10:01)
Kéthetente EA</t>
        </r>
      </text>
    </comment>
    <comment ref="AG85" authorId="0">
      <text>
        <r>
          <rPr>
            <sz val="10"/>
            <color indexed="8"/>
            <rFont val="Arial"/>
            <family val="2"/>
          </rPr>
          <t>======
ID#AAAAgyC6BOk
Nagyi    (2022-09-27 09:10:01)
Kéthetente 4ó Gyak 131-ben</t>
        </r>
      </text>
    </comment>
    <comment ref="AJ85" authorId="0">
      <text>
        <r>
          <rPr>
            <sz val="10"/>
            <color indexed="8"/>
            <rFont val="Arial"/>
            <family val="2"/>
          </rPr>
          <t>======
ID#AAAAgyC6BPA
Nagyi    (2022-09-27 09:10:01)
Kéthetente EA</t>
        </r>
      </text>
    </comment>
    <comment ref="AL85" authorId="0">
      <text>
        <r>
          <rPr>
            <sz val="10"/>
            <color indexed="8"/>
            <rFont val="Arial"/>
            <family val="2"/>
          </rPr>
          <t>======
ID#AAAAgyC6BPU
Nagyi    (2022-09-27 09:10:01)
Kéthetente 4ó Gyak 131-ben</t>
        </r>
      </text>
    </comment>
    <comment ref="C86" authorId="0">
      <text>
        <r>
          <rPr>
            <sz val="10"/>
            <color indexed="8"/>
            <rFont val="Arial"/>
            <family val="2"/>
          </rPr>
          <t xml:space="preserve">Dr. Lukács Judit / Prof. Dr. Tar József
</t>
        </r>
      </text>
    </comment>
    <comment ref="C87" authorId="0">
      <text>
        <r>
          <rPr>
            <sz val="10"/>
            <color indexed="8"/>
            <rFont val="Arial"/>
            <family val="2"/>
          </rPr>
          <t>Dr.Frigyik András</t>
        </r>
      </text>
    </comment>
    <comment ref="C88" authorId="0">
      <text>
        <r>
          <rPr>
            <sz val="10"/>
            <color indexed="8"/>
            <rFont val="Arial"/>
            <family val="2"/>
          </rPr>
          <t xml:space="preserve">Dr. Molnár Ildikó
Advanced Robotics
</t>
        </r>
      </text>
    </comment>
    <comment ref="C89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C90" authorId="0">
      <text>
        <r>
          <rPr>
            <sz val="10"/>
            <color indexed="8"/>
            <rFont val="Arial"/>
            <family val="2"/>
          </rPr>
          <t>Dr. Nagy István</t>
        </r>
      </text>
    </comment>
    <comment ref="C91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Dr. Lukács Judit</t>
        </r>
      </text>
    </comment>
    <comment ref="C92" authorId="0">
      <text>
        <r>
          <rPr>
            <sz val="10"/>
            <color indexed="8"/>
            <rFont val="Arial"/>
            <family val="2"/>
          </rPr>
          <t>Dr. Frigyik András
(Dr. Nagy András)</t>
        </r>
      </text>
    </comment>
    <comment ref="C93" authorId="0">
      <text>
        <r>
          <rPr>
            <sz val="10"/>
            <color indexed="8"/>
            <rFont val="Arial"/>
            <family val="2"/>
          </rPr>
          <t>Prof. Dr. Szabolcsi Róbert
(Prof. Dr. Tar József)</t>
        </r>
      </text>
    </comment>
    <comment ref="C94" authorId="0">
      <text>
        <r>
          <rPr>
            <sz val="10"/>
            <color indexed="8"/>
            <rFont val="Arial"/>
            <family val="2"/>
          </rPr>
          <t>Prof. Dr. Pokorádi László</t>
        </r>
      </text>
    </comment>
    <comment ref="D104" authorId="0">
      <text>
        <r>
          <rPr>
            <sz val="10"/>
            <color indexed="8"/>
            <rFont val="Arial"/>
            <family val="2"/>
          </rPr>
          <t>======
ID#AAAAhQkHVG8
    (2022-10-16 10:25:08)
max 2100</t>
        </r>
      </text>
    </comment>
    <comment ref="H108" authorId="0">
      <text>
        <r>
          <rPr>
            <sz val="10"/>
            <color indexed="8"/>
            <rFont val="Arial"/>
            <family val="2"/>
          </rPr>
          <t>======
ID#AAAAhQkHcTo
    (2022-10-16 10:25:08)
Robottechnika I, II</t>
        </r>
      </text>
    </comment>
    <comment ref="H109" authorId="0">
      <text>
        <r>
          <rPr>
            <sz val="10"/>
            <color indexed="8"/>
            <rFont val="Arial"/>
            <family val="2"/>
          </rPr>
          <t>======
ID#AAAAhQkHOH8
    (2022-10-16 10:25:08)
Haladó algoritmusok</t>
        </r>
      </text>
    </comment>
    <comment ref="H110" authorId="1">
      <text>
        <r>
          <rPr>
            <b/>
            <sz val="9"/>
            <rFont val="Tahoma"/>
            <family val="2"/>
          </rPr>
          <t>Edit:</t>
        </r>
        <r>
          <rPr>
            <sz val="9"/>
            <rFont val="Tahoma"/>
            <family val="2"/>
          </rPr>
          <t xml:space="preserve">
PLC alapismeretek, PLC kommunikációs rendszerek</t>
        </r>
      </text>
    </comment>
  </commentList>
</comments>
</file>

<file path=xl/sharedStrings.xml><?xml version="1.0" encoding="utf-8"?>
<sst xmlns="http://schemas.openxmlformats.org/spreadsheetml/2006/main" count="529" uniqueCount="210">
  <si>
    <t>1.</t>
  </si>
  <si>
    <t>2.</t>
  </si>
  <si>
    <t>3.</t>
  </si>
  <si>
    <t>4.</t>
  </si>
  <si>
    <t>5.</t>
  </si>
  <si>
    <t>6.</t>
  </si>
  <si>
    <t>7.</t>
  </si>
  <si>
    <t xml:space="preserve"> </t>
  </si>
  <si>
    <t>Biometric identification</t>
  </si>
  <si>
    <t>Additions to the Mathematics I.</t>
  </si>
  <si>
    <t>Microcontroller's SW techniques I.</t>
  </si>
  <si>
    <t>Mathematics I.</t>
  </si>
  <si>
    <t>Mathematics II.</t>
  </si>
  <si>
    <t>Mathematics III.</t>
  </si>
  <si>
    <t>Mechanics I.</t>
  </si>
  <si>
    <t>Mechanics II.</t>
  </si>
  <si>
    <t>Electrical Engineering</t>
  </si>
  <si>
    <t>Engineering Materials</t>
  </si>
  <si>
    <t>BMXMIE1BNF</t>
  </si>
  <si>
    <t>BMXETE2BNF</t>
  </si>
  <si>
    <t xml:space="preserve">Quality assurance                    </t>
  </si>
  <si>
    <t xml:space="preserve">Legal knowledges                                           (E-Learn7)                          </t>
  </si>
  <si>
    <t>Basics of logistics                      (E-Learn6/a)</t>
  </si>
  <si>
    <t>CAD systems</t>
  </si>
  <si>
    <t>Materials Technology</t>
  </si>
  <si>
    <t xml:space="preserve">System engineering   </t>
  </si>
  <si>
    <t>Control engineering</t>
  </si>
  <si>
    <t>Digital technics</t>
  </si>
  <si>
    <t>Pneumatics and Hydraulics</t>
  </si>
  <si>
    <t>PLC knowledges</t>
  </si>
  <si>
    <t>Manufacturing Engineering I.</t>
  </si>
  <si>
    <t>Manufacturing Engineering II.</t>
  </si>
  <si>
    <t>Electronics</t>
  </si>
  <si>
    <t xml:space="preserve">OSH safety engineering  </t>
  </si>
  <si>
    <t>BMXAAE2BNF</t>
  </si>
  <si>
    <t>BMXHAE4BNF</t>
  </si>
  <si>
    <t>BMXSIE7BNF</t>
  </si>
  <si>
    <t>BMELGE6BNF</t>
  </si>
  <si>
    <t>BMXSRE4BNF</t>
  </si>
  <si>
    <t>BMXRTE3BNF</t>
  </si>
  <si>
    <t>BMXIRE4BNF</t>
  </si>
  <si>
    <t>BMXDTE4BNF</t>
  </si>
  <si>
    <t>BMXPHE6BNF</t>
  </si>
  <si>
    <t>BMXPLE5BNF</t>
  </si>
  <si>
    <t>BMXELE3BNF</t>
  </si>
  <si>
    <t>BMEMDE6BNF</t>
  </si>
  <si>
    <t>Physical education I.</t>
  </si>
  <si>
    <t>Physical education II.</t>
  </si>
  <si>
    <t>Physical education III.</t>
  </si>
  <si>
    <t>Physical education IV.</t>
  </si>
  <si>
    <t>Mechanical Engineering - practice I. *</t>
  </si>
  <si>
    <t>Mechanical Engineering - practice II. *</t>
  </si>
  <si>
    <t>Non-compulsory Optional Subject I</t>
  </si>
  <si>
    <t>Non-compulsory Optional Subject II</t>
  </si>
  <si>
    <t>Basic operation of mobile robots</t>
  </si>
  <si>
    <t>Precision mechanics                                      (blended E-learn4)</t>
  </si>
  <si>
    <t>Diploma work</t>
  </si>
  <si>
    <t>BMXSAE5BNF</t>
  </si>
  <si>
    <t>BMXRTE5BNF</t>
  </si>
  <si>
    <t>BMXRTE6BNF</t>
  </si>
  <si>
    <t>BMXPKE7BNF</t>
  </si>
  <si>
    <t>BMXBGE5BNF</t>
  </si>
  <si>
    <t>BMXMRE6BNF</t>
  </si>
  <si>
    <t>BMEFME5BNF</t>
  </si>
  <si>
    <t>BMEMOE5BNF</t>
  </si>
  <si>
    <t>Optics</t>
  </si>
  <si>
    <t>Business knowledge</t>
  </si>
  <si>
    <t>Introduction to Machine Learning</t>
  </si>
  <si>
    <t>Algorithms and Data Structures</t>
  </si>
  <si>
    <t>Advanced Algorithms</t>
  </si>
  <si>
    <t>Diagnostics of Mechanical Systems</t>
  </si>
  <si>
    <t>Object-oriented Programming</t>
  </si>
  <si>
    <t>Project work and project management</t>
  </si>
  <si>
    <t>Automatic Flight Control Systems of the UAVs</t>
  </si>
  <si>
    <t>BMWPVE6BNF</t>
  </si>
  <si>
    <t>BMWLRE6BNF</t>
  </si>
  <si>
    <t>Óbuda University</t>
  </si>
  <si>
    <t>Donat Banki  Faculty of Mechanical and Safety Engineering</t>
  </si>
  <si>
    <t>CURRICULUM</t>
  </si>
  <si>
    <t>MECHATRONICAL ENGINEERING BACHELOR (BSc) TRAINING PROGRAM</t>
  </si>
  <si>
    <t>full time program</t>
  </si>
  <si>
    <t>lec</t>
  </si>
  <si>
    <t>gs</t>
  </si>
  <si>
    <t>lab</t>
  </si>
  <si>
    <t>req</t>
  </si>
  <si>
    <t>Cr</t>
  </si>
  <si>
    <t>Basic knowledge from natural science</t>
  </si>
  <si>
    <t>Human and economic knowledge</t>
  </si>
  <si>
    <t>Basic professional knowledge</t>
  </si>
  <si>
    <t>Criteria requirements</t>
  </si>
  <si>
    <t>Optional subjects: non-compulsory</t>
  </si>
  <si>
    <t>* compulsory for those having no professional preeducation</t>
  </si>
  <si>
    <t>Differential engineering knowledge</t>
  </si>
  <si>
    <t>optional subjects: compulsory**</t>
  </si>
  <si>
    <t>Specialization sum</t>
  </si>
  <si>
    <t>Specialization + optional sum</t>
  </si>
  <si>
    <t>Total number of contact hours</t>
  </si>
  <si>
    <t>credits</t>
  </si>
  <si>
    <t>Prerequisites</t>
  </si>
  <si>
    <t>optional subjects: compulsory</t>
  </si>
  <si>
    <t>Nr</t>
  </si>
  <si>
    <t>Code</t>
  </si>
  <si>
    <t>Subjects</t>
  </si>
  <si>
    <t>weekly hours</t>
  </si>
  <si>
    <t>Mathematics I signature</t>
  </si>
  <si>
    <t>Electronics signature</t>
  </si>
  <si>
    <t>Computer aided design</t>
  </si>
  <si>
    <t>Non-compulsory Optional Subject II.</t>
  </si>
  <si>
    <t>Non-compulsory Optional Subject I.</t>
  </si>
  <si>
    <t>Basics of Engineering Drawing (E-learn2)</t>
  </si>
  <si>
    <t>Patronage</t>
  </si>
  <si>
    <t>Robotics I.</t>
  </si>
  <si>
    <t>Robotics II.</t>
  </si>
  <si>
    <t>e</t>
  </si>
  <si>
    <t>m</t>
  </si>
  <si>
    <t>s</t>
  </si>
  <si>
    <t>Fundamentals of natural sciences</t>
  </si>
  <si>
    <t xml:space="preserve">Introduction to Mechatronics </t>
  </si>
  <si>
    <t>Expert Konowledge</t>
  </si>
  <si>
    <t>Sensors and Actuators</t>
  </si>
  <si>
    <t>PLC Communication Systems</t>
  </si>
  <si>
    <t>Programmable Control Circuits</t>
  </si>
  <si>
    <t>Robotics</t>
  </si>
  <si>
    <t>Programming knowledge</t>
  </si>
  <si>
    <t>PLC knowledge</t>
  </si>
  <si>
    <t>Basics of Engineering Drawing</t>
  </si>
  <si>
    <t>Robotics Specialization</t>
  </si>
  <si>
    <t>Total:</t>
  </si>
  <si>
    <t>Learning methodology and creative solutions</t>
  </si>
  <si>
    <t>Student tutoring preparation</t>
  </si>
  <si>
    <t>Student tutoring</t>
  </si>
  <si>
    <t>Hybrid and e-Vehicles</t>
  </si>
  <si>
    <t>BTXMNE1BNF</t>
  </si>
  <si>
    <t>BTXMNE2BNF</t>
  </si>
  <si>
    <t>BAXMNE1BNF</t>
  </si>
  <si>
    <t>BGXMBE7BNF</t>
  </si>
  <si>
    <t>BFXPRE4BNF</t>
  </si>
  <si>
    <t>BTXTME1BNF</t>
  </si>
  <si>
    <t>BTXTFE2BNF</t>
  </si>
  <si>
    <t>BTXTUE3BNF</t>
  </si>
  <si>
    <t>BTEGAE2BNF</t>
  </si>
  <si>
    <t>BAXACE2BNF</t>
  </si>
  <si>
    <t>BTEMBE3BNF</t>
  </si>
  <si>
    <t>BTIPAE1BNF</t>
  </si>
  <si>
    <t>BGGYME2BNF</t>
  </si>
  <si>
    <t>BGGYME3BNF</t>
  </si>
  <si>
    <t>BBVBAE4BNF</t>
  </si>
  <si>
    <t>BTVKME5BNF</t>
  </si>
  <si>
    <t>BMVHVE5BNF</t>
  </si>
  <si>
    <t>BTXMME1BNF</t>
  </si>
  <si>
    <t>BTXMME2BNF</t>
  </si>
  <si>
    <t>BTXMME3BNF</t>
  </si>
  <si>
    <t>BGXGTE3BNF</t>
  </si>
  <si>
    <t>GKEJIE7BNF</t>
  </si>
  <si>
    <t>Semesters</t>
  </si>
  <si>
    <t>ea</t>
  </si>
  <si>
    <t>tgy</t>
  </si>
  <si>
    <t>l</t>
  </si>
  <si>
    <t>k</t>
  </si>
  <si>
    <t>kr</t>
  </si>
  <si>
    <t>Előtanulmány</t>
  </si>
  <si>
    <t>összóraszám</t>
  </si>
  <si>
    <t>Intelligent Control Systems Specialization</t>
  </si>
  <si>
    <t>Basics of Intelligent Control Systems</t>
  </si>
  <si>
    <t>Adaptive Control Techniques</t>
  </si>
  <si>
    <t>Machine Learning: Statistical Approach</t>
  </si>
  <si>
    <t>Logistics Robotisation</t>
  </si>
  <si>
    <t>System Simulation</t>
  </si>
  <si>
    <t>Fuzzy Inference Systems</t>
  </si>
  <si>
    <t>Microcomputer Systems</t>
  </si>
  <si>
    <t>Basics of Logistics</t>
  </si>
  <si>
    <t>System Engineering</t>
  </si>
  <si>
    <t>Elektronics</t>
  </si>
  <si>
    <t>Midterm grade (m)</t>
  </si>
  <si>
    <t>Signature (s)</t>
  </si>
  <si>
    <t>Exam (e)</t>
  </si>
  <si>
    <t>Subjects of Final Examination 
(Robotics Specialization)</t>
  </si>
  <si>
    <t>Subjects of Final Examination 
(Intelligent Control Systems Specialization)</t>
  </si>
  <si>
    <t>Intelligent Systems</t>
  </si>
  <si>
    <t>Modern Process Control Methods</t>
  </si>
  <si>
    <t>Single- and Multi-agent Mobile Robot Systems</t>
  </si>
  <si>
    <t>Control Methods</t>
  </si>
  <si>
    <t>t</t>
  </si>
  <si>
    <t xml:space="preserve"> requirements (req); credits (Cr);  lecture (lec), group seminar (gs), lab, exam (e), midterm mark (m), three-level assessment (t), signature (s), </t>
  </si>
  <si>
    <t>Three-level assessment (t)</t>
  </si>
  <si>
    <t>BMXOPE3BNF</t>
  </si>
  <si>
    <t>BMXMGE6BNF</t>
  </si>
  <si>
    <t>BMXFOE5BNF</t>
  </si>
  <si>
    <t>BMDSDEIBNF</t>
  </si>
  <si>
    <t>BMDSDERBNF</t>
  </si>
  <si>
    <t>OTTPH1EBNF</t>
  </si>
  <si>
    <t>OTTPH2EBNF</t>
  </si>
  <si>
    <t>OTTPH3EBNF</t>
  </si>
  <si>
    <t>OTTPH4EBNF</t>
  </si>
  <si>
    <t>BMXIIE6BNF</t>
  </si>
  <si>
    <t>BMXADE7BNF</t>
  </si>
  <si>
    <t>BMXTSE5BNF</t>
  </si>
  <si>
    <t>BMXLRE6BNF</t>
  </si>
  <si>
    <t>BMXRSE5BNF</t>
  </si>
  <si>
    <t>BMXARE7BNF</t>
  </si>
  <si>
    <t>BMXFKE5BNF</t>
  </si>
  <si>
    <t>(BDVSHX1BNF)</t>
  </si>
  <si>
    <t>(BDVSHX2BNF)</t>
  </si>
  <si>
    <t>(BDVKHR1BNF)</t>
  </si>
  <si>
    <t>(BDVKHI1BNF)</t>
  </si>
  <si>
    <r>
      <t>BTXT</t>
    </r>
    <r>
      <rPr>
        <b/>
        <sz val="11"/>
        <color indexed="10"/>
        <rFont val="Courier"/>
        <family val="3"/>
      </rPr>
      <t>P</t>
    </r>
    <r>
      <rPr>
        <sz val="11"/>
        <rFont val="Courier"/>
        <family val="3"/>
      </rPr>
      <t>E1BNF</t>
    </r>
  </si>
  <si>
    <r>
      <t>G</t>
    </r>
    <r>
      <rPr>
        <b/>
        <sz val="11"/>
        <color indexed="10"/>
        <rFont val="Courier"/>
        <family val="3"/>
      </rPr>
      <t>I</t>
    </r>
    <r>
      <rPr>
        <sz val="11"/>
        <rFont val="Courier"/>
        <family val="3"/>
      </rPr>
      <t>XVIE5BNF</t>
    </r>
  </si>
  <si>
    <t>KAVMK1EBNF</t>
  </si>
  <si>
    <t>KEXGT2EBNF</t>
  </si>
  <si>
    <t>KEXST1EBNF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</si>
</sst>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0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2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9"/>
      <name val="Times New Roman"/>
      <family val="1"/>
    </font>
    <font>
      <b/>
      <i/>
      <sz val="9.5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9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"/>
      <family val="3"/>
    </font>
    <font>
      <b/>
      <sz val="11"/>
      <color indexed="8"/>
      <name val="Courier"/>
      <family val="3"/>
    </font>
    <font>
      <sz val="11"/>
      <name val="Courier"/>
      <family val="3"/>
    </font>
    <font>
      <b/>
      <sz val="11"/>
      <color indexed="10"/>
      <name val="Courier"/>
      <family val="3"/>
    </font>
    <font>
      <sz val="11"/>
      <color indexed="8"/>
      <name val="Courier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/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dotted">
        <color indexed="8"/>
      </right>
      <top style="dotted">
        <color indexed="8"/>
      </top>
      <bottom/>
    </border>
    <border>
      <left style="dotted">
        <color indexed="8"/>
      </left>
      <right style="medium">
        <color indexed="8"/>
      </right>
      <top style="dotted">
        <color indexed="8"/>
      </top>
      <bottom/>
    </border>
    <border>
      <left/>
      <right style="dotted">
        <color indexed="8"/>
      </right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 style="dotted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 style="dotted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/>
      <top style="medium">
        <color indexed="8"/>
      </top>
      <bottom/>
    </border>
    <border>
      <left style="dotted">
        <color indexed="8"/>
      </left>
      <right/>
      <top style="dotted">
        <color indexed="8"/>
      </top>
      <bottom/>
    </border>
    <border>
      <left style="medium">
        <color indexed="8"/>
      </left>
      <right/>
      <top/>
      <bottom style="dotted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tted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 style="dotted">
        <color indexed="8"/>
      </bottom>
    </border>
    <border>
      <left/>
      <right/>
      <top style="dotted">
        <color indexed="8"/>
      </top>
      <bottom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thick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/>
      <right/>
      <top style="dotted">
        <color indexed="8"/>
      </top>
      <bottom style="medium">
        <color indexed="8"/>
      </bottom>
    </border>
    <border>
      <left style="dotted">
        <color indexed="8"/>
      </left>
      <right/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/>
    </border>
    <border>
      <left style="hair">
        <color indexed="8"/>
      </left>
      <right style="hair">
        <color indexed="8"/>
      </right>
      <top style="dotted">
        <color indexed="8"/>
      </top>
      <bottom/>
    </border>
    <border>
      <left/>
      <right style="hair">
        <color indexed="8"/>
      </right>
      <top style="dotted">
        <color indexed="8"/>
      </top>
      <bottom/>
    </border>
    <border>
      <left style="medium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/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/>
      <right style="hair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/>
      <top style="medium">
        <color indexed="8"/>
      </top>
      <bottom style="dotted">
        <color indexed="8"/>
      </bottom>
    </border>
    <border>
      <left/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dotted">
        <color indexed="8"/>
      </bottom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/>
      <right style="dotted">
        <color indexed="8"/>
      </right>
      <top style="dotted">
        <color indexed="8"/>
      </top>
      <bottom/>
    </border>
    <border>
      <left style="medium">
        <color indexed="8"/>
      </left>
      <right style="medium">
        <color indexed="8"/>
      </right>
      <top style="dotted">
        <color indexed="8"/>
      </top>
      <bottom style="dotted"/>
    </border>
    <border>
      <left style="medium">
        <color indexed="8"/>
      </left>
      <right style="medium">
        <color indexed="8"/>
      </right>
      <top style="dotted"/>
      <bottom style="dotted">
        <color indexed="8"/>
      </bottom>
    </border>
    <border>
      <left style="medium">
        <color indexed="8"/>
      </left>
      <right/>
      <top style="dotted">
        <color indexed="8"/>
      </top>
      <bottom/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dotted">
        <color indexed="8"/>
      </bottom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dotted"/>
    </border>
    <border>
      <left/>
      <right style="medium"/>
      <top style="dotted"/>
      <bottom style="dashed"/>
    </border>
    <border>
      <left style="medium">
        <color indexed="8"/>
      </left>
      <right style="dotted">
        <color indexed="8"/>
      </right>
      <top style="medium"/>
      <bottom style="medium"/>
    </border>
    <border>
      <left style="dotted">
        <color indexed="8"/>
      </left>
      <right style="medium">
        <color indexed="8"/>
      </right>
      <top style="medium"/>
      <bottom style="medium"/>
    </border>
    <border>
      <left style="dotted">
        <color indexed="8"/>
      </left>
      <right/>
      <top style="medium"/>
      <bottom style="medium"/>
    </border>
    <border>
      <left style="dotted">
        <color indexed="8"/>
      </left>
      <right style="dotted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ck">
        <color indexed="8"/>
      </left>
      <right style="medium">
        <color indexed="8"/>
      </right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dotted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tted"/>
    </border>
    <border>
      <left style="medium">
        <color indexed="8"/>
      </left>
      <right style="medium">
        <color indexed="8"/>
      </right>
      <top style="dotted"/>
      <bottom/>
    </border>
    <border>
      <left style="medium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dotted"/>
      <bottom style="dotted">
        <color indexed="8"/>
      </bottom>
    </border>
    <border>
      <left style="medium"/>
      <right style="medium"/>
      <top style="dotted">
        <color indexed="8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ashed"/>
    </border>
    <border>
      <left style="medium"/>
      <right style="medium"/>
      <top style="dotted"/>
      <bottom style="medium"/>
    </border>
    <border>
      <left/>
      <right style="medium">
        <color indexed="8"/>
      </right>
      <top/>
      <bottom/>
    </border>
    <border>
      <left style="medium"/>
      <right style="medium"/>
      <top/>
      <bottom style="dotted">
        <color indexed="8"/>
      </bottom>
    </border>
    <border>
      <left style="medium"/>
      <right style="medium"/>
      <top style="dotted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 style="dotted">
        <color indexed="8"/>
      </top>
      <bottom style="medium"/>
    </border>
    <border>
      <left style="medium"/>
      <right style="medium"/>
      <top style="dotted">
        <color indexed="8"/>
      </top>
      <bottom style="dott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medium"/>
    </border>
    <border>
      <left style="medium">
        <color indexed="8"/>
      </left>
      <right/>
      <top style="dotted">
        <color indexed="8"/>
      </top>
      <bottom style="medium"/>
    </border>
    <border>
      <left/>
      <right style="medium">
        <color indexed="8"/>
      </right>
      <top style="dotted">
        <color indexed="8"/>
      </top>
      <bottom style="medium"/>
    </border>
    <border>
      <left/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/>
      <top style="dotted">
        <color indexed="8"/>
      </top>
      <bottom style="medium"/>
    </border>
    <border>
      <left style="medium">
        <color indexed="8"/>
      </left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medium">
        <color indexed="8"/>
      </right>
      <top style="dotted">
        <color indexed="8"/>
      </top>
      <bottom style="medium"/>
    </border>
    <border>
      <left style="medium">
        <color indexed="8"/>
      </left>
      <right style="medium">
        <color indexed="8"/>
      </right>
      <top style="dotted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/>
      <right style="medium"/>
      <top style="medium"/>
      <bottom style="dashed"/>
    </border>
    <border>
      <left/>
      <right style="medium"/>
      <top/>
      <bottom/>
    </border>
    <border>
      <left/>
      <right style="thick">
        <color indexed="8"/>
      </right>
      <top style="dotted">
        <color indexed="8"/>
      </top>
      <bottom/>
    </border>
    <border>
      <left style="medium">
        <color indexed="8"/>
      </left>
      <right/>
      <top style="dotted"/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dotted"/>
    </border>
    <border>
      <left/>
      <right style="medium"/>
      <top style="dotted"/>
      <bottom style="dotted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dotted">
        <color indexed="8"/>
      </right>
      <top style="thick">
        <color indexed="8"/>
      </top>
      <bottom/>
    </border>
    <border>
      <left style="dotted">
        <color indexed="8"/>
      </left>
      <right style="dotted">
        <color indexed="8"/>
      </right>
      <top style="thick">
        <color indexed="8"/>
      </top>
      <bottom/>
    </border>
    <border>
      <left style="dotted">
        <color indexed="8"/>
      </left>
      <right style="thick">
        <color indexed="8"/>
      </right>
      <top style="thick">
        <color indexed="8"/>
      </top>
      <bottom/>
    </border>
    <border>
      <left/>
      <right/>
      <top/>
      <bottom style="medium">
        <color indexed="8"/>
      </bottom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ck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ck">
        <color indexed="8"/>
      </top>
      <bottom style="dotted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tted">
        <color indexed="8"/>
      </bottom>
    </border>
    <border>
      <left style="dotted">
        <color indexed="8"/>
      </left>
      <right/>
      <top/>
      <bottom/>
    </border>
    <border>
      <left style="dotted">
        <color indexed="8"/>
      </left>
      <right style="medium">
        <color indexed="8"/>
      </right>
      <top/>
      <bottom/>
    </border>
    <border>
      <left/>
      <right style="hair">
        <color indexed="8"/>
      </right>
      <top/>
      <bottom style="dotted">
        <color indexed="8"/>
      </bottom>
    </border>
    <border>
      <left style="medium">
        <color indexed="8"/>
      </left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dotted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 style="dotted">
        <color indexed="8"/>
      </top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dotted">
        <color indexed="8"/>
      </top>
      <bottom style="thick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1" applyNumberFormat="0" applyBorder="0">
      <alignment horizontal="right"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6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66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7" borderId="0" applyNumberFormat="0" applyBorder="0" applyAlignment="0" applyProtection="0"/>
    <xf numFmtId="0" fontId="6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6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59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32" fillId="0" borderId="4" applyNumberFormat="0" applyFill="0" applyAlignment="0" applyProtection="0"/>
    <xf numFmtId="0" fontId="69" fillId="0" borderId="5" applyNumberFormat="0" applyFill="0" applyAlignment="0" applyProtection="0"/>
    <xf numFmtId="0" fontId="54" fillId="0" borderId="6" applyNumberFormat="0" applyFill="0" applyAlignment="0" applyProtection="0"/>
    <xf numFmtId="0" fontId="33" fillId="0" borderId="7" applyNumberFormat="0" applyFill="0" applyAlignment="0" applyProtection="0"/>
    <xf numFmtId="0" fontId="70" fillId="0" borderId="8" applyNumberFormat="0" applyFill="0" applyAlignment="0" applyProtection="0"/>
    <xf numFmtId="0" fontId="55" fillId="0" borderId="9" applyNumberFormat="0" applyFill="0" applyAlignment="0" applyProtection="0"/>
    <xf numFmtId="0" fontId="34" fillId="0" borderId="10" applyNumberFormat="0" applyFill="0" applyAlignment="0" applyProtection="0"/>
    <xf numFmtId="0" fontId="71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12" borderId="12" applyNumberFormat="0" applyAlignment="0" applyProtection="0"/>
    <xf numFmtId="0" fontId="35" fillId="12" borderId="12" applyNumberFormat="0" applyAlignment="0" applyProtection="0"/>
    <xf numFmtId="0" fontId="35" fillId="12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3" applyNumberFormat="0" applyFill="0" applyAlignment="0" applyProtection="0"/>
    <xf numFmtId="0" fontId="0" fillId="11" borderId="15" applyNumberFormat="0" applyFont="0" applyAlignment="0" applyProtection="0"/>
    <xf numFmtId="0" fontId="5" fillId="11" borderId="15" applyNumberFormat="0" applyFont="0" applyAlignment="0" applyProtection="0"/>
    <xf numFmtId="0" fontId="5" fillId="11" borderId="15" applyNumberFormat="0" applyFont="0" applyAlignment="0" applyProtection="0"/>
    <xf numFmtId="0" fontId="23" fillId="11" borderId="15" applyNumberFormat="0" applyFont="0" applyAlignment="0" applyProtection="0"/>
    <xf numFmtId="0" fontId="66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" borderId="0" applyNumberFormat="0" applyBorder="0" applyAlignment="0" applyProtection="0"/>
    <xf numFmtId="0" fontId="6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3" borderId="0" applyNumberFormat="0" applyBorder="0" applyAlignment="0" applyProtection="0"/>
    <xf numFmtId="0" fontId="6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66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6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9" borderId="0" applyNumberFormat="0" applyBorder="0" applyAlignment="0" applyProtection="0"/>
    <xf numFmtId="0" fontId="6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0" borderId="0" applyNumberFormat="0" applyBorder="0" applyAlignment="0" applyProtection="0"/>
    <xf numFmtId="0" fontId="5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60" fillId="17" borderId="16" applyNumberFormat="0" applyAlignment="0" applyProtection="0"/>
    <xf numFmtId="0" fontId="39" fillId="17" borderId="16" applyNumberFormat="0" applyAlignment="0" applyProtection="0"/>
    <xf numFmtId="0" fontId="39" fillId="17" borderId="16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8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61" fillId="17" borderId="2" applyNumberFormat="0" applyAlignment="0" applyProtection="0"/>
    <xf numFmtId="0" fontId="44" fillId="17" borderId="2" applyNumberFormat="0" applyAlignment="0" applyProtection="0"/>
    <xf numFmtId="0" fontId="44" fillId="17" borderId="2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1" borderId="31" xfId="0" applyFont="1" applyFill="1" applyBorder="1" applyAlignment="1">
      <alignment horizontal="center" vertical="center"/>
    </xf>
    <xf numFmtId="0" fontId="6" fillId="31" borderId="32" xfId="0" applyFont="1" applyFill="1" applyBorder="1" applyAlignment="1">
      <alignment horizontal="center" vertical="center"/>
    </xf>
    <xf numFmtId="0" fontId="6" fillId="31" borderId="30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1" borderId="40" xfId="0" applyFont="1" applyFill="1" applyBorder="1" applyAlignment="1">
      <alignment horizontal="center" vertical="center"/>
    </xf>
    <xf numFmtId="0" fontId="6" fillId="31" borderId="41" xfId="0" applyFont="1" applyFill="1" applyBorder="1" applyAlignment="1">
      <alignment horizontal="center" vertical="center"/>
    </xf>
    <xf numFmtId="0" fontId="6" fillId="31" borderId="39" xfId="0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31" borderId="47" xfId="0" applyFont="1" applyFill="1" applyBorder="1" applyAlignment="1">
      <alignment horizontal="center" vertical="center"/>
    </xf>
    <xf numFmtId="0" fontId="6" fillId="31" borderId="48" xfId="0" applyFont="1" applyFill="1" applyBorder="1" applyAlignment="1">
      <alignment horizontal="center" vertical="center"/>
    </xf>
    <xf numFmtId="0" fontId="6" fillId="31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1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10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3" fillId="31" borderId="49" xfId="0" applyFont="1" applyFill="1" applyBorder="1" applyAlignment="1">
      <alignment horizontal="center" vertical="center"/>
    </xf>
    <xf numFmtId="0" fontId="3" fillId="31" borderId="50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31" borderId="60" xfId="0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31" borderId="39" xfId="0" applyFont="1" applyFill="1" applyBorder="1" applyAlignment="1">
      <alignment vertical="center"/>
    </xf>
    <xf numFmtId="0" fontId="6" fillId="31" borderId="40" xfId="0" applyFont="1" applyFill="1" applyBorder="1" applyAlignment="1">
      <alignment vertical="center"/>
    </xf>
    <xf numFmtId="0" fontId="6" fillId="31" borderId="60" xfId="0" applyFont="1" applyFill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31" borderId="4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1" borderId="39" xfId="0" applyFont="1" applyFill="1" applyBorder="1" applyAlignment="1">
      <alignment horizontal="center" vertical="center"/>
    </xf>
    <xf numFmtId="0" fontId="10" fillId="31" borderId="6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1" borderId="0" xfId="0" applyFont="1" applyFill="1" applyBorder="1" applyAlignment="1">
      <alignment vertical="center"/>
    </xf>
    <xf numFmtId="0" fontId="9" fillId="32" borderId="56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2" borderId="63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4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1" borderId="57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3" fillId="31" borderId="58" xfId="0" applyFont="1" applyFill="1" applyBorder="1" applyAlignment="1">
      <alignment horizontal="center" vertical="center"/>
    </xf>
    <xf numFmtId="0" fontId="3" fillId="31" borderId="67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right" vertical="center"/>
    </xf>
    <xf numFmtId="0" fontId="3" fillId="31" borderId="68" xfId="0" applyFont="1" applyFill="1" applyBorder="1" applyAlignment="1">
      <alignment horizontal="center" vertical="center"/>
    </xf>
    <xf numFmtId="0" fontId="3" fillId="31" borderId="39" xfId="0" applyFont="1" applyFill="1" applyBorder="1" applyAlignment="1">
      <alignment horizontal="center" vertical="center"/>
    </xf>
    <xf numFmtId="0" fontId="3" fillId="31" borderId="40" xfId="0" applyFont="1" applyFill="1" applyBorder="1" applyAlignment="1">
      <alignment horizontal="center" vertical="center"/>
    </xf>
    <xf numFmtId="0" fontId="3" fillId="31" borderId="60" xfId="0" applyFont="1" applyFill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32" borderId="70" xfId="0" applyFont="1" applyFill="1" applyBorder="1" applyAlignment="1">
      <alignment vertical="center"/>
    </xf>
    <xf numFmtId="0" fontId="2" fillId="32" borderId="46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70" xfId="0" applyFont="1" applyFill="1" applyBorder="1" applyAlignment="1">
      <alignment horizontal="center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6" fillId="31" borderId="71" xfId="0" applyFont="1" applyFill="1" applyBorder="1" applyAlignment="1">
      <alignment horizontal="center" vertical="center"/>
    </xf>
    <xf numFmtId="0" fontId="6" fillId="31" borderId="65" xfId="0" applyFont="1" applyFill="1" applyBorder="1" applyAlignment="1">
      <alignment horizontal="center" vertical="center"/>
    </xf>
    <xf numFmtId="0" fontId="6" fillId="31" borderId="59" xfId="0" applyFont="1" applyFill="1" applyBorder="1" applyAlignment="1">
      <alignment horizontal="center" vertical="center"/>
    </xf>
    <xf numFmtId="0" fontId="6" fillId="31" borderId="65" xfId="0" applyFont="1" applyFill="1" applyBorder="1" applyAlignment="1">
      <alignment vertical="center"/>
    </xf>
    <xf numFmtId="0" fontId="6" fillId="31" borderId="72" xfId="0" applyFont="1" applyFill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10" fillId="31" borderId="27" xfId="0" applyFont="1" applyFill="1" applyBorder="1" applyAlignment="1">
      <alignment horizontal="left" vertical="center"/>
    </xf>
    <xf numFmtId="0" fontId="2" fillId="31" borderId="73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/>
    </xf>
    <xf numFmtId="0" fontId="10" fillId="31" borderId="48" xfId="0" applyFont="1" applyFill="1" applyBorder="1" applyAlignment="1">
      <alignment vertical="center"/>
    </xf>
    <xf numFmtId="0" fontId="10" fillId="31" borderId="49" xfId="0" applyFont="1" applyFill="1" applyBorder="1" applyAlignment="1">
      <alignment vertical="center"/>
    </xf>
    <xf numFmtId="0" fontId="10" fillId="31" borderId="74" xfId="0" applyFont="1" applyFill="1" applyBorder="1" applyAlignment="1">
      <alignment horizontal="center" vertical="center"/>
    </xf>
    <xf numFmtId="0" fontId="10" fillId="31" borderId="68" xfId="0" applyFont="1" applyFill="1" applyBorder="1" applyAlignment="1">
      <alignment vertical="center"/>
    </xf>
    <xf numFmtId="0" fontId="10" fillId="31" borderId="50" xfId="0" applyFont="1" applyFill="1" applyBorder="1" applyAlignment="1">
      <alignment horizontal="right" vertical="center"/>
    </xf>
    <xf numFmtId="0" fontId="10" fillId="31" borderId="75" xfId="0" applyFont="1" applyFill="1" applyBorder="1" applyAlignment="1">
      <alignment horizontal="left" vertical="center"/>
    </xf>
    <xf numFmtId="0" fontId="2" fillId="31" borderId="76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10" fillId="31" borderId="77" xfId="0" applyFont="1" applyFill="1" applyBorder="1" applyAlignment="1">
      <alignment vertical="center"/>
    </xf>
    <xf numFmtId="0" fontId="10" fillId="31" borderId="78" xfId="0" applyFont="1" applyFill="1" applyBorder="1" applyAlignment="1">
      <alignment vertical="center"/>
    </xf>
    <xf numFmtId="0" fontId="10" fillId="31" borderId="79" xfId="0" applyFont="1" applyFill="1" applyBorder="1" applyAlignment="1">
      <alignment horizontal="center" vertical="center"/>
    </xf>
    <xf numFmtId="0" fontId="10" fillId="31" borderId="80" xfId="0" applyFont="1" applyFill="1" applyBorder="1" applyAlignment="1">
      <alignment vertical="center"/>
    </xf>
    <xf numFmtId="0" fontId="10" fillId="31" borderId="81" xfId="0" applyFont="1" applyFill="1" applyBorder="1" applyAlignment="1">
      <alignment horizontal="right" vertical="center"/>
    </xf>
    <xf numFmtId="0" fontId="6" fillId="31" borderId="77" xfId="0" applyFont="1" applyFill="1" applyBorder="1" applyAlignment="1">
      <alignment horizontal="center" vertical="center"/>
    </xf>
    <xf numFmtId="0" fontId="6" fillId="31" borderId="78" xfId="0" applyFont="1" applyFill="1" applyBorder="1" applyAlignment="1">
      <alignment horizontal="center" vertical="center"/>
    </xf>
    <xf numFmtId="0" fontId="6" fillId="31" borderId="81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31" borderId="8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31" borderId="8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31" borderId="81" xfId="0" applyFont="1" applyFill="1" applyBorder="1" applyAlignment="1">
      <alignment horizontal="center" vertical="center"/>
    </xf>
    <xf numFmtId="0" fontId="10" fillId="31" borderId="8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vertical="center"/>
    </xf>
    <xf numFmtId="0" fontId="2" fillId="33" borderId="86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31" borderId="87" xfId="0" applyFont="1" applyFill="1" applyBorder="1" applyAlignment="1">
      <alignment horizontal="center" vertical="center"/>
    </xf>
    <xf numFmtId="0" fontId="10" fillId="31" borderId="88" xfId="0" applyFont="1" applyFill="1" applyBorder="1" applyAlignment="1">
      <alignment horizontal="center" vertical="center"/>
    </xf>
    <xf numFmtId="0" fontId="10" fillId="31" borderId="68" xfId="0" applyFont="1" applyFill="1" applyBorder="1" applyAlignment="1">
      <alignment horizontal="center" vertical="center"/>
    </xf>
    <xf numFmtId="0" fontId="10" fillId="31" borderId="50" xfId="0" applyFont="1" applyFill="1" applyBorder="1" applyAlignment="1">
      <alignment horizontal="center" vertical="center"/>
    </xf>
    <xf numFmtId="0" fontId="10" fillId="31" borderId="89" xfId="0" applyFont="1" applyFill="1" applyBorder="1" applyAlignment="1">
      <alignment horizontal="center" vertical="center"/>
    </xf>
    <xf numFmtId="0" fontId="10" fillId="31" borderId="90" xfId="0" applyFont="1" applyFill="1" applyBorder="1" applyAlignment="1">
      <alignment horizontal="center" vertical="center"/>
    </xf>
    <xf numFmtId="0" fontId="10" fillId="31" borderId="91" xfId="0" applyFont="1" applyFill="1" applyBorder="1" applyAlignment="1">
      <alignment horizontal="center" vertical="center"/>
    </xf>
    <xf numFmtId="0" fontId="10" fillId="31" borderId="52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0" fillId="31" borderId="95" xfId="0" applyFont="1" applyFill="1" applyBorder="1" applyAlignment="1">
      <alignment horizontal="center" vertical="center"/>
    </xf>
    <xf numFmtId="0" fontId="10" fillId="31" borderId="96" xfId="0" applyFont="1" applyFill="1" applyBorder="1" applyAlignment="1">
      <alignment horizontal="center" vertical="center"/>
    </xf>
    <xf numFmtId="0" fontId="10" fillId="31" borderId="9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56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31" borderId="0" xfId="0" applyFont="1" applyFill="1" applyBorder="1" applyAlignment="1">
      <alignment vertical="center"/>
    </xf>
    <xf numFmtId="0" fontId="13" fillId="31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31" borderId="28" xfId="0" applyFont="1" applyFill="1" applyBorder="1" applyAlignment="1">
      <alignment horizontal="center" vertical="center"/>
    </xf>
    <xf numFmtId="0" fontId="6" fillId="31" borderId="27" xfId="0" applyFont="1" applyFill="1" applyBorder="1" applyAlignment="1">
      <alignment horizontal="center" vertical="center"/>
    </xf>
    <xf numFmtId="0" fontId="6" fillId="31" borderId="98" xfId="0" applyFont="1" applyFill="1" applyBorder="1" applyAlignment="1">
      <alignment horizontal="center" vertical="center"/>
    </xf>
    <xf numFmtId="0" fontId="6" fillId="31" borderId="38" xfId="0" applyFont="1" applyFill="1" applyBorder="1" applyAlignment="1">
      <alignment vertical="center" wrapText="1"/>
    </xf>
    <xf numFmtId="0" fontId="6" fillId="31" borderId="35" xfId="0" applyFont="1" applyFill="1" applyBorder="1" applyAlignment="1">
      <alignment horizontal="center" vertical="center"/>
    </xf>
    <xf numFmtId="0" fontId="3" fillId="31" borderId="38" xfId="0" applyFont="1" applyFill="1" applyBorder="1" applyAlignment="1">
      <alignment horizontal="center" vertical="center"/>
    </xf>
    <xf numFmtId="0" fontId="6" fillId="31" borderId="94" xfId="0" applyFont="1" applyFill="1" applyBorder="1" applyAlignment="1">
      <alignment vertical="center" wrapText="1"/>
    </xf>
    <xf numFmtId="0" fontId="6" fillId="31" borderId="75" xfId="0" applyFont="1" applyFill="1" applyBorder="1" applyAlignment="1">
      <alignment horizontal="center" vertical="center"/>
    </xf>
    <xf numFmtId="0" fontId="6" fillId="31" borderId="80" xfId="0" applyFont="1" applyFill="1" applyBorder="1" applyAlignment="1">
      <alignment horizontal="center" vertical="center"/>
    </xf>
    <xf numFmtId="0" fontId="6" fillId="31" borderId="99" xfId="0" applyFont="1" applyFill="1" applyBorder="1" applyAlignment="1">
      <alignment horizontal="center" vertical="center"/>
    </xf>
    <xf numFmtId="0" fontId="3" fillId="31" borderId="94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left" vertical="center"/>
    </xf>
    <xf numFmtId="0" fontId="4" fillId="31" borderId="101" xfId="0" applyFont="1" applyFill="1" applyBorder="1" applyAlignment="1">
      <alignment horizontal="center" vertical="center"/>
    </xf>
    <xf numFmtId="0" fontId="4" fillId="31" borderId="28" xfId="0" applyFont="1" applyFill="1" applyBorder="1" applyAlignment="1">
      <alignment horizontal="center" vertical="center"/>
    </xf>
    <xf numFmtId="0" fontId="6" fillId="31" borderId="101" xfId="0" applyFont="1" applyFill="1" applyBorder="1" applyAlignment="1">
      <alignment horizontal="center" vertical="center"/>
    </xf>
    <xf numFmtId="0" fontId="14" fillId="31" borderId="101" xfId="0" applyFont="1" applyFill="1" applyBorder="1" applyAlignment="1">
      <alignment horizontal="center" vertical="center"/>
    </xf>
    <xf numFmtId="0" fontId="14" fillId="31" borderId="65" xfId="0" applyFont="1" applyFill="1" applyBorder="1" applyAlignment="1">
      <alignment horizontal="center" vertical="center"/>
    </xf>
    <xf numFmtId="0" fontId="14" fillId="31" borderId="59" xfId="0" applyFont="1" applyFill="1" applyBorder="1" applyAlignment="1">
      <alignment horizontal="center" vertical="center"/>
    </xf>
    <xf numFmtId="0" fontId="14" fillId="31" borderId="33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horizontal="right" vertical="center"/>
    </xf>
    <xf numFmtId="0" fontId="6" fillId="31" borderId="102" xfId="0" applyFont="1" applyFill="1" applyBorder="1" applyAlignment="1">
      <alignment horizontal="left" vertical="center"/>
    </xf>
    <xf numFmtId="0" fontId="4" fillId="31" borderId="46" xfId="0" applyFont="1" applyFill="1" applyBorder="1" applyAlignment="1">
      <alignment horizontal="center" vertical="center"/>
    </xf>
    <xf numFmtId="0" fontId="6" fillId="31" borderId="74" xfId="0" applyFont="1" applyFill="1" applyBorder="1" applyAlignment="1">
      <alignment horizontal="center" vertical="center"/>
    </xf>
    <xf numFmtId="0" fontId="6" fillId="31" borderId="68" xfId="0" applyFont="1" applyFill="1" applyBorder="1" applyAlignment="1">
      <alignment horizontal="center" vertical="center"/>
    </xf>
    <xf numFmtId="0" fontId="14" fillId="31" borderId="48" xfId="0" applyFont="1" applyFill="1" applyBorder="1" applyAlignment="1">
      <alignment horizontal="center" vertical="center"/>
    </xf>
    <xf numFmtId="0" fontId="14" fillId="31" borderId="49" xfId="0" applyFont="1" applyFill="1" applyBorder="1" applyAlignment="1">
      <alignment horizontal="center" vertical="center"/>
    </xf>
    <xf numFmtId="0" fontId="14" fillId="31" borderId="50" xfId="0" applyFont="1" applyFill="1" applyBorder="1" applyAlignment="1">
      <alignment horizontal="center" vertical="center"/>
    </xf>
    <xf numFmtId="0" fontId="14" fillId="31" borderId="74" xfId="0" applyFont="1" applyFill="1" applyBorder="1" applyAlignment="1">
      <alignment horizontal="center" vertical="center"/>
    </xf>
    <xf numFmtId="0" fontId="6" fillId="31" borderId="103" xfId="0" applyFont="1" applyFill="1" applyBorder="1" applyAlignment="1">
      <alignment horizontal="center" vertical="center"/>
    </xf>
    <xf numFmtId="0" fontId="6" fillId="31" borderId="49" xfId="0" applyFont="1" applyFill="1" applyBorder="1" applyAlignment="1">
      <alignment vertical="center"/>
    </xf>
    <xf numFmtId="0" fontId="6" fillId="31" borderId="50" xfId="0" applyFont="1" applyFill="1" applyBorder="1" applyAlignment="1">
      <alignment horizontal="right" vertical="center"/>
    </xf>
    <xf numFmtId="0" fontId="6" fillId="31" borderId="92" xfId="0" applyFont="1" applyFill="1" applyBorder="1" applyAlignment="1">
      <alignment horizontal="left" vertical="center"/>
    </xf>
    <xf numFmtId="0" fontId="6" fillId="31" borderId="27" xfId="0" applyFont="1" applyFill="1" applyBorder="1" applyAlignment="1">
      <alignment horizontal="left" vertical="center"/>
    </xf>
    <xf numFmtId="0" fontId="6" fillId="31" borderId="102" xfId="0" applyFont="1" applyFill="1" applyBorder="1" applyAlignment="1">
      <alignment vertical="center"/>
    </xf>
    <xf numFmtId="0" fontId="6" fillId="31" borderId="35" xfId="0" applyFont="1" applyFill="1" applyBorder="1" applyAlignment="1">
      <alignment vertical="center"/>
    </xf>
    <xf numFmtId="0" fontId="6" fillId="31" borderId="85" xfId="0" applyFont="1" applyFill="1" applyBorder="1" applyAlignment="1">
      <alignment vertical="center"/>
    </xf>
    <xf numFmtId="0" fontId="6" fillId="31" borderId="52" xfId="0" applyFont="1" applyFill="1" applyBorder="1" applyAlignment="1">
      <alignment horizontal="center" vertical="center"/>
    </xf>
    <xf numFmtId="0" fontId="6" fillId="31" borderId="60" xfId="0" applyFont="1" applyFill="1" applyBorder="1" applyAlignment="1">
      <alignment vertical="center"/>
    </xf>
    <xf numFmtId="0" fontId="15" fillId="31" borderId="60" xfId="0" applyFont="1" applyFill="1" applyBorder="1" applyAlignment="1">
      <alignment horizontal="center" vertical="center"/>
    </xf>
    <xf numFmtId="0" fontId="15" fillId="31" borderId="39" xfId="0" applyFont="1" applyFill="1" applyBorder="1" applyAlignment="1">
      <alignment horizontal="center" vertical="center"/>
    </xf>
    <xf numFmtId="0" fontId="15" fillId="31" borderId="40" xfId="0" applyFont="1" applyFill="1" applyBorder="1" applyAlignment="1">
      <alignment horizontal="center" vertical="center"/>
    </xf>
    <xf numFmtId="0" fontId="6" fillId="31" borderId="41" xfId="0" applyFont="1" applyFill="1" applyBorder="1" applyAlignment="1">
      <alignment horizontal="right" vertical="center"/>
    </xf>
    <xf numFmtId="0" fontId="3" fillId="31" borderId="85" xfId="0" applyFont="1" applyFill="1" applyBorder="1" applyAlignment="1">
      <alignment horizontal="center" vertical="center"/>
    </xf>
    <xf numFmtId="0" fontId="3" fillId="31" borderId="52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" fillId="0" borderId="10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31" borderId="52" xfId="0" applyFont="1" applyFill="1" applyBorder="1" applyAlignment="1">
      <alignment vertical="center"/>
    </xf>
    <xf numFmtId="0" fontId="6" fillId="31" borderId="79" xfId="0" applyFont="1" applyFill="1" applyBorder="1" applyAlignment="1">
      <alignment vertical="center"/>
    </xf>
    <xf numFmtId="0" fontId="4" fillId="31" borderId="108" xfId="0" applyFont="1" applyFill="1" applyBorder="1" applyAlignment="1">
      <alignment horizontal="left" vertical="center"/>
    </xf>
    <xf numFmtId="0" fontId="47" fillId="0" borderId="109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31" borderId="48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31" borderId="110" xfId="0" applyFont="1" applyFill="1" applyBorder="1" applyAlignment="1">
      <alignment vertical="center"/>
    </xf>
    <xf numFmtId="0" fontId="2" fillId="32" borderId="111" xfId="0" applyFont="1" applyFill="1" applyBorder="1" applyAlignment="1">
      <alignment horizontal="center" vertical="center"/>
    </xf>
    <xf numFmtId="0" fontId="9" fillId="32" borderId="111" xfId="0" applyFont="1" applyFill="1" applyBorder="1" applyAlignment="1">
      <alignment horizontal="center" vertical="center"/>
    </xf>
    <xf numFmtId="0" fontId="20" fillId="9" borderId="112" xfId="169" applyFont="1" applyFill="1" applyBorder="1" applyAlignment="1">
      <alignment horizontal="center" vertical="center"/>
      <protection/>
    </xf>
    <xf numFmtId="0" fontId="20" fillId="9" borderId="113" xfId="169" applyFont="1" applyFill="1" applyBorder="1" applyAlignment="1">
      <alignment horizontal="center" vertical="center"/>
      <protection/>
    </xf>
    <xf numFmtId="0" fontId="20" fillId="9" borderId="114" xfId="169" applyFont="1" applyFill="1" applyBorder="1" applyAlignment="1">
      <alignment horizontal="right" vertical="center"/>
      <protection/>
    </xf>
    <xf numFmtId="0" fontId="8" fillId="31" borderId="102" xfId="0" applyFont="1" applyFill="1" applyBorder="1" applyAlignment="1">
      <alignment horizontal="center" vertical="center"/>
    </xf>
    <xf numFmtId="0" fontId="46" fillId="0" borderId="115" xfId="169" applyFont="1" applyFill="1" applyBorder="1" applyAlignment="1">
      <alignment horizontal="left" vertical="center"/>
      <protection/>
    </xf>
    <xf numFmtId="0" fontId="46" fillId="0" borderId="116" xfId="169" applyFont="1" applyFill="1" applyBorder="1" applyAlignment="1">
      <alignment horizontal="left" vertical="center"/>
      <protection/>
    </xf>
    <xf numFmtId="0" fontId="3" fillId="0" borderId="113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10" fillId="31" borderId="118" xfId="0" applyFont="1" applyFill="1" applyBorder="1" applyAlignment="1">
      <alignment horizontal="center" vertical="center"/>
    </xf>
    <xf numFmtId="0" fontId="10" fillId="31" borderId="119" xfId="0" applyFont="1" applyFill="1" applyBorder="1" applyAlignment="1">
      <alignment horizontal="center" vertical="center"/>
    </xf>
    <xf numFmtId="0" fontId="10" fillId="31" borderId="117" xfId="0" applyFont="1" applyFill="1" applyBorder="1" applyAlignment="1">
      <alignment horizontal="center" vertical="center"/>
    </xf>
    <xf numFmtId="0" fontId="10" fillId="31" borderId="120" xfId="0" applyFont="1" applyFill="1" applyBorder="1" applyAlignment="1">
      <alignment horizontal="center" vertical="center"/>
    </xf>
    <xf numFmtId="0" fontId="10" fillId="31" borderId="121" xfId="0" applyFont="1" applyFill="1" applyBorder="1" applyAlignment="1">
      <alignment horizontal="center" vertical="center"/>
    </xf>
    <xf numFmtId="0" fontId="2" fillId="31" borderId="122" xfId="0" applyFont="1" applyFill="1" applyBorder="1" applyAlignment="1">
      <alignment horizontal="center" vertical="center"/>
    </xf>
    <xf numFmtId="0" fontId="2" fillId="31" borderId="1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31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2" fillId="0" borderId="0" xfId="169" applyFont="1" applyFill="1" applyAlignment="1">
      <alignment horizontal="left" vertical="center"/>
      <protection/>
    </xf>
    <xf numFmtId="0" fontId="22" fillId="0" borderId="0" xfId="169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6" fillId="0" borderId="124" xfId="169" applyFont="1" applyFill="1" applyBorder="1" applyAlignment="1">
      <alignment horizontal="center" vertical="center"/>
      <protection/>
    </xf>
    <xf numFmtId="0" fontId="20" fillId="9" borderId="125" xfId="169" applyFont="1" applyFill="1" applyBorder="1" applyAlignment="1">
      <alignment horizontal="center" vertical="center"/>
      <protection/>
    </xf>
    <xf numFmtId="0" fontId="20" fillId="9" borderId="126" xfId="169" applyFont="1" applyFill="1" applyBorder="1" applyAlignment="1">
      <alignment horizontal="right" vertical="center"/>
      <protection/>
    </xf>
    <xf numFmtId="0" fontId="20" fillId="9" borderId="125" xfId="169" applyFont="1" applyFill="1" applyBorder="1" applyAlignment="1">
      <alignment vertical="center"/>
      <protection/>
    </xf>
    <xf numFmtId="0" fontId="20" fillId="9" borderId="127" xfId="169" applyFont="1" applyFill="1" applyBorder="1" applyAlignment="1">
      <alignment horizontal="center" vertical="center"/>
      <protection/>
    </xf>
    <xf numFmtId="0" fontId="20" fillId="9" borderId="125" xfId="169" applyFont="1" applyFill="1" applyBorder="1" applyAlignment="1">
      <alignment horizontal="right" vertical="center"/>
      <protection/>
    </xf>
    <xf numFmtId="0" fontId="2" fillId="33" borderId="128" xfId="0" applyFont="1" applyFill="1" applyBorder="1" applyAlignment="1">
      <alignment horizontal="center" vertical="center"/>
    </xf>
    <xf numFmtId="0" fontId="22" fillId="9" borderId="129" xfId="169" applyFont="1" applyFill="1" applyBorder="1" applyAlignment="1">
      <alignment horizontal="left" vertical="center"/>
      <protection/>
    </xf>
    <xf numFmtId="0" fontId="6" fillId="31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31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left" vertical="center"/>
    </xf>
    <xf numFmtId="0" fontId="8" fillId="31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0" fillId="9" borderId="113" xfId="169" applyFont="1" applyFill="1" applyBorder="1" applyAlignment="1">
      <alignment vertical="center"/>
      <protection/>
    </xf>
    <xf numFmtId="0" fontId="18" fillId="9" borderId="130" xfId="169" applyFont="1" applyFill="1" applyBorder="1" applyAlignment="1">
      <alignment horizontal="left" vertical="center"/>
      <protection/>
    </xf>
    <xf numFmtId="0" fontId="18" fillId="9" borderId="131" xfId="169" applyFont="1" applyFill="1" applyBorder="1" applyAlignment="1">
      <alignment horizontal="left" vertical="center"/>
      <protection/>
    </xf>
    <xf numFmtId="0" fontId="22" fillId="0" borderId="129" xfId="169" applyFont="1" applyFill="1" applyBorder="1" applyAlignment="1">
      <alignment horizontal="left" vertical="center" wrapText="1"/>
      <protection/>
    </xf>
    <xf numFmtId="0" fontId="26" fillId="0" borderId="127" xfId="169" applyFont="1" applyFill="1" applyBorder="1" applyAlignment="1">
      <alignment horizontal="center" vertical="center"/>
      <protection/>
    </xf>
    <xf numFmtId="0" fontId="26" fillId="0" borderId="125" xfId="169" applyFont="1" applyFill="1" applyBorder="1" applyAlignment="1">
      <alignment horizontal="center" vertical="center"/>
      <protection/>
    </xf>
    <xf numFmtId="0" fontId="26" fillId="0" borderId="126" xfId="16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6" fillId="31" borderId="51" xfId="0" applyFont="1" applyFill="1" applyBorder="1" applyAlignment="1">
      <alignment horizontal="center" vertical="center"/>
    </xf>
    <xf numFmtId="0" fontId="3" fillId="31" borderId="29" xfId="0" applyFont="1" applyFill="1" applyBorder="1" applyAlignment="1">
      <alignment horizontal="center" vertical="center"/>
    </xf>
    <xf numFmtId="0" fontId="6" fillId="31" borderId="34" xfId="0" applyFont="1" applyFill="1" applyBorder="1" applyAlignment="1">
      <alignment horizontal="left" vertical="center"/>
    </xf>
    <xf numFmtId="0" fontId="8" fillId="31" borderId="0" xfId="0" applyFont="1" applyFill="1" applyBorder="1" applyAlignment="1">
      <alignment horizontal="center" vertical="center"/>
    </xf>
    <xf numFmtId="0" fontId="21" fillId="0" borderId="132" xfId="169" applyFont="1" applyFill="1" applyBorder="1" applyAlignment="1">
      <alignment vertical="center" wrapText="1"/>
      <protection/>
    </xf>
    <xf numFmtId="0" fontId="21" fillId="0" borderId="133" xfId="169" applyFont="1" applyFill="1" applyBorder="1" applyAlignment="1">
      <alignment vertical="center" wrapText="1"/>
      <protection/>
    </xf>
    <xf numFmtId="0" fontId="6" fillId="0" borderId="13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6" fillId="31" borderId="37" xfId="0" applyFont="1" applyFill="1" applyBorder="1" applyAlignment="1">
      <alignment horizontal="left" vertical="center"/>
    </xf>
    <xf numFmtId="0" fontId="48" fillId="31" borderId="37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1" fillId="0" borderId="135" xfId="169" applyFont="1" applyFill="1" applyBorder="1" applyAlignment="1">
      <alignment vertical="center" wrapText="1"/>
      <protection/>
    </xf>
    <xf numFmtId="0" fontId="21" fillId="0" borderId="132" xfId="169" applyFont="1" applyFill="1" applyBorder="1" applyAlignment="1">
      <alignment horizontal="left" vertical="center"/>
      <protection/>
    </xf>
    <xf numFmtId="0" fontId="6" fillId="0" borderId="136" xfId="0" applyFont="1" applyBorder="1" applyAlignment="1">
      <alignment horizontal="left" vertical="center"/>
    </xf>
    <xf numFmtId="0" fontId="21" fillId="0" borderId="130" xfId="169" applyFont="1" applyFill="1" applyBorder="1" applyAlignment="1">
      <alignment horizontal="left" vertical="center"/>
      <protection/>
    </xf>
    <xf numFmtId="0" fontId="6" fillId="0" borderId="13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31" borderId="137" xfId="0" applyFont="1" applyFill="1" applyBorder="1" applyAlignment="1">
      <alignment horizontal="left" vertical="center"/>
    </xf>
    <xf numFmtId="0" fontId="6" fillId="31" borderId="138" xfId="0" applyFont="1" applyFill="1" applyBorder="1" applyAlignment="1">
      <alignment horizontal="left" vertical="center"/>
    </xf>
    <xf numFmtId="0" fontId="6" fillId="0" borderId="139" xfId="0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32" borderId="53" xfId="0" applyFont="1" applyFill="1" applyBorder="1" applyAlignment="1">
      <alignment horizontal="left" vertical="center"/>
    </xf>
    <xf numFmtId="0" fontId="6" fillId="0" borderId="140" xfId="0" applyFont="1" applyBorder="1" applyAlignment="1">
      <alignment horizontal="left" vertical="center"/>
    </xf>
    <xf numFmtId="0" fontId="21" fillId="0" borderId="141" xfId="0" applyFont="1" applyBorder="1" applyAlignment="1">
      <alignment horizontal="left" vertical="center"/>
    </xf>
    <xf numFmtId="0" fontId="6" fillId="0" borderId="142" xfId="0" applyFont="1" applyBorder="1" applyAlignment="1">
      <alignment vertical="center"/>
    </xf>
    <xf numFmtId="0" fontId="6" fillId="0" borderId="143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 wrapText="1"/>
    </xf>
    <xf numFmtId="0" fontId="21" fillId="0" borderId="143" xfId="169" applyFont="1" applyFill="1" applyBorder="1" applyAlignment="1">
      <alignment vertical="center" wrapText="1"/>
      <protection/>
    </xf>
    <xf numFmtId="0" fontId="21" fillId="0" borderId="144" xfId="169" applyFont="1" applyFill="1" applyBorder="1" applyAlignment="1">
      <alignment horizontal="left" vertical="center"/>
      <protection/>
    </xf>
    <xf numFmtId="0" fontId="21" fillId="0" borderId="133" xfId="169" applyFont="1" applyFill="1" applyBorder="1" applyAlignment="1">
      <alignment horizontal="left" vertical="center"/>
      <protection/>
    </xf>
    <xf numFmtId="0" fontId="6" fillId="0" borderId="132" xfId="0" applyFont="1" applyBorder="1" applyAlignment="1">
      <alignment horizontal="left" vertical="center"/>
    </xf>
    <xf numFmtId="0" fontId="6" fillId="31" borderId="145" xfId="0" applyFont="1" applyFill="1" applyBorder="1" applyAlignment="1">
      <alignment horizontal="left" vertical="center"/>
    </xf>
    <xf numFmtId="0" fontId="6" fillId="0" borderId="101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8" fillId="32" borderId="146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47" xfId="0" applyFont="1" applyBorder="1" applyAlignment="1">
      <alignment vertical="center" wrapText="1"/>
    </xf>
    <xf numFmtId="0" fontId="6" fillId="0" borderId="148" xfId="0" applyFont="1" applyBorder="1" applyAlignment="1">
      <alignment vertical="center" wrapText="1"/>
    </xf>
    <xf numFmtId="0" fontId="6" fillId="0" borderId="145" xfId="0" applyFont="1" applyFill="1" applyBorder="1" applyAlignment="1">
      <alignment vertical="center" wrapText="1"/>
    </xf>
    <xf numFmtId="0" fontId="6" fillId="0" borderId="133" xfId="0" applyFont="1" applyBorder="1" applyAlignment="1">
      <alignment vertical="center"/>
    </xf>
    <xf numFmtId="0" fontId="6" fillId="0" borderId="145" xfId="0" applyFont="1" applyBorder="1" applyAlignment="1">
      <alignment horizontal="left" vertical="center"/>
    </xf>
    <xf numFmtId="0" fontId="21" fillId="0" borderId="107" xfId="169" applyFont="1" applyFill="1" applyBorder="1" applyAlignment="1">
      <alignment horizontal="left" vertical="center"/>
      <protection/>
    </xf>
    <xf numFmtId="0" fontId="4" fillId="31" borderId="149" xfId="0" applyFont="1" applyFill="1" applyBorder="1" applyAlignment="1">
      <alignment horizontal="center" vertical="center"/>
    </xf>
    <xf numFmtId="0" fontId="10" fillId="31" borderId="108" xfId="0" applyFont="1" applyFill="1" applyBorder="1" applyAlignment="1">
      <alignment horizontal="left" vertical="center"/>
    </xf>
    <xf numFmtId="0" fontId="10" fillId="31" borderId="150" xfId="0" applyFont="1" applyFill="1" applyBorder="1" applyAlignment="1">
      <alignment horizontal="left" vertical="center"/>
    </xf>
    <xf numFmtId="0" fontId="46" fillId="0" borderId="54" xfId="0" applyFont="1" applyBorder="1" applyAlignment="1">
      <alignment vertical="center" wrapText="1"/>
    </xf>
    <xf numFmtId="0" fontId="46" fillId="31" borderId="151" xfId="0" applyFont="1" applyFill="1" applyBorder="1" applyAlignment="1">
      <alignment horizontal="left" vertical="center" wrapText="1"/>
    </xf>
    <xf numFmtId="0" fontId="51" fillId="31" borderId="152" xfId="0" applyFont="1" applyFill="1" applyBorder="1" applyAlignment="1">
      <alignment vertical="center"/>
    </xf>
    <xf numFmtId="0" fontId="51" fillId="31" borderId="153" xfId="0" applyFont="1" applyFill="1" applyBorder="1" applyAlignment="1">
      <alignment vertical="center"/>
    </xf>
    <xf numFmtId="0" fontId="51" fillId="31" borderId="154" xfId="0" applyFont="1" applyFill="1" applyBorder="1" applyAlignment="1">
      <alignment vertical="center"/>
    </xf>
    <xf numFmtId="0" fontId="21" fillId="0" borderId="143" xfId="0" applyFont="1" applyBorder="1" applyAlignment="1">
      <alignment horizontal="left" vertical="center" wrapText="1"/>
    </xf>
    <xf numFmtId="0" fontId="21" fillId="0" borderId="133" xfId="0" applyFont="1" applyBorder="1" applyAlignment="1">
      <alignment vertical="center"/>
    </xf>
    <xf numFmtId="0" fontId="21" fillId="0" borderId="130" xfId="0" applyFont="1" applyBorder="1" applyAlignment="1">
      <alignment horizontal="left" vertical="center" wrapText="1"/>
    </xf>
    <xf numFmtId="0" fontId="21" fillId="31" borderId="143" xfId="0" applyFont="1" applyFill="1" applyBorder="1" applyAlignment="1">
      <alignment horizontal="left" vertical="center"/>
    </xf>
    <xf numFmtId="0" fontId="10" fillId="0" borderId="15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46" fillId="0" borderId="155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0" fontId="46" fillId="31" borderId="156" xfId="0" applyFont="1" applyFill="1" applyBorder="1" applyAlignment="1">
      <alignment horizontal="left" vertical="center" wrapText="1"/>
    </xf>
    <xf numFmtId="0" fontId="6" fillId="31" borderId="157" xfId="0" applyFont="1" applyFill="1" applyBorder="1" applyAlignment="1">
      <alignment vertical="center"/>
    </xf>
    <xf numFmtId="0" fontId="6" fillId="31" borderId="158" xfId="0" applyFont="1" applyFill="1" applyBorder="1" applyAlignment="1">
      <alignment vertical="center" wrapText="1"/>
    </xf>
    <xf numFmtId="0" fontId="6" fillId="31" borderId="159" xfId="0" applyFont="1" applyFill="1" applyBorder="1" applyAlignment="1">
      <alignment vertical="center"/>
    </xf>
    <xf numFmtId="0" fontId="6" fillId="31" borderId="160" xfId="0" applyFont="1" applyFill="1" applyBorder="1" applyAlignment="1">
      <alignment vertical="center"/>
    </xf>
    <xf numFmtId="0" fontId="6" fillId="31" borderId="156" xfId="0" applyFont="1" applyFill="1" applyBorder="1" applyAlignment="1">
      <alignment horizontal="center" vertical="center"/>
    </xf>
    <xf numFmtId="0" fontId="6" fillId="31" borderId="161" xfId="0" applyFont="1" applyFill="1" applyBorder="1" applyAlignment="1">
      <alignment vertical="center"/>
    </xf>
    <xf numFmtId="0" fontId="15" fillId="31" borderId="161" xfId="0" applyFont="1" applyFill="1" applyBorder="1" applyAlignment="1">
      <alignment horizontal="center" vertical="center"/>
    </xf>
    <xf numFmtId="0" fontId="15" fillId="31" borderId="162" xfId="0" applyFont="1" applyFill="1" applyBorder="1" applyAlignment="1">
      <alignment horizontal="center" vertical="center"/>
    </xf>
    <xf numFmtId="0" fontId="15" fillId="31" borderId="160" xfId="0" applyFont="1" applyFill="1" applyBorder="1" applyAlignment="1">
      <alignment horizontal="center" vertical="center"/>
    </xf>
    <xf numFmtId="0" fontId="6" fillId="31" borderId="163" xfId="0" applyFont="1" applyFill="1" applyBorder="1" applyAlignment="1">
      <alignment horizontal="right" vertical="center"/>
    </xf>
    <xf numFmtId="0" fontId="6" fillId="31" borderId="162" xfId="0" applyFont="1" applyFill="1" applyBorder="1" applyAlignment="1">
      <alignment vertical="center"/>
    </xf>
    <xf numFmtId="0" fontId="6" fillId="31" borderId="159" xfId="0" applyFont="1" applyFill="1" applyBorder="1" applyAlignment="1">
      <alignment horizontal="center" vertical="center"/>
    </xf>
    <xf numFmtId="0" fontId="6" fillId="31" borderId="161" xfId="0" applyFont="1" applyFill="1" applyBorder="1" applyAlignment="1">
      <alignment horizontal="center" vertical="center"/>
    </xf>
    <xf numFmtId="0" fontId="6" fillId="31" borderId="163" xfId="0" applyFont="1" applyFill="1" applyBorder="1" applyAlignment="1">
      <alignment horizontal="center" vertical="center"/>
    </xf>
    <xf numFmtId="0" fontId="6" fillId="31" borderId="162" xfId="0" applyFont="1" applyFill="1" applyBorder="1" applyAlignment="1">
      <alignment horizontal="center" vertical="center"/>
    </xf>
    <xf numFmtId="0" fontId="48" fillId="31" borderId="164" xfId="0" applyFont="1" applyFill="1" applyBorder="1" applyAlignment="1">
      <alignment horizontal="center" vertical="center"/>
    </xf>
    <xf numFmtId="0" fontId="10" fillId="31" borderId="165" xfId="0" applyFont="1" applyFill="1" applyBorder="1" applyAlignment="1">
      <alignment vertical="center"/>
    </xf>
    <xf numFmtId="0" fontId="51" fillId="31" borderId="166" xfId="0" applyFont="1" applyFill="1" applyBorder="1" applyAlignment="1">
      <alignment vertical="center"/>
    </xf>
    <xf numFmtId="0" fontId="51" fillId="31" borderId="167" xfId="0" applyFont="1" applyFill="1" applyBorder="1" applyAlignment="1">
      <alignment vertical="center"/>
    </xf>
    <xf numFmtId="0" fontId="51" fillId="31" borderId="168" xfId="0" applyFont="1" applyFill="1" applyBorder="1" applyAlignment="1">
      <alignment vertical="center"/>
    </xf>
    <xf numFmtId="0" fontId="10" fillId="31" borderId="169" xfId="0" applyFont="1" applyFill="1" applyBorder="1" applyAlignment="1">
      <alignment horizontal="center" vertical="center"/>
    </xf>
    <xf numFmtId="0" fontId="10" fillId="31" borderId="169" xfId="0" applyFont="1" applyFill="1" applyBorder="1" applyAlignment="1">
      <alignment horizontal="left" vertical="center"/>
    </xf>
    <xf numFmtId="0" fontId="46" fillId="0" borderId="170" xfId="169" applyFont="1" applyFill="1" applyBorder="1" applyAlignment="1">
      <alignment vertical="center" wrapText="1"/>
      <protection/>
    </xf>
    <xf numFmtId="0" fontId="46" fillId="0" borderId="115" xfId="169" applyFont="1" applyFill="1" applyBorder="1" applyAlignment="1">
      <alignment vertical="center" wrapText="1"/>
      <protection/>
    </xf>
    <xf numFmtId="0" fontId="46" fillId="0" borderId="52" xfId="0" applyFont="1" applyBorder="1" applyAlignment="1">
      <alignment horizontal="left" vertical="center"/>
    </xf>
    <xf numFmtId="0" fontId="46" fillId="0" borderId="171" xfId="169" applyFont="1" applyFill="1" applyBorder="1" applyAlignment="1">
      <alignment vertical="center" wrapText="1"/>
      <protection/>
    </xf>
    <xf numFmtId="0" fontId="46" fillId="0" borderId="131" xfId="169" applyFont="1" applyFill="1" applyBorder="1" applyAlignment="1">
      <alignment vertical="center" wrapText="1"/>
      <protection/>
    </xf>
    <xf numFmtId="0" fontId="46" fillId="0" borderId="172" xfId="0" applyFont="1" applyBorder="1" applyAlignment="1">
      <alignment vertical="center" wrapText="1"/>
    </xf>
    <xf numFmtId="0" fontId="46" fillId="0" borderId="3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46" fillId="0" borderId="38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175" xfId="0" applyFont="1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22" fillId="0" borderId="0" xfId="169" applyFont="1" applyFill="1" applyBorder="1" applyAlignment="1">
      <alignment horizontal="left" vertical="center" wrapText="1"/>
      <protection/>
    </xf>
    <xf numFmtId="0" fontId="2" fillId="31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176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10" fillId="0" borderId="17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6" fillId="0" borderId="179" xfId="0" applyFont="1" applyBorder="1" applyAlignment="1">
      <alignment vertical="center"/>
    </xf>
    <xf numFmtId="0" fontId="8" fillId="31" borderId="180" xfId="0" applyFont="1" applyFill="1" applyBorder="1" applyAlignment="1">
      <alignment horizontal="right" vertical="center"/>
    </xf>
    <xf numFmtId="0" fontId="8" fillId="31" borderId="180" xfId="0" applyFont="1" applyFill="1" applyBorder="1" applyAlignment="1">
      <alignment horizontal="left" vertical="center"/>
    </xf>
    <xf numFmtId="0" fontId="8" fillId="31" borderId="181" xfId="0" applyFont="1" applyFill="1" applyBorder="1" applyAlignment="1">
      <alignment horizontal="center" vertical="center" wrapText="1"/>
    </xf>
    <xf numFmtId="0" fontId="6" fillId="31" borderId="182" xfId="0" applyFont="1" applyFill="1" applyBorder="1" applyAlignment="1">
      <alignment horizontal="center" vertical="center"/>
    </xf>
    <xf numFmtId="0" fontId="6" fillId="31" borderId="183" xfId="0" applyFont="1" applyFill="1" applyBorder="1" applyAlignment="1">
      <alignment horizontal="center" vertical="center"/>
    </xf>
    <xf numFmtId="0" fontId="8" fillId="31" borderId="184" xfId="0" applyFont="1" applyFill="1" applyBorder="1" applyAlignment="1">
      <alignment horizontal="right" vertical="center"/>
    </xf>
    <xf numFmtId="0" fontId="3" fillId="31" borderId="7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31" borderId="185" xfId="0" applyFont="1" applyFill="1" applyBorder="1" applyAlignment="1">
      <alignment horizontal="right" vertical="center"/>
    </xf>
    <xf numFmtId="0" fontId="8" fillId="31" borderId="186" xfId="0" applyFont="1" applyFill="1" applyBorder="1" applyAlignment="1">
      <alignment horizontal="center" vertical="center" wrapText="1"/>
    </xf>
    <xf numFmtId="0" fontId="8" fillId="31" borderId="187" xfId="0" applyFont="1" applyFill="1" applyBorder="1" applyAlignment="1">
      <alignment horizontal="center" vertical="center" wrapText="1"/>
    </xf>
    <xf numFmtId="0" fontId="6" fillId="31" borderId="188" xfId="0" applyFont="1" applyFill="1" applyBorder="1" applyAlignment="1">
      <alignment horizontal="center" vertical="center"/>
    </xf>
    <xf numFmtId="0" fontId="6" fillId="31" borderId="189" xfId="0" applyFont="1" applyFill="1" applyBorder="1" applyAlignment="1">
      <alignment horizontal="center" vertical="center"/>
    </xf>
    <xf numFmtId="0" fontId="6" fillId="31" borderId="190" xfId="0" applyFont="1" applyFill="1" applyBorder="1" applyAlignment="1">
      <alignment horizontal="center" vertical="center"/>
    </xf>
    <xf numFmtId="0" fontId="2" fillId="31" borderId="191" xfId="0" applyFont="1" applyFill="1" applyBorder="1" applyAlignment="1">
      <alignment horizontal="center" vertical="center"/>
    </xf>
    <xf numFmtId="0" fontId="10" fillId="31" borderId="75" xfId="0" applyFont="1" applyFill="1" applyBorder="1" applyAlignment="1">
      <alignment horizontal="center" vertical="center"/>
    </xf>
    <xf numFmtId="0" fontId="10" fillId="31" borderId="78" xfId="0" applyFont="1" applyFill="1" applyBorder="1" applyAlignment="1">
      <alignment horizontal="center" vertical="center"/>
    </xf>
    <xf numFmtId="0" fontId="10" fillId="31" borderId="192" xfId="0" applyFont="1" applyFill="1" applyBorder="1" applyAlignment="1">
      <alignment horizontal="center" vertical="center"/>
    </xf>
    <xf numFmtId="0" fontId="10" fillId="31" borderId="77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0" fillId="0" borderId="100" xfId="0" applyFont="1" applyBorder="1" applyAlignment="1">
      <alignment horizontal="left" vertical="center"/>
    </xf>
    <xf numFmtId="0" fontId="10" fillId="32" borderId="193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94" xfId="0" applyFont="1" applyBorder="1" applyAlignment="1">
      <alignment horizontal="left" vertical="center"/>
    </xf>
    <xf numFmtId="0" fontId="3" fillId="0" borderId="194" xfId="0" applyFont="1" applyBorder="1" applyAlignment="1">
      <alignment horizontal="center" vertical="center"/>
    </xf>
    <xf numFmtId="0" fontId="10" fillId="0" borderId="146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10" fillId="31" borderId="195" xfId="0" applyFont="1" applyFill="1" applyBorder="1" applyAlignment="1">
      <alignment horizontal="center" vertical="center"/>
    </xf>
    <xf numFmtId="0" fontId="10" fillId="31" borderId="196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10" fillId="31" borderId="197" xfId="0" applyFont="1" applyFill="1" applyBorder="1" applyAlignment="1">
      <alignment horizontal="center" vertical="center"/>
    </xf>
    <xf numFmtId="0" fontId="10" fillId="31" borderId="198" xfId="0" applyFont="1" applyFill="1" applyBorder="1" applyAlignment="1">
      <alignment horizontal="center" vertical="center"/>
    </xf>
    <xf numFmtId="0" fontId="10" fillId="31" borderId="199" xfId="0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/>
    </xf>
    <xf numFmtId="0" fontId="10" fillId="31" borderId="200" xfId="0" applyFont="1" applyFill="1" applyBorder="1" applyAlignment="1">
      <alignment horizontal="center" vertical="center"/>
    </xf>
    <xf numFmtId="0" fontId="10" fillId="31" borderId="155" xfId="0" applyFont="1" applyFill="1" applyBorder="1" applyAlignment="1">
      <alignment horizontal="center" vertical="center"/>
    </xf>
    <xf numFmtId="0" fontId="10" fillId="31" borderId="201" xfId="0" applyFont="1" applyFill="1" applyBorder="1" applyAlignment="1">
      <alignment horizontal="center" vertical="center"/>
    </xf>
    <xf numFmtId="0" fontId="10" fillId="31" borderId="202" xfId="0" applyFont="1" applyFill="1" applyBorder="1" applyAlignment="1">
      <alignment horizontal="center" vertical="center"/>
    </xf>
    <xf numFmtId="0" fontId="10" fillId="31" borderId="20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1" borderId="2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6" fillId="0" borderId="92" xfId="0" applyFont="1" applyBorder="1" applyAlignment="1">
      <alignment horizontal="left" vertical="center"/>
    </xf>
    <xf numFmtId="0" fontId="46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46" fillId="31" borderId="110" xfId="0" applyFont="1" applyFill="1" applyBorder="1" applyAlignment="1">
      <alignment vertical="center"/>
    </xf>
    <xf numFmtId="0" fontId="46" fillId="31" borderId="165" xfId="0" applyFont="1" applyFill="1" applyBorder="1" applyAlignment="1">
      <alignment vertical="center"/>
    </xf>
    <xf numFmtId="0" fontId="46" fillId="31" borderId="169" xfId="0" applyFont="1" applyFill="1" applyBorder="1" applyAlignment="1">
      <alignment horizontal="center" vertical="center"/>
    </xf>
    <xf numFmtId="0" fontId="46" fillId="31" borderId="169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12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9" fontId="21" fillId="36" borderId="138" xfId="0" applyNumberFormat="1" applyFont="1" applyFill="1" applyBorder="1" applyAlignment="1">
      <alignment horizontal="left" vertical="center"/>
    </xf>
    <xf numFmtId="0" fontId="3" fillId="37" borderId="52" xfId="0" applyFont="1" applyFill="1" applyBorder="1" applyAlignment="1">
      <alignment horizontal="center" vertical="center"/>
    </xf>
    <xf numFmtId="0" fontId="6" fillId="37" borderId="156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74" fillId="37" borderId="204" xfId="0" applyFont="1" applyFill="1" applyBorder="1" applyAlignment="1">
      <alignment vertical="center"/>
    </xf>
    <xf numFmtId="0" fontId="74" fillId="36" borderId="0" xfId="0" applyFont="1" applyFill="1" applyAlignment="1">
      <alignment/>
    </xf>
    <xf numFmtId="0" fontId="75" fillId="0" borderId="0" xfId="0" applyFont="1" applyAlignment="1">
      <alignment vertical="center"/>
    </xf>
    <xf numFmtId="0" fontId="76" fillId="0" borderId="107" xfId="0" applyFont="1" applyBorder="1" applyAlignment="1">
      <alignment vertical="center"/>
    </xf>
    <xf numFmtId="0" fontId="76" fillId="0" borderId="143" xfId="0" applyFont="1" applyBorder="1" applyAlignment="1">
      <alignment vertical="center"/>
    </xf>
    <xf numFmtId="0" fontId="76" fillId="36" borderId="143" xfId="0" applyFont="1" applyFill="1" applyBorder="1" applyAlignment="1">
      <alignment vertical="center"/>
    </xf>
    <xf numFmtId="0" fontId="76" fillId="0" borderId="145" xfId="0" applyFont="1" applyBorder="1" applyAlignment="1">
      <alignment vertical="center"/>
    </xf>
    <xf numFmtId="0" fontId="76" fillId="36" borderId="205" xfId="0" applyFont="1" applyFill="1" applyBorder="1" applyAlignment="1">
      <alignment vertical="center"/>
    </xf>
    <xf numFmtId="0" fontId="76" fillId="36" borderId="37" xfId="0" applyFont="1" applyFill="1" applyBorder="1" applyAlignment="1">
      <alignment vertical="center"/>
    </xf>
    <xf numFmtId="0" fontId="76" fillId="0" borderId="37" xfId="0" applyFont="1" applyBorder="1" applyAlignment="1">
      <alignment vertical="center"/>
    </xf>
    <xf numFmtId="0" fontId="76" fillId="0" borderId="164" xfId="0" applyFont="1" applyBorder="1" applyAlignment="1">
      <alignment vertical="center"/>
    </xf>
    <xf numFmtId="0" fontId="78" fillId="0" borderId="28" xfId="0" applyFont="1" applyBorder="1" applyAlignment="1">
      <alignment vertical="center"/>
    </xf>
    <xf numFmtId="0" fontId="78" fillId="0" borderId="9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6" fillId="36" borderId="145" xfId="0" applyFont="1" applyFill="1" applyBorder="1" applyAlignment="1">
      <alignment vertical="center"/>
    </xf>
    <xf numFmtId="0" fontId="78" fillId="0" borderId="146" xfId="0" applyFont="1" applyBorder="1" applyAlignment="1">
      <alignment vertical="center"/>
    </xf>
    <xf numFmtId="0" fontId="78" fillId="0" borderId="193" xfId="0" applyFont="1" applyBorder="1" applyAlignment="1">
      <alignment vertical="center"/>
    </xf>
    <xf numFmtId="0" fontId="76" fillId="36" borderId="28" xfId="0" applyFont="1" applyFill="1" applyBorder="1" applyAlignment="1">
      <alignment/>
    </xf>
    <xf numFmtId="0" fontId="76" fillId="36" borderId="37" xfId="0" applyFont="1" applyFill="1" applyBorder="1" applyAlignment="1">
      <alignment/>
    </xf>
    <xf numFmtId="0" fontId="76" fillId="36" borderId="37" xfId="0" applyFont="1" applyFill="1" applyBorder="1" applyAlignment="1">
      <alignment horizontal="left" vertical="center"/>
    </xf>
    <xf numFmtId="0" fontId="76" fillId="36" borderId="93" xfId="0" applyFont="1" applyFill="1" applyBorder="1" applyAlignment="1">
      <alignment/>
    </xf>
    <xf numFmtId="0" fontId="75" fillId="31" borderId="206" xfId="0" applyFont="1" applyFill="1" applyBorder="1" applyAlignment="1">
      <alignment vertical="center"/>
    </xf>
    <xf numFmtId="0" fontId="75" fillId="31" borderId="207" xfId="0" applyFont="1" applyFill="1" applyBorder="1" applyAlignment="1">
      <alignment vertical="center"/>
    </xf>
    <xf numFmtId="0" fontId="78" fillId="0" borderId="149" xfId="0" applyFont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31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 shrinkToFit="1"/>
    </xf>
    <xf numFmtId="0" fontId="78" fillId="31" borderId="0" xfId="0" applyFont="1" applyFill="1" applyBorder="1" applyAlignment="1">
      <alignment vertical="center" shrinkToFit="1"/>
    </xf>
    <xf numFmtId="0" fontId="76" fillId="0" borderId="208" xfId="0" applyFont="1" applyBorder="1" applyAlignment="1">
      <alignment vertical="center"/>
    </xf>
    <xf numFmtId="0" fontId="76" fillId="0" borderId="209" xfId="0" applyFont="1" applyBorder="1" applyAlignment="1">
      <alignment vertical="center"/>
    </xf>
    <xf numFmtId="0" fontId="76" fillId="0" borderId="28" xfId="0" applyFont="1" applyBorder="1" applyAlignment="1">
      <alignment vertical="center"/>
    </xf>
    <xf numFmtId="0" fontId="78" fillId="0" borderId="0" xfId="0" applyFont="1" applyAlignment="1">
      <alignment/>
    </xf>
    <xf numFmtId="0" fontId="74" fillId="37" borderId="210" xfId="0" applyFont="1" applyFill="1" applyBorder="1" applyAlignment="1">
      <alignment vertical="center"/>
    </xf>
    <xf numFmtId="0" fontId="76" fillId="36" borderId="107" xfId="0" applyFont="1" applyFill="1" applyBorder="1" applyAlignment="1">
      <alignment vertical="center"/>
    </xf>
    <xf numFmtId="0" fontId="76" fillId="6" borderId="93" xfId="0" applyFont="1" applyFill="1" applyBorder="1" applyAlignment="1">
      <alignment vertical="center"/>
    </xf>
    <xf numFmtId="0" fontId="0" fillId="0" borderId="211" xfId="0" applyFont="1" applyBorder="1" applyAlignment="1">
      <alignment vertical="center"/>
    </xf>
    <xf numFmtId="0" fontId="10" fillId="31" borderId="152" xfId="0" applyFont="1" applyFill="1" applyBorder="1" applyAlignment="1">
      <alignment horizontal="center" vertical="center"/>
    </xf>
    <xf numFmtId="0" fontId="76" fillId="6" borderId="143" xfId="0" applyFont="1" applyFill="1" applyBorder="1" applyAlignment="1">
      <alignment vertical="center"/>
    </xf>
    <xf numFmtId="0" fontId="51" fillId="0" borderId="192" xfId="0" applyFont="1" applyBorder="1" applyAlignment="1">
      <alignment horizontal="left" vertical="center"/>
    </xf>
    <xf numFmtId="0" fontId="5" fillId="0" borderId="185" xfId="0" applyFont="1" applyBorder="1" applyAlignment="1">
      <alignment/>
    </xf>
    <xf numFmtId="0" fontId="28" fillId="12" borderId="112" xfId="169" applyFont="1" applyFill="1" applyBorder="1" applyAlignment="1">
      <alignment horizontal="left" vertical="center"/>
      <protection/>
    </xf>
    <xf numFmtId="0" fontId="28" fillId="12" borderId="113" xfId="169" applyFont="1" applyFill="1" applyBorder="1" applyAlignment="1">
      <alignment horizontal="left" vertical="center"/>
      <protection/>
    </xf>
    <xf numFmtId="0" fontId="28" fillId="12" borderId="114" xfId="169" applyFont="1" applyFill="1" applyBorder="1" applyAlignment="1">
      <alignment horizontal="left" vertical="center"/>
      <protection/>
    </xf>
    <xf numFmtId="0" fontId="10" fillId="31" borderId="212" xfId="0" applyFont="1" applyFill="1" applyBorder="1" applyAlignment="1">
      <alignment horizontal="center" vertical="center"/>
    </xf>
    <xf numFmtId="0" fontId="0" fillId="0" borderId="213" xfId="0" applyFont="1" applyBorder="1" applyAlignment="1">
      <alignment vertical="center"/>
    </xf>
    <xf numFmtId="0" fontId="0" fillId="0" borderId="153" xfId="0" applyFont="1" applyBorder="1" applyAlignment="1">
      <alignment vertical="center"/>
    </xf>
    <xf numFmtId="0" fontId="0" fillId="0" borderId="214" xfId="0" applyFont="1" applyBorder="1" applyAlignment="1">
      <alignment vertical="center"/>
    </xf>
    <xf numFmtId="0" fontId="51" fillId="31" borderId="215" xfId="0" applyFont="1" applyFill="1" applyBorder="1" applyAlignment="1">
      <alignment horizontal="left" vertical="center" wrapText="1"/>
    </xf>
    <xf numFmtId="0" fontId="0" fillId="0" borderId="216" xfId="0" applyFont="1" applyBorder="1" applyAlignment="1">
      <alignment/>
    </xf>
    <xf numFmtId="0" fontId="0" fillId="0" borderId="217" xfId="0" applyFont="1" applyBorder="1" applyAlignment="1">
      <alignment/>
    </xf>
    <xf numFmtId="0" fontId="22" fillId="12" borderId="218" xfId="169" applyFont="1" applyFill="1" applyBorder="1" applyAlignment="1">
      <alignment vertical="center"/>
      <protection/>
    </xf>
    <xf numFmtId="0" fontId="18" fillId="12" borderId="0" xfId="169" applyFont="1" applyFill="1" applyBorder="1" applyAlignment="1">
      <alignment vertical="center"/>
      <protection/>
    </xf>
    <xf numFmtId="0" fontId="0" fillId="0" borderId="146" xfId="0" applyFont="1" applyBorder="1" applyAlignment="1">
      <alignment vertical="center"/>
    </xf>
    <xf numFmtId="0" fontId="22" fillId="12" borderId="112" xfId="169" applyFont="1" applyFill="1" applyBorder="1" applyAlignment="1">
      <alignment vertical="center"/>
      <protection/>
    </xf>
    <xf numFmtId="0" fontId="22" fillId="12" borderId="114" xfId="169" applyFont="1" applyFill="1" applyBorder="1" applyAlignment="1">
      <alignment vertical="center"/>
      <protection/>
    </xf>
    <xf numFmtId="0" fontId="2" fillId="31" borderId="219" xfId="0" applyFont="1" applyFill="1" applyBorder="1" applyAlignment="1">
      <alignment vertical="center" wrapText="1"/>
    </xf>
    <xf numFmtId="0" fontId="0" fillId="0" borderId="220" xfId="0" applyFont="1" applyBorder="1" applyAlignment="1">
      <alignment vertical="center" wrapText="1"/>
    </xf>
    <xf numFmtId="0" fontId="0" fillId="0" borderId="221" xfId="0" applyFont="1" applyBorder="1" applyAlignment="1">
      <alignment vertical="center" wrapText="1"/>
    </xf>
    <xf numFmtId="0" fontId="51" fillId="0" borderId="112" xfId="169" applyFont="1" applyFill="1" applyBorder="1" applyAlignment="1">
      <alignment horizontal="center" vertical="center"/>
      <protection/>
    </xf>
    <xf numFmtId="0" fontId="51" fillId="0" borderId="113" xfId="169" applyFont="1" applyFill="1" applyBorder="1" applyAlignment="1">
      <alignment horizontal="center" vertical="center"/>
      <protection/>
    </xf>
    <xf numFmtId="0" fontId="51" fillId="0" borderId="114" xfId="169" applyFont="1" applyFill="1" applyBorder="1" applyAlignment="1">
      <alignment horizontal="center" vertical="center"/>
      <protection/>
    </xf>
    <xf numFmtId="0" fontId="2" fillId="0" borderId="222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223" xfId="0" applyFont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224" xfId="0" applyFont="1" applyBorder="1" applyAlignment="1">
      <alignment horizontal="center" vertical="center" wrapText="1"/>
    </xf>
    <xf numFmtId="0" fontId="2" fillId="0" borderId="225" xfId="0" applyFont="1" applyBorder="1" applyAlignment="1">
      <alignment horizontal="center" vertical="center" wrapText="1"/>
    </xf>
    <xf numFmtId="0" fontId="2" fillId="0" borderId="226" xfId="0" applyFont="1" applyBorder="1" applyAlignment="1">
      <alignment horizontal="center" vertical="center" wrapText="1"/>
    </xf>
    <xf numFmtId="0" fontId="19" fillId="0" borderId="112" xfId="169" applyFont="1" applyFill="1" applyBorder="1" applyAlignment="1">
      <alignment horizontal="center" vertical="center"/>
      <protection/>
    </xf>
    <xf numFmtId="0" fontId="5" fillId="0" borderId="113" xfId="169" applyFill="1" applyBorder="1" applyAlignment="1">
      <alignment horizontal="center" vertical="center"/>
      <protection/>
    </xf>
    <xf numFmtId="0" fontId="8" fillId="0" borderId="22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10" fillId="31" borderId="166" xfId="0" applyFont="1" applyFill="1" applyBorder="1" applyAlignment="1">
      <alignment horizontal="center" vertical="center"/>
    </xf>
    <xf numFmtId="0" fontId="0" fillId="0" borderId="167" xfId="0" applyFont="1" applyBorder="1" applyAlignment="1">
      <alignment vertical="center"/>
    </xf>
    <xf numFmtId="0" fontId="0" fillId="0" borderId="228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5" fillId="0" borderId="229" xfId="0" applyFont="1" applyBorder="1" applyAlignment="1">
      <alignment/>
    </xf>
    <xf numFmtId="0" fontId="22" fillId="9" borderId="112" xfId="169" applyFont="1" applyFill="1" applyBorder="1" applyAlignment="1">
      <alignment horizontal="center" vertical="center"/>
      <protection/>
    </xf>
    <xf numFmtId="0" fontId="22" fillId="9" borderId="114" xfId="169" applyFont="1" applyFill="1" applyBorder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 wrapText="1"/>
    </xf>
    <xf numFmtId="0" fontId="5" fillId="0" borderId="194" xfId="0" applyFont="1" applyBorder="1" applyAlignment="1">
      <alignment/>
    </xf>
    <xf numFmtId="0" fontId="5" fillId="0" borderId="149" xfId="0" applyFont="1" applyBorder="1" applyAlignment="1">
      <alignment/>
    </xf>
    <xf numFmtId="0" fontId="5" fillId="0" borderId="179" xfId="0" applyFont="1" applyBorder="1" applyAlignment="1">
      <alignment/>
    </xf>
    <xf numFmtId="0" fontId="0" fillId="0" borderId="0" xfId="0" applyFont="1" applyAlignment="1">
      <alignment/>
    </xf>
    <xf numFmtId="0" fontId="5" fillId="0" borderId="146" xfId="0" applyFont="1" applyBorder="1" applyAlignment="1">
      <alignment/>
    </xf>
    <xf numFmtId="0" fontId="5" fillId="0" borderId="192" xfId="0" applyFont="1" applyBorder="1" applyAlignment="1">
      <alignment/>
    </xf>
    <xf numFmtId="0" fontId="5" fillId="0" borderId="193" xfId="0" applyFont="1" applyBorder="1" applyAlignment="1">
      <alignment/>
    </xf>
    <xf numFmtId="0" fontId="46" fillId="31" borderId="212" xfId="0" applyFont="1" applyFill="1" applyBorder="1" applyAlignment="1">
      <alignment horizontal="center" vertical="center"/>
    </xf>
    <xf numFmtId="0" fontId="5" fillId="0" borderId="213" xfId="0" applyFont="1" applyBorder="1" applyAlignment="1">
      <alignment vertical="center"/>
    </xf>
    <xf numFmtId="0" fontId="5" fillId="0" borderId="211" xfId="0" applyFont="1" applyBorder="1" applyAlignment="1">
      <alignment vertical="center"/>
    </xf>
    <xf numFmtId="0" fontId="19" fillId="0" borderId="0" xfId="169" applyFont="1" applyFill="1" applyBorder="1" applyAlignment="1">
      <alignment horizontal="center" vertical="center"/>
      <protection/>
    </xf>
    <xf numFmtId="0" fontId="5" fillId="0" borderId="0" xfId="169" applyFill="1" applyBorder="1" applyAlignment="1">
      <alignment horizontal="center" vertical="center"/>
      <protection/>
    </xf>
    <xf numFmtId="0" fontId="46" fillId="31" borderId="152" xfId="0" applyFont="1" applyFill="1" applyBorder="1" applyAlignment="1">
      <alignment horizontal="center" vertical="center"/>
    </xf>
    <xf numFmtId="0" fontId="5" fillId="0" borderId="153" xfId="0" applyFont="1" applyBorder="1" applyAlignment="1">
      <alignment vertical="center"/>
    </xf>
    <xf numFmtId="0" fontId="5" fillId="0" borderId="214" xfId="0" applyFont="1" applyBorder="1" applyAlignment="1">
      <alignment vertical="center"/>
    </xf>
    <xf numFmtId="0" fontId="46" fillId="31" borderId="166" xfId="0" applyFont="1" applyFill="1" applyBorder="1" applyAlignment="1">
      <alignment horizontal="center" vertical="center"/>
    </xf>
    <xf numFmtId="0" fontId="5" fillId="0" borderId="167" xfId="0" applyFont="1" applyBorder="1" applyAlignment="1">
      <alignment vertical="center"/>
    </xf>
    <xf numFmtId="0" fontId="5" fillId="0" borderId="22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1" fillId="31" borderId="219" xfId="0" applyFont="1" applyFill="1" applyBorder="1" applyAlignment="1">
      <alignment vertical="center" wrapText="1"/>
    </xf>
    <xf numFmtId="0" fontId="5" fillId="0" borderId="220" xfId="0" applyFont="1" applyBorder="1" applyAlignment="1">
      <alignment vertical="center" wrapText="1"/>
    </xf>
    <xf numFmtId="0" fontId="5" fillId="0" borderId="22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/>
    </xf>
    <xf numFmtId="0" fontId="5" fillId="0" borderId="128" xfId="0" applyFont="1" applyBorder="1" applyAlignment="1">
      <alignment/>
    </xf>
    <xf numFmtId="0" fontId="22" fillId="0" borderId="0" xfId="169" applyFont="1" applyFill="1" applyAlignment="1">
      <alignment horizontal="center" vertical="center"/>
      <protection/>
    </xf>
    <xf numFmtId="0" fontId="18" fillId="0" borderId="0" xfId="169" applyFont="1" applyAlignment="1">
      <alignment vertical="center"/>
      <protection/>
    </xf>
    <xf numFmtId="0" fontId="27" fillId="12" borderId="112" xfId="169" applyFont="1" applyFill="1" applyBorder="1" applyAlignment="1">
      <alignment horizontal="left" vertical="center"/>
      <protection/>
    </xf>
    <xf numFmtId="0" fontId="27" fillId="12" borderId="113" xfId="169" applyFont="1" applyFill="1" applyBorder="1" applyAlignment="1">
      <alignment horizontal="left" vertical="center"/>
      <protection/>
    </xf>
    <xf numFmtId="0" fontId="4" fillId="0" borderId="46" xfId="0" applyFont="1" applyBorder="1" applyAlignment="1">
      <alignment horizontal="center" vertical="center" shrinkToFit="1"/>
    </xf>
    <xf numFmtId="0" fontId="75" fillId="0" borderId="46" xfId="0" applyFont="1" applyBorder="1" applyAlignment="1">
      <alignment horizontal="center" vertical="center"/>
    </xf>
    <xf numFmtId="0" fontId="76" fillId="0" borderId="53" xfId="0" applyFont="1" applyBorder="1" applyAlignment="1">
      <alignment/>
    </xf>
    <xf numFmtId="0" fontId="76" fillId="0" borderId="128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8" fillId="12" borderId="113" xfId="169" applyFont="1" applyFill="1" applyBorder="1" applyAlignment="1">
      <alignment vertical="center"/>
      <protection/>
    </xf>
    <xf numFmtId="0" fontId="18" fillId="0" borderId="0" xfId="169" applyFont="1" applyFill="1" applyBorder="1" applyAlignment="1">
      <alignment horizontal="left" vertical="center"/>
      <protection/>
    </xf>
    <xf numFmtId="0" fontId="5" fillId="0" borderId="0" xfId="169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2" fillId="32" borderId="56" xfId="0" applyFont="1" applyFill="1" applyBorder="1" applyAlignment="1">
      <alignment horizontal="left" vertical="center" wrapText="1"/>
    </xf>
    <xf numFmtId="0" fontId="20" fillId="0" borderId="227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3" xfId="169" applyFont="1" applyFill="1" applyBorder="1" applyAlignment="1">
      <alignment horizontal="center" vertical="center"/>
      <protection/>
    </xf>
    <xf numFmtId="0" fontId="5" fillId="0" borderId="216" xfId="0" applyFont="1" applyBorder="1" applyAlignment="1">
      <alignment/>
    </xf>
    <xf numFmtId="0" fontId="5" fillId="0" borderId="217" xfId="0" applyFont="1" applyBorder="1" applyAlignment="1">
      <alignment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t levelező" xfId="115"/>
    <cellStyle name="Jelölőszín (2)" xfId="116"/>
    <cellStyle name="Jelölőszín (2) 2" xfId="117"/>
    <cellStyle name="Jelölőszín (2) 3" xfId="118"/>
    <cellStyle name="Jelölőszín (2) 4" xfId="119"/>
    <cellStyle name="Jelölőszín (2)_Bt levelező" xfId="120"/>
    <cellStyle name="Jelölőszín (3)" xfId="121"/>
    <cellStyle name="Jelölőszín (3) 2" xfId="122"/>
    <cellStyle name="Jelölőszín (3) 3" xfId="123"/>
    <cellStyle name="Jelölőszín (3) 4" xfId="124"/>
    <cellStyle name="Jelölőszín (3)_Bt levelező" xfId="125"/>
    <cellStyle name="Jelölőszín (4)" xfId="126"/>
    <cellStyle name="Jelölőszín (4) 2" xfId="127"/>
    <cellStyle name="Jelölőszín (4) 3" xfId="128"/>
    <cellStyle name="Jelölőszín (4) 4" xfId="129"/>
    <cellStyle name="Jelölőszín (4)_Bt levelező" xfId="130"/>
    <cellStyle name="Jelölőszín (5)" xfId="131"/>
    <cellStyle name="Jelölőszín (5) 2" xfId="132"/>
    <cellStyle name="Jelölőszín (5) 3" xfId="133"/>
    <cellStyle name="Jelölőszín (5) 4" xfId="134"/>
    <cellStyle name="Jelölőszín (5)_Bt levelező" xfId="135"/>
    <cellStyle name="Jelölőszín (6)" xfId="136"/>
    <cellStyle name="Jelölőszín (6) 2" xfId="137"/>
    <cellStyle name="Jelölőszín (6) 3" xfId="138"/>
    <cellStyle name="Jelölőszín (6) 4" xfId="139"/>
    <cellStyle name="Jelölőszín (6)_Bt levelező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dxfs count="12"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2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3.28125" style="0" customWidth="1"/>
    <col min="2" max="2" width="14.28125" style="554" customWidth="1"/>
    <col min="3" max="3" width="44.28125" style="0" customWidth="1"/>
    <col min="4" max="4" width="13.421875" style="0" bestFit="1" customWidth="1"/>
    <col min="5" max="5" width="7.7109375" style="0" customWidth="1"/>
    <col min="6" max="6" width="4.28125" style="0" customWidth="1"/>
    <col min="7" max="12" width="3.421875" style="0" customWidth="1"/>
    <col min="13" max="14" width="2.7109375" style="0" customWidth="1"/>
    <col min="15" max="16" width="3.421875" style="0" customWidth="1"/>
    <col min="17" max="18" width="3.28125" style="0" customWidth="1"/>
    <col min="19" max="19" width="2.7109375" style="0" customWidth="1"/>
    <col min="20" max="20" width="3.421875" style="0" customWidth="1"/>
    <col min="21" max="21" width="3.28125" style="0" customWidth="1"/>
    <col min="22" max="23" width="3.421875" style="0" customWidth="1"/>
    <col min="24" max="24" width="2.7109375" style="0" customWidth="1"/>
    <col min="25" max="25" width="3.421875" style="0" customWidth="1"/>
    <col min="26" max="26" width="3.28125" style="0" customWidth="1"/>
    <col min="27" max="27" width="3.57421875" style="0" customWidth="1"/>
    <col min="28" max="28" width="3.00390625" style="0" customWidth="1"/>
    <col min="29" max="29" width="2.7109375" style="0" customWidth="1"/>
    <col min="30" max="30" width="3.57421875" style="0" customWidth="1"/>
    <col min="31" max="31" width="4.421875" style="0" customWidth="1"/>
    <col min="32" max="32" width="3.57421875" style="0" customWidth="1"/>
    <col min="33" max="33" width="4.28125" style="0" customWidth="1"/>
    <col min="34" max="34" width="2.7109375" style="0" customWidth="1"/>
    <col min="35" max="37" width="3.57421875" style="0" customWidth="1"/>
    <col min="38" max="38" width="3.421875" style="0" customWidth="1"/>
    <col min="39" max="39" width="2.7109375" style="0" customWidth="1"/>
    <col min="40" max="40" width="3.57421875" style="0" customWidth="1"/>
    <col min="41" max="41" width="4.28125" style="0" customWidth="1"/>
    <col min="42" max="42" width="6.7109375" style="0" customWidth="1"/>
    <col min="43" max="43" width="35.421875" style="321" customWidth="1"/>
  </cols>
  <sheetData>
    <row r="1" spans="1:43" ht="12.75" customHeight="1">
      <c r="A1" s="276" t="s">
        <v>76</v>
      </c>
      <c r="B1" s="523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77" t="s">
        <v>78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55"/>
    </row>
    <row r="2" spans="1:43" ht="12.75" customHeight="1" thickBot="1">
      <c r="A2" s="276" t="s">
        <v>77</v>
      </c>
      <c r="B2" s="523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55"/>
    </row>
    <row r="3" spans="1:43" ht="12.75" customHeight="1" thickBot="1">
      <c r="A3" s="3"/>
      <c r="B3" s="523"/>
      <c r="C3" s="3"/>
      <c r="D3" s="3"/>
      <c r="E3" s="2"/>
      <c r="F3" s="2"/>
      <c r="G3" s="3"/>
      <c r="H3" s="3"/>
      <c r="I3" s="3"/>
      <c r="J3" s="3"/>
      <c r="K3" s="3"/>
      <c r="L3" s="3"/>
      <c r="M3" s="3"/>
      <c r="N3" s="634" t="s">
        <v>79</v>
      </c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3"/>
      <c r="AI3" s="3"/>
      <c r="AJ3" s="3"/>
      <c r="AK3" s="3"/>
      <c r="AL3" s="3"/>
      <c r="AM3" s="3"/>
      <c r="AN3" s="3"/>
      <c r="AO3" s="3"/>
      <c r="AP3" s="603" t="s">
        <v>80</v>
      </c>
      <c r="AQ3" s="604"/>
    </row>
    <row r="4" spans="1:43" ht="12.75" customHeight="1">
      <c r="A4" s="3"/>
      <c r="B4" s="523"/>
      <c r="C4" s="3"/>
      <c r="D4" s="3"/>
      <c r="E4" s="2"/>
      <c r="F4" s="2"/>
      <c r="G4" s="3"/>
      <c r="H4" s="3"/>
      <c r="I4" s="3"/>
      <c r="J4" s="3"/>
      <c r="K4" s="3"/>
      <c r="L4" s="3"/>
      <c r="M4" s="3"/>
      <c r="N4" s="5"/>
      <c r="O4" s="5"/>
      <c r="P4" s="3"/>
      <c r="AA4" s="5"/>
      <c r="AB4" s="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7"/>
      <c r="AQ4" s="313"/>
    </row>
    <row r="5" spans="1:43" ht="12.75" customHeight="1" thickBot="1">
      <c r="A5" s="3"/>
      <c r="B5" s="52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57"/>
    </row>
    <row r="6" spans="1:43" ht="13.5" customHeight="1" thickBot="1">
      <c r="A6" s="644" t="s">
        <v>183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6"/>
      <c r="AO6" s="605" t="s">
        <v>98</v>
      </c>
      <c r="AP6" s="606"/>
      <c r="AQ6" s="607"/>
    </row>
    <row r="7" spans="1:43" ht="12.75" customHeight="1" thickBot="1">
      <c r="A7" s="638" t="s">
        <v>100</v>
      </c>
      <c r="B7" s="639" t="s">
        <v>101</v>
      </c>
      <c r="C7" s="642" t="s">
        <v>102</v>
      </c>
      <c r="D7" s="643" t="s">
        <v>103</v>
      </c>
      <c r="E7" s="631" t="s">
        <v>97</v>
      </c>
      <c r="F7" s="601" t="s">
        <v>154</v>
      </c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27"/>
      <c r="AO7" s="608"/>
      <c r="AP7" s="609"/>
      <c r="AQ7" s="610"/>
    </row>
    <row r="8" spans="1:43" ht="13.5" customHeight="1" thickBot="1">
      <c r="A8" s="632"/>
      <c r="B8" s="640"/>
      <c r="C8" s="632"/>
      <c r="D8" s="632"/>
      <c r="E8" s="632"/>
      <c r="F8" s="282"/>
      <c r="G8" s="282"/>
      <c r="H8" s="282" t="s">
        <v>0</v>
      </c>
      <c r="I8" s="282"/>
      <c r="J8" s="283"/>
      <c r="K8" s="282"/>
      <c r="L8" s="282"/>
      <c r="M8" s="282" t="s">
        <v>1</v>
      </c>
      <c r="N8" s="282"/>
      <c r="O8" s="283"/>
      <c r="P8" s="282"/>
      <c r="Q8" s="282"/>
      <c r="R8" s="284" t="s">
        <v>2</v>
      </c>
      <c r="S8" s="282"/>
      <c r="T8" s="283"/>
      <c r="U8" s="282"/>
      <c r="V8" s="282"/>
      <c r="W8" s="284" t="s">
        <v>3</v>
      </c>
      <c r="X8" s="282"/>
      <c r="Y8" s="283"/>
      <c r="Z8" s="282"/>
      <c r="AA8" s="282"/>
      <c r="AB8" s="284" t="s">
        <v>4</v>
      </c>
      <c r="AC8" s="282"/>
      <c r="AD8" s="283"/>
      <c r="AE8" s="285"/>
      <c r="AF8" s="282"/>
      <c r="AG8" s="282" t="s">
        <v>5</v>
      </c>
      <c r="AH8" s="282"/>
      <c r="AI8" s="283"/>
      <c r="AJ8" s="285"/>
      <c r="AK8" s="282"/>
      <c r="AL8" s="282" t="s">
        <v>6</v>
      </c>
      <c r="AM8" s="282"/>
      <c r="AN8" s="286"/>
      <c r="AO8" s="608"/>
      <c r="AP8" s="609"/>
      <c r="AQ8" s="610"/>
    </row>
    <row r="9" spans="1:43" ht="13.5" customHeight="1" thickBot="1">
      <c r="A9" s="633"/>
      <c r="B9" s="641"/>
      <c r="C9" s="633"/>
      <c r="D9" s="633"/>
      <c r="E9" s="633"/>
      <c r="F9" s="281" t="s">
        <v>81</v>
      </c>
      <c r="G9" s="281" t="s">
        <v>82</v>
      </c>
      <c r="H9" s="281" t="s">
        <v>83</v>
      </c>
      <c r="I9" s="281" t="s">
        <v>84</v>
      </c>
      <c r="J9" s="281" t="s">
        <v>85</v>
      </c>
      <c r="K9" s="281" t="s">
        <v>81</v>
      </c>
      <c r="L9" s="281" t="s">
        <v>82</v>
      </c>
      <c r="M9" s="281" t="s">
        <v>83</v>
      </c>
      <c r="N9" s="281" t="s">
        <v>84</v>
      </c>
      <c r="O9" s="281" t="s">
        <v>85</v>
      </c>
      <c r="P9" s="281" t="s">
        <v>81</v>
      </c>
      <c r="Q9" s="281" t="s">
        <v>82</v>
      </c>
      <c r="R9" s="281" t="s">
        <v>83</v>
      </c>
      <c r="S9" s="281" t="s">
        <v>84</v>
      </c>
      <c r="T9" s="281" t="s">
        <v>85</v>
      </c>
      <c r="U9" s="281" t="s">
        <v>81</v>
      </c>
      <c r="V9" s="281" t="s">
        <v>82</v>
      </c>
      <c r="W9" s="281" t="s">
        <v>83</v>
      </c>
      <c r="X9" s="281" t="s">
        <v>84</v>
      </c>
      <c r="Y9" s="281" t="s">
        <v>85</v>
      </c>
      <c r="Z9" s="281" t="s">
        <v>81</v>
      </c>
      <c r="AA9" s="281" t="s">
        <v>82</v>
      </c>
      <c r="AB9" s="281" t="s">
        <v>83</v>
      </c>
      <c r="AC9" s="281" t="s">
        <v>84</v>
      </c>
      <c r="AD9" s="281" t="s">
        <v>85</v>
      </c>
      <c r="AE9" s="281" t="s">
        <v>81</v>
      </c>
      <c r="AF9" s="281" t="s">
        <v>82</v>
      </c>
      <c r="AG9" s="281" t="s">
        <v>83</v>
      </c>
      <c r="AH9" s="281" t="s">
        <v>84</v>
      </c>
      <c r="AI9" s="281" t="s">
        <v>85</v>
      </c>
      <c r="AJ9" s="281" t="s">
        <v>81</v>
      </c>
      <c r="AK9" s="281" t="s">
        <v>82</v>
      </c>
      <c r="AL9" s="281" t="s">
        <v>83</v>
      </c>
      <c r="AM9" s="281" t="s">
        <v>84</v>
      </c>
      <c r="AN9" s="281" t="s">
        <v>85</v>
      </c>
      <c r="AO9" s="608"/>
      <c r="AP9" s="609"/>
      <c r="AQ9" s="610"/>
    </row>
    <row r="10" spans="1:43" ht="16.5" customHeight="1" thickBot="1">
      <c r="A10" s="636" t="s">
        <v>86</v>
      </c>
      <c r="B10" s="637"/>
      <c r="C10" s="637"/>
      <c r="D10" s="8">
        <f>SUM(D11:D19)</f>
        <v>33</v>
      </c>
      <c r="E10" s="9">
        <f>SUM(E11:E19)</f>
        <v>40</v>
      </c>
      <c r="F10" s="10">
        <f>SUM(F11:F19)</f>
        <v>10</v>
      </c>
      <c r="G10" s="11">
        <f>SUM(G11:G19)</f>
        <v>6</v>
      </c>
      <c r="H10" s="11">
        <f>SUM(H11:H19)</f>
        <v>2</v>
      </c>
      <c r="I10" s="11"/>
      <c r="J10" s="12">
        <f>SUM(J11:J19)</f>
        <v>22</v>
      </c>
      <c r="K10" s="13">
        <f>SUM(K11:K19)</f>
        <v>5</v>
      </c>
      <c r="L10" s="11">
        <f>SUM(L11:L19)</f>
        <v>4</v>
      </c>
      <c r="M10" s="11">
        <f>SUM(M11:M19)</f>
        <v>2</v>
      </c>
      <c r="N10" s="11"/>
      <c r="O10" s="14">
        <f aca="true" t="shared" si="0" ref="O10:W10">SUM(O11:O19)</f>
        <v>13</v>
      </c>
      <c r="P10" s="10">
        <f t="shared" si="0"/>
        <v>2</v>
      </c>
      <c r="Q10" s="11">
        <f t="shared" si="0"/>
        <v>0</v>
      </c>
      <c r="R10" s="11">
        <f t="shared" si="0"/>
        <v>2</v>
      </c>
      <c r="S10" s="11">
        <f t="shared" si="0"/>
        <v>0</v>
      </c>
      <c r="T10" s="12">
        <f t="shared" si="0"/>
        <v>5</v>
      </c>
      <c r="U10" s="13">
        <f t="shared" si="0"/>
        <v>0</v>
      </c>
      <c r="V10" s="11">
        <f t="shared" si="0"/>
        <v>0</v>
      </c>
      <c r="W10" s="11">
        <f t="shared" si="0"/>
        <v>0</v>
      </c>
      <c r="X10" s="11"/>
      <c r="Y10" s="14">
        <f>SUM(Y11:Y19)</f>
        <v>0</v>
      </c>
      <c r="Z10" s="10">
        <f>SUM(Z11:Z19)</f>
        <v>0</v>
      </c>
      <c r="AA10" s="11">
        <f>SUM(AA11:AA19)</f>
        <v>0</v>
      </c>
      <c r="AB10" s="11">
        <f>SUM(AB11:AB19)</f>
        <v>0</v>
      </c>
      <c r="AC10" s="11"/>
      <c r="AD10" s="12">
        <f>SUM(AD11:AD19)</f>
        <v>0</v>
      </c>
      <c r="AE10" s="13">
        <f>SUM(AE11:AE19)</f>
        <v>0</v>
      </c>
      <c r="AF10" s="11">
        <f>SUM(AF11:AF19)</f>
        <v>0</v>
      </c>
      <c r="AG10" s="11">
        <f>SUM(AG11:AG19)</f>
        <v>0</v>
      </c>
      <c r="AH10" s="11"/>
      <c r="AI10" s="14">
        <f>SUM(AI11:AI19)</f>
        <v>0</v>
      </c>
      <c r="AJ10" s="13">
        <f>SUM(AJ11:AJ19)</f>
        <v>0</v>
      </c>
      <c r="AK10" s="11">
        <f>SUM(AK11:AK19)</f>
        <v>0</v>
      </c>
      <c r="AL10" s="11">
        <f>SUM(AL11:AL19)</f>
        <v>0</v>
      </c>
      <c r="AM10" s="11"/>
      <c r="AN10" s="12">
        <f>SUM(AN11:AN19)</f>
        <v>0</v>
      </c>
      <c r="AO10" s="611"/>
      <c r="AP10" s="562"/>
      <c r="AQ10" s="612"/>
    </row>
    <row r="11" spans="1:43" ht="15.75" customHeight="1">
      <c r="A11" s="15">
        <v>1</v>
      </c>
      <c r="B11" s="524" t="s">
        <v>149</v>
      </c>
      <c r="C11" s="408" t="s">
        <v>11</v>
      </c>
      <c r="D11" s="16">
        <f aca="true" t="shared" si="1" ref="D11:D19">SUM(F11,G11,H11,K11,L11,M11,P11,Q11,R11,U11,V11,W11,Z11,AA11,AB11,AE11,AF11,AG11,AJ11,AK11,AL11)</f>
        <v>4</v>
      </c>
      <c r="E11" s="17">
        <f aca="true" t="shared" si="2" ref="E11:E19">SUM(J11,O11,T11,Y11,AD11,AI11,AN11)</f>
        <v>5</v>
      </c>
      <c r="F11" s="18">
        <v>2</v>
      </c>
      <c r="G11" s="19">
        <v>2</v>
      </c>
      <c r="H11" s="19">
        <v>0</v>
      </c>
      <c r="I11" s="19" t="s">
        <v>113</v>
      </c>
      <c r="J11" s="20">
        <v>5</v>
      </c>
      <c r="K11" s="18"/>
      <c r="L11" s="19"/>
      <c r="M11" s="19"/>
      <c r="N11" s="19"/>
      <c r="O11" s="20"/>
      <c r="P11" s="18"/>
      <c r="Q11" s="19"/>
      <c r="R11" s="19"/>
      <c r="S11" s="19"/>
      <c r="T11" s="20"/>
      <c r="U11" s="18"/>
      <c r="V11" s="19"/>
      <c r="W11" s="19"/>
      <c r="X11" s="21"/>
      <c r="Y11" s="22"/>
      <c r="Z11" s="23"/>
      <c r="AA11" s="21"/>
      <c r="AB11" s="21"/>
      <c r="AC11" s="21"/>
      <c r="AD11" s="22"/>
      <c r="AE11" s="23"/>
      <c r="AF11" s="21"/>
      <c r="AG11" s="21"/>
      <c r="AH11" s="21"/>
      <c r="AI11" s="22"/>
      <c r="AJ11" s="23"/>
      <c r="AK11" s="21"/>
      <c r="AL11" s="21"/>
      <c r="AM11" s="21"/>
      <c r="AN11" s="24"/>
      <c r="AO11" s="19"/>
      <c r="AP11" s="20"/>
      <c r="AQ11" s="324"/>
    </row>
    <row r="12" spans="1:43" ht="15.75" customHeight="1">
      <c r="A12" s="26">
        <v>2</v>
      </c>
      <c r="B12" s="525" t="s">
        <v>150</v>
      </c>
      <c r="C12" s="409" t="s">
        <v>12</v>
      </c>
      <c r="D12" s="27">
        <f t="shared" si="1"/>
        <v>4</v>
      </c>
      <c r="E12" s="17">
        <f t="shared" si="2"/>
        <v>4</v>
      </c>
      <c r="F12" s="18"/>
      <c r="G12" s="19"/>
      <c r="H12" s="19"/>
      <c r="I12" s="19"/>
      <c r="J12" s="20"/>
      <c r="K12" s="18">
        <v>2</v>
      </c>
      <c r="L12" s="19">
        <v>2</v>
      </c>
      <c r="M12" s="19">
        <v>0</v>
      </c>
      <c r="N12" s="19" t="s">
        <v>113</v>
      </c>
      <c r="O12" s="20">
        <v>4</v>
      </c>
      <c r="P12" s="18"/>
      <c r="Q12" s="19"/>
      <c r="R12" s="19"/>
      <c r="S12" s="19"/>
      <c r="T12" s="20"/>
      <c r="U12" s="18"/>
      <c r="V12" s="19"/>
      <c r="W12" s="19"/>
      <c r="X12" s="21"/>
      <c r="Y12" s="22"/>
      <c r="Z12" s="23"/>
      <c r="AA12" s="21"/>
      <c r="AB12" s="21"/>
      <c r="AC12" s="21"/>
      <c r="AD12" s="22"/>
      <c r="AE12" s="23"/>
      <c r="AF12" s="21"/>
      <c r="AG12" s="21"/>
      <c r="AH12" s="21"/>
      <c r="AI12" s="22"/>
      <c r="AJ12" s="23"/>
      <c r="AK12" s="21"/>
      <c r="AL12" s="21"/>
      <c r="AM12" s="21"/>
      <c r="AN12" s="22"/>
      <c r="AO12" s="19"/>
      <c r="AP12" s="20"/>
      <c r="AQ12" s="323" t="s">
        <v>104</v>
      </c>
    </row>
    <row r="13" spans="1:43" ht="15.75" customHeight="1">
      <c r="A13" s="26">
        <v>3</v>
      </c>
      <c r="B13" s="525" t="s">
        <v>151</v>
      </c>
      <c r="C13" s="409" t="s">
        <v>13</v>
      </c>
      <c r="D13" s="27">
        <f t="shared" si="1"/>
        <v>4</v>
      </c>
      <c r="E13" s="17">
        <f t="shared" si="2"/>
        <v>5</v>
      </c>
      <c r="F13" s="18"/>
      <c r="G13" s="19"/>
      <c r="H13" s="19"/>
      <c r="I13" s="19"/>
      <c r="J13" s="20"/>
      <c r="K13" s="18"/>
      <c r="L13" s="19"/>
      <c r="M13" s="19"/>
      <c r="N13" s="19"/>
      <c r="O13" s="20"/>
      <c r="P13" s="18">
        <v>2</v>
      </c>
      <c r="Q13" s="19">
        <v>0</v>
      </c>
      <c r="R13" s="19">
        <v>2</v>
      </c>
      <c r="S13" s="19" t="s">
        <v>113</v>
      </c>
      <c r="T13" s="20">
        <v>5</v>
      </c>
      <c r="U13" s="18"/>
      <c r="V13" s="19"/>
      <c r="W13" s="19"/>
      <c r="X13" s="21"/>
      <c r="Y13" s="22"/>
      <c r="Z13" s="23"/>
      <c r="AA13" s="21"/>
      <c r="AB13" s="21"/>
      <c r="AC13" s="21"/>
      <c r="AD13" s="22"/>
      <c r="AE13" s="23"/>
      <c r="AF13" s="21"/>
      <c r="AG13" s="21"/>
      <c r="AH13" s="21"/>
      <c r="AI13" s="22"/>
      <c r="AJ13" s="23"/>
      <c r="AK13" s="21"/>
      <c r="AL13" s="21"/>
      <c r="AM13" s="21"/>
      <c r="AN13" s="22"/>
      <c r="AO13" s="19"/>
      <c r="AP13" s="20"/>
      <c r="AQ13" s="325" t="s">
        <v>12</v>
      </c>
    </row>
    <row r="14" spans="1:43" ht="15.75" customHeight="1">
      <c r="A14" s="26">
        <v>4</v>
      </c>
      <c r="B14" s="526" t="s">
        <v>205</v>
      </c>
      <c r="C14" s="410" t="s">
        <v>116</v>
      </c>
      <c r="D14" s="28">
        <f t="shared" si="1"/>
        <v>4</v>
      </c>
      <c r="E14" s="29">
        <f t="shared" si="2"/>
        <v>4</v>
      </c>
      <c r="F14" s="30">
        <v>2</v>
      </c>
      <c r="G14" s="31">
        <v>2</v>
      </c>
      <c r="H14" s="31">
        <v>0</v>
      </c>
      <c r="I14" s="31" t="s">
        <v>114</v>
      </c>
      <c r="J14" s="32">
        <v>4</v>
      </c>
      <c r="K14" s="30"/>
      <c r="L14" s="31"/>
      <c r="M14" s="31"/>
      <c r="N14" s="31"/>
      <c r="O14" s="32"/>
      <c r="P14" s="30"/>
      <c r="Q14" s="31"/>
      <c r="R14" s="31"/>
      <c r="S14" s="31"/>
      <c r="T14" s="32"/>
      <c r="U14" s="30"/>
      <c r="V14" s="31"/>
      <c r="W14" s="31"/>
      <c r="X14" s="33"/>
      <c r="Y14" s="34"/>
      <c r="Z14" s="35"/>
      <c r="AA14" s="33"/>
      <c r="AB14" s="33"/>
      <c r="AC14" s="33"/>
      <c r="AD14" s="34"/>
      <c r="AE14" s="35"/>
      <c r="AF14" s="33"/>
      <c r="AG14" s="33"/>
      <c r="AH14" s="33"/>
      <c r="AI14" s="34"/>
      <c r="AJ14" s="35"/>
      <c r="AK14" s="33"/>
      <c r="AL14" s="33"/>
      <c r="AM14" s="33"/>
      <c r="AN14" s="34"/>
      <c r="AO14" s="19"/>
      <c r="AP14" s="20"/>
      <c r="AQ14" s="326"/>
    </row>
    <row r="15" spans="1:43" ht="15.75" customHeight="1">
      <c r="A15" s="26">
        <v>5</v>
      </c>
      <c r="B15" s="525" t="s">
        <v>18</v>
      </c>
      <c r="C15" s="410" t="s">
        <v>117</v>
      </c>
      <c r="D15" s="28">
        <f t="shared" si="1"/>
        <v>2</v>
      </c>
      <c r="E15" s="29">
        <f t="shared" si="2"/>
        <v>4</v>
      </c>
      <c r="F15" s="30">
        <v>2</v>
      </c>
      <c r="G15" s="31">
        <v>0</v>
      </c>
      <c r="H15" s="31">
        <v>0</v>
      </c>
      <c r="I15" s="31" t="s">
        <v>114</v>
      </c>
      <c r="J15" s="32">
        <v>4</v>
      </c>
      <c r="K15" s="30"/>
      <c r="L15" s="31"/>
      <c r="M15" s="31"/>
      <c r="N15" s="31"/>
      <c r="O15" s="32"/>
      <c r="P15" s="30"/>
      <c r="Q15" s="31"/>
      <c r="R15" s="31"/>
      <c r="S15" s="31"/>
      <c r="T15" s="32"/>
      <c r="U15" s="30"/>
      <c r="V15" s="31"/>
      <c r="W15" s="31"/>
      <c r="X15" s="33"/>
      <c r="Y15" s="34"/>
      <c r="Z15" s="35"/>
      <c r="AA15" s="33"/>
      <c r="AB15" s="33"/>
      <c r="AC15" s="33"/>
      <c r="AD15" s="34"/>
      <c r="AE15" s="35"/>
      <c r="AF15" s="33"/>
      <c r="AG15" s="33"/>
      <c r="AH15" s="33"/>
      <c r="AI15" s="34"/>
      <c r="AJ15" s="35"/>
      <c r="AK15" s="33"/>
      <c r="AL15" s="33"/>
      <c r="AM15" s="33"/>
      <c r="AN15" s="34"/>
      <c r="AO15" s="19"/>
      <c r="AP15" s="20"/>
      <c r="AQ15" s="326"/>
    </row>
    <row r="16" spans="1:43" ht="12.75" customHeight="1">
      <c r="A16" s="26">
        <v>6</v>
      </c>
      <c r="B16" s="525" t="s">
        <v>132</v>
      </c>
      <c r="C16" s="409" t="s">
        <v>14</v>
      </c>
      <c r="D16" s="28">
        <f t="shared" si="1"/>
        <v>4</v>
      </c>
      <c r="E16" s="29">
        <f t="shared" si="2"/>
        <v>5</v>
      </c>
      <c r="F16" s="30">
        <v>2</v>
      </c>
      <c r="G16" s="31">
        <v>2</v>
      </c>
      <c r="H16" s="31">
        <v>0</v>
      </c>
      <c r="I16" s="31" t="s">
        <v>113</v>
      </c>
      <c r="J16" s="32">
        <v>5</v>
      </c>
      <c r="K16" s="30"/>
      <c r="L16" s="31"/>
      <c r="M16" s="31"/>
      <c r="N16" s="31"/>
      <c r="O16" s="32"/>
      <c r="P16" s="30"/>
      <c r="Q16" s="31"/>
      <c r="R16" s="31"/>
      <c r="S16" s="31"/>
      <c r="T16" s="32"/>
      <c r="U16" s="30"/>
      <c r="V16" s="31"/>
      <c r="W16" s="31"/>
      <c r="X16" s="33"/>
      <c r="Y16" s="34"/>
      <c r="Z16" s="35"/>
      <c r="AA16" s="33"/>
      <c r="AB16" s="33"/>
      <c r="AC16" s="33"/>
      <c r="AD16" s="34"/>
      <c r="AE16" s="35"/>
      <c r="AF16" s="33"/>
      <c r="AG16" s="33"/>
      <c r="AH16" s="33"/>
      <c r="AI16" s="34"/>
      <c r="AJ16" s="35"/>
      <c r="AK16" s="33"/>
      <c r="AL16" s="33"/>
      <c r="AM16" s="33"/>
      <c r="AN16" s="34"/>
      <c r="AO16" s="19"/>
      <c r="AP16" s="20"/>
      <c r="AQ16" s="326"/>
    </row>
    <row r="17" spans="1:43" ht="15.75" customHeight="1">
      <c r="A17" s="26">
        <v>7</v>
      </c>
      <c r="B17" s="525" t="s">
        <v>133</v>
      </c>
      <c r="C17" s="411" t="s">
        <v>15</v>
      </c>
      <c r="D17" s="28">
        <f t="shared" si="1"/>
        <v>4</v>
      </c>
      <c r="E17" s="29">
        <f t="shared" si="2"/>
        <v>5</v>
      </c>
      <c r="F17" s="30"/>
      <c r="G17" s="31"/>
      <c r="H17" s="31"/>
      <c r="I17" s="31"/>
      <c r="J17" s="32"/>
      <c r="K17" s="30">
        <v>2</v>
      </c>
      <c r="L17" s="31">
        <v>2</v>
      </c>
      <c r="M17" s="31">
        <v>0</v>
      </c>
      <c r="N17" s="31" t="s">
        <v>113</v>
      </c>
      <c r="O17" s="32">
        <v>5</v>
      </c>
      <c r="P17" s="30"/>
      <c r="Q17" s="31"/>
      <c r="R17" s="31"/>
      <c r="S17" s="31"/>
      <c r="T17" s="32"/>
      <c r="U17" s="30"/>
      <c r="V17" s="31"/>
      <c r="W17" s="31"/>
      <c r="X17" s="33"/>
      <c r="Y17" s="34"/>
      <c r="Z17" s="35"/>
      <c r="AA17" s="33"/>
      <c r="AB17" s="33"/>
      <c r="AC17" s="33"/>
      <c r="AD17" s="34"/>
      <c r="AE17" s="35"/>
      <c r="AF17" s="33"/>
      <c r="AG17" s="33"/>
      <c r="AH17" s="33"/>
      <c r="AI17" s="34"/>
      <c r="AJ17" s="35"/>
      <c r="AK17" s="33"/>
      <c r="AL17" s="33"/>
      <c r="AM17" s="33"/>
      <c r="AN17" s="34"/>
      <c r="AO17" s="19"/>
      <c r="AP17" s="20"/>
      <c r="AQ17" s="322" t="s">
        <v>14</v>
      </c>
    </row>
    <row r="18" spans="1:43" ht="15.75" customHeight="1">
      <c r="A18" s="26">
        <v>8</v>
      </c>
      <c r="B18" s="525" t="s">
        <v>19</v>
      </c>
      <c r="C18" s="412" t="s">
        <v>16</v>
      </c>
      <c r="D18" s="28">
        <f t="shared" si="1"/>
        <v>3</v>
      </c>
      <c r="E18" s="29">
        <f t="shared" si="2"/>
        <v>4</v>
      </c>
      <c r="F18" s="30"/>
      <c r="G18" s="31"/>
      <c r="H18" s="31"/>
      <c r="I18" s="31"/>
      <c r="J18" s="32"/>
      <c r="K18" s="30">
        <v>1</v>
      </c>
      <c r="L18" s="31">
        <v>0</v>
      </c>
      <c r="M18" s="31">
        <v>2</v>
      </c>
      <c r="N18" s="31" t="s">
        <v>113</v>
      </c>
      <c r="O18" s="34">
        <v>4</v>
      </c>
      <c r="P18" s="30"/>
      <c r="Q18" s="31"/>
      <c r="R18" s="31"/>
      <c r="S18" s="31"/>
      <c r="T18" s="32"/>
      <c r="U18" s="30"/>
      <c r="V18" s="31"/>
      <c r="W18" s="31"/>
      <c r="X18" s="33"/>
      <c r="Y18" s="34"/>
      <c r="Z18" s="35"/>
      <c r="AA18" s="33"/>
      <c r="AB18" s="33"/>
      <c r="AC18" s="33"/>
      <c r="AD18" s="34"/>
      <c r="AE18" s="35"/>
      <c r="AF18" s="33"/>
      <c r="AG18" s="33"/>
      <c r="AH18" s="33"/>
      <c r="AI18" s="34"/>
      <c r="AJ18" s="35"/>
      <c r="AK18" s="33"/>
      <c r="AL18" s="33"/>
      <c r="AM18" s="33"/>
      <c r="AN18" s="34"/>
      <c r="AO18" s="36"/>
      <c r="AP18" s="20"/>
      <c r="AQ18" s="517" t="s">
        <v>116</v>
      </c>
    </row>
    <row r="19" spans="1:43" ht="15.75" customHeight="1" thickBot="1">
      <c r="A19" s="26">
        <v>9</v>
      </c>
      <c r="B19" s="527" t="s">
        <v>134</v>
      </c>
      <c r="C19" s="411" t="s">
        <v>17</v>
      </c>
      <c r="D19" s="28">
        <f t="shared" si="1"/>
        <v>4</v>
      </c>
      <c r="E19" s="29">
        <f t="shared" si="2"/>
        <v>4</v>
      </c>
      <c r="F19" s="30">
        <v>2</v>
      </c>
      <c r="G19" s="31">
        <v>0</v>
      </c>
      <c r="H19" s="31">
        <v>2</v>
      </c>
      <c r="I19" s="31" t="s">
        <v>114</v>
      </c>
      <c r="J19" s="32">
        <v>4</v>
      </c>
      <c r="K19" s="30"/>
      <c r="L19" s="31"/>
      <c r="M19" s="31"/>
      <c r="N19" s="31"/>
      <c r="O19" s="32"/>
      <c r="P19" s="30"/>
      <c r="Q19" s="31"/>
      <c r="R19" s="31"/>
      <c r="S19" s="31"/>
      <c r="T19" s="32"/>
      <c r="U19" s="30"/>
      <c r="V19" s="31"/>
      <c r="W19" s="31"/>
      <c r="X19" s="33"/>
      <c r="Y19" s="34"/>
      <c r="Z19" s="35"/>
      <c r="AA19" s="33"/>
      <c r="AB19" s="33"/>
      <c r="AC19" s="33"/>
      <c r="AD19" s="34"/>
      <c r="AE19" s="35"/>
      <c r="AF19" s="33"/>
      <c r="AG19" s="33"/>
      <c r="AH19" s="33"/>
      <c r="AI19" s="34"/>
      <c r="AJ19" s="35"/>
      <c r="AK19" s="33"/>
      <c r="AL19" s="33"/>
      <c r="AM19" s="33"/>
      <c r="AN19" s="34"/>
      <c r="AO19" s="19"/>
      <c r="AP19" s="20"/>
      <c r="AQ19" s="25"/>
    </row>
    <row r="20" spans="1:43" ht="16.5" customHeight="1" thickBot="1">
      <c r="A20" s="563" t="s">
        <v>87</v>
      </c>
      <c r="B20" s="564"/>
      <c r="C20" s="565"/>
      <c r="D20" s="8">
        <f>SUM(D21:D27)</f>
        <v>17</v>
      </c>
      <c r="E20" s="9">
        <f>SUM(E21:E27)</f>
        <v>22</v>
      </c>
      <c r="F20" s="38">
        <f>SUM(F21:F27)</f>
        <v>1</v>
      </c>
      <c r="G20" s="39">
        <f>SUM(G21:G27)</f>
        <v>2</v>
      </c>
      <c r="H20" s="39">
        <f>SUM(H21:H27)</f>
        <v>0</v>
      </c>
      <c r="I20" s="39"/>
      <c r="J20" s="12">
        <f>SUM(J21:J27)</f>
        <v>3</v>
      </c>
      <c r="K20" s="38">
        <f>SUM(K21:K27)</f>
        <v>1</v>
      </c>
      <c r="L20" s="39">
        <f>SUM(L21:L27)</f>
        <v>2</v>
      </c>
      <c r="M20" s="39">
        <f>SUM(M21:M27)</f>
        <v>0</v>
      </c>
      <c r="N20" s="39"/>
      <c r="O20" s="12">
        <f aca="true" t="shared" si="3" ref="O20:W20">SUM(O21:O27)</f>
        <v>3</v>
      </c>
      <c r="P20" s="38">
        <f t="shared" si="3"/>
        <v>0</v>
      </c>
      <c r="Q20" s="39">
        <f t="shared" si="3"/>
        <v>2</v>
      </c>
      <c r="R20" s="39">
        <f t="shared" si="3"/>
        <v>0</v>
      </c>
      <c r="S20" s="39">
        <f t="shared" si="3"/>
        <v>0</v>
      </c>
      <c r="T20" s="40">
        <f t="shared" si="3"/>
        <v>3</v>
      </c>
      <c r="U20" s="38">
        <f t="shared" si="3"/>
        <v>2</v>
      </c>
      <c r="V20" s="39">
        <f t="shared" si="3"/>
        <v>2</v>
      </c>
      <c r="W20" s="39">
        <f t="shared" si="3"/>
        <v>0</v>
      </c>
      <c r="X20" s="39"/>
      <c r="Y20" s="12">
        <f>SUM(Y21:Y27)</f>
        <v>4</v>
      </c>
      <c r="Z20" s="38">
        <f>SUM(Z21:Z27)</f>
        <v>0</v>
      </c>
      <c r="AA20" s="39">
        <f>SUM(AA21:AA27)</f>
        <v>2</v>
      </c>
      <c r="AB20" s="39">
        <f>SUM(AB21:AB27)</f>
        <v>0</v>
      </c>
      <c r="AC20" s="39"/>
      <c r="AD20" s="12">
        <f>SUM(AD21:AD27)</f>
        <v>3</v>
      </c>
      <c r="AE20" s="38">
        <f>SUM(AE21:AE27)</f>
        <v>0</v>
      </c>
      <c r="AF20" s="39">
        <f>SUM(AF21:AF27)</f>
        <v>0</v>
      </c>
      <c r="AG20" s="39">
        <f>SUM(AG21:AG27)</f>
        <v>0</v>
      </c>
      <c r="AH20" s="39"/>
      <c r="AI20" s="12">
        <f>SUM(AI21:AI27)</f>
        <v>0</v>
      </c>
      <c r="AJ20" s="38">
        <f>SUM(AJ21:AJ27)</f>
        <v>2</v>
      </c>
      <c r="AK20" s="39">
        <f>SUM(AK21:AK27)</f>
        <v>0</v>
      </c>
      <c r="AL20" s="39">
        <f>SUM(AL21:AL27)</f>
        <v>1</v>
      </c>
      <c r="AM20" s="39"/>
      <c r="AN20" s="12">
        <f>SUM(AN21:AN27)</f>
        <v>6</v>
      </c>
      <c r="AO20" s="41"/>
      <c r="AP20" s="42"/>
      <c r="AQ20" s="43"/>
    </row>
    <row r="21" spans="1:43" ht="15.75" customHeight="1">
      <c r="A21" s="15">
        <v>10</v>
      </c>
      <c r="B21" s="556" t="s">
        <v>206</v>
      </c>
      <c r="C21" s="367" t="s">
        <v>66</v>
      </c>
      <c r="D21" s="368">
        <f aca="true" t="shared" si="4" ref="D21:D27">SUM(F21,G21,H21,K21,L21,M21,P21,Q21,R21,U21,V21,W21,Z21,AA21,AB21,AE21,AF21,AG21,AJ21,AK21,AL21)</f>
        <v>2</v>
      </c>
      <c r="E21" s="369">
        <f aca="true" t="shared" si="5" ref="E21:E27">SUM(J21,O21,T21,Y21,AD21,AI21,AN21)</f>
        <v>3</v>
      </c>
      <c r="F21" s="18"/>
      <c r="G21" s="19"/>
      <c r="H21" s="19"/>
      <c r="I21" s="19"/>
      <c r="J21" s="20"/>
      <c r="K21" s="18"/>
      <c r="L21" s="19"/>
      <c r="M21" s="19"/>
      <c r="N21" s="19"/>
      <c r="O21" s="20"/>
      <c r="P21" s="18"/>
      <c r="Q21" s="19"/>
      <c r="R21" s="19"/>
      <c r="S21" s="19"/>
      <c r="T21" s="20"/>
      <c r="U21" s="23"/>
      <c r="V21" s="21"/>
      <c r="W21" s="21"/>
      <c r="X21" s="21"/>
      <c r="Y21" s="22"/>
      <c r="Z21" s="23">
        <v>0</v>
      </c>
      <c r="AA21" s="21">
        <v>2</v>
      </c>
      <c r="AB21" s="21">
        <v>0</v>
      </c>
      <c r="AC21" s="21" t="s">
        <v>113</v>
      </c>
      <c r="AD21" s="20">
        <v>3</v>
      </c>
      <c r="AE21" s="23"/>
      <c r="AF21" s="21"/>
      <c r="AG21" s="21"/>
      <c r="AH21" s="21"/>
      <c r="AI21" s="22"/>
      <c r="AJ21" s="23"/>
      <c r="AK21" s="21"/>
      <c r="AL21" s="21"/>
      <c r="AM21" s="21"/>
      <c r="AN21" s="24"/>
      <c r="AO21" s="19"/>
      <c r="AP21" s="44"/>
      <c r="AQ21" s="327"/>
    </row>
    <row r="22" spans="1:43" ht="16.5" customHeight="1">
      <c r="A22" s="26">
        <v>11</v>
      </c>
      <c r="B22" s="525" t="s">
        <v>135</v>
      </c>
      <c r="C22" s="370" t="s">
        <v>20</v>
      </c>
      <c r="D22" s="371">
        <f t="shared" si="4"/>
        <v>2</v>
      </c>
      <c r="E22" s="372">
        <f t="shared" si="5"/>
        <v>3</v>
      </c>
      <c r="F22" s="30"/>
      <c r="G22" s="31"/>
      <c r="H22" s="31"/>
      <c r="I22" s="31"/>
      <c r="J22" s="32"/>
      <c r="K22" s="30"/>
      <c r="L22" s="31"/>
      <c r="M22" s="31"/>
      <c r="N22" s="31"/>
      <c r="O22" s="32"/>
      <c r="P22" s="30"/>
      <c r="Q22" s="31"/>
      <c r="R22" s="31"/>
      <c r="S22" s="31"/>
      <c r="T22" s="32"/>
      <c r="U22" s="35"/>
      <c r="V22" s="33"/>
      <c r="W22" s="33"/>
      <c r="X22" s="33"/>
      <c r="Y22" s="34"/>
      <c r="Z22" s="35"/>
      <c r="AA22" s="33"/>
      <c r="AB22" s="33"/>
      <c r="AC22" s="33"/>
      <c r="AD22" s="34"/>
      <c r="AE22" s="35"/>
      <c r="AF22" s="33"/>
      <c r="AG22" s="33"/>
      <c r="AH22" s="33"/>
      <c r="AI22" s="34"/>
      <c r="AJ22" s="35">
        <v>1</v>
      </c>
      <c r="AK22" s="33">
        <v>0</v>
      </c>
      <c r="AL22" s="33">
        <v>1</v>
      </c>
      <c r="AM22" s="33" t="s">
        <v>114</v>
      </c>
      <c r="AN22" s="32">
        <v>3</v>
      </c>
      <c r="AO22" s="19"/>
      <c r="AP22" s="45"/>
      <c r="AQ22" s="328"/>
    </row>
    <row r="23" spans="1:43" ht="15.75" customHeight="1">
      <c r="A23" s="26">
        <v>12</v>
      </c>
      <c r="B23" s="525" t="s">
        <v>153</v>
      </c>
      <c r="C23" s="370" t="s">
        <v>21</v>
      </c>
      <c r="D23" s="371">
        <f t="shared" si="4"/>
        <v>1</v>
      </c>
      <c r="E23" s="372">
        <f t="shared" si="5"/>
        <v>3</v>
      </c>
      <c r="F23" s="30"/>
      <c r="G23" s="31"/>
      <c r="H23" s="31"/>
      <c r="I23" s="31"/>
      <c r="J23" s="32"/>
      <c r="K23" s="30"/>
      <c r="L23" s="31"/>
      <c r="M23" s="31"/>
      <c r="N23" s="31"/>
      <c r="O23" s="32"/>
      <c r="P23" s="30"/>
      <c r="Q23" s="31"/>
      <c r="R23" s="31"/>
      <c r="S23" s="31"/>
      <c r="T23" s="32"/>
      <c r="U23" s="35"/>
      <c r="V23" s="33"/>
      <c r="W23" s="33"/>
      <c r="X23" s="33"/>
      <c r="Y23" s="34"/>
      <c r="Z23" s="35"/>
      <c r="AA23" s="33"/>
      <c r="AB23" s="33"/>
      <c r="AC23" s="33"/>
      <c r="AD23" s="34"/>
      <c r="AE23" s="35"/>
      <c r="AF23" s="33"/>
      <c r="AG23" s="33"/>
      <c r="AH23" s="33"/>
      <c r="AI23" s="34"/>
      <c r="AJ23" s="35">
        <v>1</v>
      </c>
      <c r="AK23" s="33">
        <v>0</v>
      </c>
      <c r="AL23" s="33">
        <v>0</v>
      </c>
      <c r="AM23" s="33" t="s">
        <v>114</v>
      </c>
      <c r="AN23" s="32">
        <v>3</v>
      </c>
      <c r="AO23" s="19"/>
      <c r="AP23" s="44"/>
      <c r="AQ23" s="329"/>
    </row>
    <row r="24" spans="1:43" ht="15.75" customHeight="1">
      <c r="A24" s="26">
        <v>13</v>
      </c>
      <c r="B24" s="525" t="s">
        <v>136</v>
      </c>
      <c r="C24" s="410" t="s">
        <v>72</v>
      </c>
      <c r="D24" s="28">
        <f t="shared" si="4"/>
        <v>4</v>
      </c>
      <c r="E24" s="29">
        <f t="shared" si="5"/>
        <v>4</v>
      </c>
      <c r="F24" s="30"/>
      <c r="G24" s="31"/>
      <c r="H24" s="31"/>
      <c r="I24" s="31"/>
      <c r="J24" s="32"/>
      <c r="K24" s="30"/>
      <c r="L24" s="31"/>
      <c r="M24" s="31"/>
      <c r="N24" s="31"/>
      <c r="O24" s="32"/>
      <c r="P24" s="30"/>
      <c r="Q24" s="31"/>
      <c r="R24" s="31"/>
      <c r="S24" s="31"/>
      <c r="T24" s="32"/>
      <c r="U24" s="46">
        <v>2</v>
      </c>
      <c r="V24" s="47">
        <v>2</v>
      </c>
      <c r="W24" s="47">
        <v>0</v>
      </c>
      <c r="X24" s="47" t="s">
        <v>114</v>
      </c>
      <c r="Y24" s="48">
        <v>4</v>
      </c>
      <c r="Z24" s="49"/>
      <c r="AA24" s="50"/>
      <c r="AB24" s="50"/>
      <c r="AC24" s="50"/>
      <c r="AD24" s="48"/>
      <c r="AE24" s="46"/>
      <c r="AF24" s="47"/>
      <c r="AG24" s="47"/>
      <c r="AH24" s="47"/>
      <c r="AI24" s="51"/>
      <c r="AJ24" s="46"/>
      <c r="AK24" s="47"/>
      <c r="AL24" s="47"/>
      <c r="AM24" s="47"/>
      <c r="AN24" s="51"/>
      <c r="AO24" s="52"/>
      <c r="AP24" s="53"/>
      <c r="AQ24" s="54"/>
    </row>
    <row r="25" spans="1:43" ht="16.5" customHeight="1">
      <c r="A25" s="26">
        <v>14</v>
      </c>
      <c r="B25" s="525" t="s">
        <v>137</v>
      </c>
      <c r="C25" s="413" t="s">
        <v>128</v>
      </c>
      <c r="D25" s="56">
        <f t="shared" si="4"/>
        <v>3</v>
      </c>
      <c r="E25" s="29">
        <f t="shared" si="5"/>
        <v>3</v>
      </c>
      <c r="F25" s="57">
        <v>1</v>
      </c>
      <c r="G25" s="58">
        <v>2</v>
      </c>
      <c r="H25" s="58">
        <v>0</v>
      </c>
      <c r="I25" s="58" t="s">
        <v>114</v>
      </c>
      <c r="J25" s="59">
        <v>3</v>
      </c>
      <c r="K25" s="57"/>
      <c r="L25" s="58"/>
      <c r="M25" s="58"/>
      <c r="N25" s="58"/>
      <c r="O25" s="60"/>
      <c r="P25" s="61"/>
      <c r="Q25" s="62"/>
      <c r="R25" s="62"/>
      <c r="S25" s="62"/>
      <c r="T25" s="63"/>
      <c r="U25" s="64"/>
      <c r="V25" s="65"/>
      <c r="W25" s="65"/>
      <c r="X25" s="65"/>
      <c r="Y25" s="66"/>
      <c r="Z25" s="64"/>
      <c r="AA25" s="65"/>
      <c r="AB25" s="65"/>
      <c r="AC25" s="65"/>
      <c r="AD25" s="66"/>
      <c r="AE25" s="64"/>
      <c r="AF25" s="65"/>
      <c r="AG25" s="65"/>
      <c r="AH25" s="65"/>
      <c r="AI25" s="66"/>
      <c r="AJ25" s="64"/>
      <c r="AK25" s="65"/>
      <c r="AL25" s="65"/>
      <c r="AM25" s="65"/>
      <c r="AN25" s="66"/>
      <c r="AO25" s="67"/>
      <c r="AP25" s="68"/>
      <c r="AQ25" s="326"/>
    </row>
    <row r="26" spans="1:43" ht="15.75" customHeight="1">
      <c r="A26" s="26">
        <v>15</v>
      </c>
      <c r="B26" s="525" t="s">
        <v>138</v>
      </c>
      <c r="C26" s="410" t="s">
        <v>129</v>
      </c>
      <c r="D26" s="56">
        <f t="shared" si="4"/>
        <v>3</v>
      </c>
      <c r="E26" s="29">
        <f t="shared" si="5"/>
        <v>3</v>
      </c>
      <c r="F26" s="57"/>
      <c r="G26" s="58"/>
      <c r="H26" s="58"/>
      <c r="I26" s="58"/>
      <c r="J26" s="60"/>
      <c r="K26" s="30">
        <v>1</v>
      </c>
      <c r="L26" s="31">
        <v>2</v>
      </c>
      <c r="M26" s="31">
        <v>0</v>
      </c>
      <c r="N26" s="31" t="s">
        <v>114</v>
      </c>
      <c r="O26" s="34">
        <v>3</v>
      </c>
      <c r="P26" s="30"/>
      <c r="Q26" s="31"/>
      <c r="R26" s="31"/>
      <c r="S26" s="31"/>
      <c r="T26" s="32"/>
      <c r="U26" s="35"/>
      <c r="V26" s="33"/>
      <c r="W26" s="33"/>
      <c r="X26" s="33"/>
      <c r="Y26" s="34"/>
      <c r="Z26" s="35"/>
      <c r="AA26" s="33"/>
      <c r="AB26" s="33"/>
      <c r="AC26" s="33"/>
      <c r="AD26" s="34"/>
      <c r="AE26" s="35"/>
      <c r="AF26" s="33"/>
      <c r="AG26" s="33"/>
      <c r="AH26" s="33"/>
      <c r="AI26" s="34"/>
      <c r="AJ26" s="35"/>
      <c r="AK26" s="33"/>
      <c r="AL26" s="33"/>
      <c r="AM26" s="33"/>
      <c r="AN26" s="34"/>
      <c r="AO26" s="19"/>
      <c r="AP26" s="44"/>
      <c r="AQ26" s="326"/>
    </row>
    <row r="27" spans="1:43" ht="16.5" customHeight="1" thickBot="1">
      <c r="A27" s="26">
        <v>16</v>
      </c>
      <c r="B27" s="527" t="s">
        <v>139</v>
      </c>
      <c r="C27" s="410" t="s">
        <v>130</v>
      </c>
      <c r="D27" s="56">
        <f t="shared" si="4"/>
        <v>2</v>
      </c>
      <c r="E27" s="29">
        <f t="shared" si="5"/>
        <v>3</v>
      </c>
      <c r="F27" s="30"/>
      <c r="G27" s="31"/>
      <c r="H27" s="31"/>
      <c r="I27" s="31"/>
      <c r="J27" s="32"/>
      <c r="K27" s="30"/>
      <c r="L27" s="31"/>
      <c r="M27" s="31"/>
      <c r="N27" s="31"/>
      <c r="O27" s="32"/>
      <c r="P27" s="57">
        <v>0</v>
      </c>
      <c r="Q27" s="58">
        <v>2</v>
      </c>
      <c r="R27" s="58">
        <v>0</v>
      </c>
      <c r="S27" s="58" t="s">
        <v>114</v>
      </c>
      <c r="T27" s="60">
        <v>3</v>
      </c>
      <c r="U27" s="30"/>
      <c r="V27" s="31"/>
      <c r="W27" s="31"/>
      <c r="X27" s="31"/>
      <c r="Y27" s="32"/>
      <c r="Z27" s="30"/>
      <c r="AA27" s="31"/>
      <c r="AB27" s="31"/>
      <c r="AC27" s="31"/>
      <c r="AD27" s="32"/>
      <c r="AE27" s="30"/>
      <c r="AF27" s="31"/>
      <c r="AG27" s="31"/>
      <c r="AH27" s="31"/>
      <c r="AI27" s="32"/>
      <c r="AJ27" s="30"/>
      <c r="AK27" s="31"/>
      <c r="AL27" s="31"/>
      <c r="AM27" s="31"/>
      <c r="AN27" s="32"/>
      <c r="AO27" s="2"/>
      <c r="AP27" s="2"/>
      <c r="AQ27" s="330"/>
    </row>
    <row r="28" spans="1:43" ht="16.5" customHeight="1" thickBot="1">
      <c r="A28" s="563" t="s">
        <v>88</v>
      </c>
      <c r="B28" s="564"/>
      <c r="C28" s="565"/>
      <c r="D28" s="8">
        <f>SUM(D29:D46)</f>
        <v>56</v>
      </c>
      <c r="E28" s="9">
        <f>SUM(E29:E46)</f>
        <v>75</v>
      </c>
      <c r="F28" s="69">
        <f>SUM(F29:F46)</f>
        <v>1</v>
      </c>
      <c r="G28" s="70">
        <f>SUM(G29:G43)</f>
        <v>0</v>
      </c>
      <c r="H28" s="70">
        <f>SUM(H29:H43)</f>
        <v>0</v>
      </c>
      <c r="I28" s="70"/>
      <c r="J28" s="12">
        <f>SUM(J29:J46)</f>
        <v>4</v>
      </c>
      <c r="K28" s="69">
        <f>SUM(K29:K46)</f>
        <v>4</v>
      </c>
      <c r="L28" s="70">
        <f>SUM(L29:L46)</f>
        <v>3</v>
      </c>
      <c r="M28" s="70">
        <f>SUM(M29:M46)</f>
        <v>4</v>
      </c>
      <c r="N28" s="70"/>
      <c r="O28" s="12">
        <f>SUM(O29:O46)</f>
        <v>13</v>
      </c>
      <c r="P28" s="71">
        <f>SUM(P29:P46)</f>
        <v>8</v>
      </c>
      <c r="Q28" s="10">
        <f>SUM(Q29:Q46)</f>
        <v>3</v>
      </c>
      <c r="R28" s="11">
        <f>SUM(R29:R46)</f>
        <v>5</v>
      </c>
      <c r="S28" s="11">
        <f>SUM(S29:S60)</f>
        <v>0</v>
      </c>
      <c r="T28" s="12">
        <f>SUM(T29:T46)</f>
        <v>22</v>
      </c>
      <c r="U28" s="13">
        <f>SUM(U29:U46)</f>
        <v>7</v>
      </c>
      <c r="V28" s="11">
        <f>SUM(V29:V46)</f>
        <v>0</v>
      </c>
      <c r="W28" s="11">
        <f>SUM(W29:W46)</f>
        <v>8</v>
      </c>
      <c r="X28" s="11"/>
      <c r="Y28" s="14">
        <f>SUM(Y29:Y46)</f>
        <v>20</v>
      </c>
      <c r="Z28" s="10">
        <f>SUM(Z29:Z46)</f>
        <v>1</v>
      </c>
      <c r="AA28" s="11">
        <f>SUM(AA29:AA46)</f>
        <v>0</v>
      </c>
      <c r="AB28" s="11">
        <f>SUM(AB29:AB46)</f>
        <v>2</v>
      </c>
      <c r="AC28" s="11"/>
      <c r="AD28" s="12">
        <f>SUM(AD29:AD46)</f>
        <v>4</v>
      </c>
      <c r="AE28" s="13">
        <f>SUM(AE29:AE46)</f>
        <v>1</v>
      </c>
      <c r="AF28" s="11">
        <f>SUM(AF29:AF46)</f>
        <v>2</v>
      </c>
      <c r="AG28" s="11">
        <f>SUM(AG29:AG46)</f>
        <v>2</v>
      </c>
      <c r="AH28" s="72"/>
      <c r="AI28" s="73">
        <f>SUM(AI29:AI46)</f>
        <v>8</v>
      </c>
      <c r="AJ28" s="13">
        <f>SUM(AJ29:AJ46)</f>
        <v>1</v>
      </c>
      <c r="AK28" s="11">
        <f>SUM(AK29:AK46)</f>
        <v>0</v>
      </c>
      <c r="AL28" s="11">
        <f>SUM(AL29:AL46)</f>
        <v>2</v>
      </c>
      <c r="AM28" s="11"/>
      <c r="AN28" s="14">
        <f>SUM(AN29:AN46)</f>
        <v>4</v>
      </c>
      <c r="AO28" s="74"/>
      <c r="AP28" s="75"/>
      <c r="AQ28" s="334"/>
    </row>
    <row r="29" spans="1:43" ht="15.75" customHeight="1">
      <c r="A29" s="26">
        <v>17</v>
      </c>
      <c r="B29" s="524" t="s">
        <v>34</v>
      </c>
      <c r="C29" s="412" t="s">
        <v>68</v>
      </c>
      <c r="D29" s="16">
        <f aca="true" t="shared" si="6" ref="D29:D46">SUM(F29,G29,H29,K29,L29,M29,P29,Q29,R29,U29,V29,W29,Z29,AA29,AB29,AE29,AF29,AG29,AJ29,AK29,AL29)</f>
        <v>4</v>
      </c>
      <c r="E29" s="76">
        <f aca="true" t="shared" si="7" ref="E29:E46">SUM(J29,O29,T29,Y29,AD29,AI29,AN29)</f>
        <v>4</v>
      </c>
      <c r="F29" s="30"/>
      <c r="G29" s="31"/>
      <c r="H29" s="31"/>
      <c r="I29" s="31"/>
      <c r="J29" s="32"/>
      <c r="K29" s="30">
        <v>1</v>
      </c>
      <c r="L29" s="31">
        <v>0</v>
      </c>
      <c r="M29" s="31">
        <v>3</v>
      </c>
      <c r="N29" s="31" t="s">
        <v>114</v>
      </c>
      <c r="O29" s="436">
        <v>4</v>
      </c>
      <c r="P29" s="30"/>
      <c r="Q29" s="31"/>
      <c r="R29" s="31"/>
      <c r="S29" s="31"/>
      <c r="T29" s="32"/>
      <c r="U29" s="30"/>
      <c r="V29" s="31"/>
      <c r="W29" s="31"/>
      <c r="X29" s="31"/>
      <c r="Y29" s="32"/>
      <c r="Z29" s="30"/>
      <c r="AA29" s="33"/>
      <c r="AB29" s="33"/>
      <c r="AC29" s="33"/>
      <c r="AD29" s="34"/>
      <c r="AE29" s="35"/>
      <c r="AF29" s="33"/>
      <c r="AG29" s="33"/>
      <c r="AH29" s="33"/>
      <c r="AI29" s="34"/>
      <c r="AJ29" s="23"/>
      <c r="AK29" s="21"/>
      <c r="AL29" s="21"/>
      <c r="AM29" s="21"/>
      <c r="AN29" s="45"/>
      <c r="AO29" s="77"/>
      <c r="AP29" s="331"/>
      <c r="AQ29" s="335"/>
    </row>
    <row r="30" spans="1:43" ht="15.75" customHeight="1">
      <c r="A30" s="26">
        <v>18</v>
      </c>
      <c r="B30" s="526" t="s">
        <v>185</v>
      </c>
      <c r="C30" s="412" t="s">
        <v>71</v>
      </c>
      <c r="D30" s="27">
        <f t="shared" si="6"/>
        <v>3</v>
      </c>
      <c r="E30" s="76">
        <f t="shared" si="7"/>
        <v>4</v>
      </c>
      <c r="F30" s="30"/>
      <c r="G30" s="31"/>
      <c r="H30" s="31"/>
      <c r="I30" s="31"/>
      <c r="J30" s="32"/>
      <c r="K30" s="30"/>
      <c r="L30" s="31"/>
      <c r="M30" s="31"/>
      <c r="N30" s="31"/>
      <c r="O30" s="32"/>
      <c r="P30" s="30">
        <v>1</v>
      </c>
      <c r="Q30" s="31">
        <v>0</v>
      </c>
      <c r="R30" s="31">
        <v>2</v>
      </c>
      <c r="S30" s="31" t="s">
        <v>114</v>
      </c>
      <c r="T30" s="32">
        <v>4</v>
      </c>
      <c r="U30" s="30"/>
      <c r="V30" s="31"/>
      <c r="W30" s="31"/>
      <c r="X30" s="31"/>
      <c r="Y30" s="32"/>
      <c r="Z30" s="30"/>
      <c r="AA30" s="33"/>
      <c r="AB30" s="33"/>
      <c r="AC30" s="33"/>
      <c r="AD30" s="34"/>
      <c r="AE30" s="35"/>
      <c r="AF30" s="33"/>
      <c r="AG30" s="33"/>
      <c r="AH30" s="33"/>
      <c r="AI30" s="34"/>
      <c r="AJ30" s="35"/>
      <c r="AK30" s="33"/>
      <c r="AL30" s="33"/>
      <c r="AM30" s="33"/>
      <c r="AN30" s="78"/>
      <c r="AO30" s="18"/>
      <c r="AP30" s="44"/>
      <c r="AQ30" s="336" t="s">
        <v>68</v>
      </c>
    </row>
    <row r="31" spans="1:43" ht="15.75" customHeight="1">
      <c r="A31" s="26">
        <v>19</v>
      </c>
      <c r="B31" s="525" t="s">
        <v>35</v>
      </c>
      <c r="C31" s="412" t="s">
        <v>69</v>
      </c>
      <c r="D31" s="27">
        <f t="shared" si="6"/>
        <v>3</v>
      </c>
      <c r="E31" s="76">
        <f t="shared" si="7"/>
        <v>4</v>
      </c>
      <c r="F31" s="30"/>
      <c r="G31" s="31"/>
      <c r="H31" s="31"/>
      <c r="I31" s="31"/>
      <c r="J31" s="32"/>
      <c r="K31" s="30"/>
      <c r="L31" s="31"/>
      <c r="M31" s="31"/>
      <c r="N31" s="31"/>
      <c r="O31" s="32"/>
      <c r="P31" s="30"/>
      <c r="Q31" s="31"/>
      <c r="R31" s="31"/>
      <c r="S31" s="31"/>
      <c r="T31" s="32"/>
      <c r="U31" s="30">
        <v>1</v>
      </c>
      <c r="V31" s="31">
        <v>0</v>
      </c>
      <c r="W31" s="31">
        <v>2</v>
      </c>
      <c r="X31" s="31" t="s">
        <v>113</v>
      </c>
      <c r="Y31" s="32">
        <v>4</v>
      </c>
      <c r="Z31" s="30"/>
      <c r="AA31" s="33"/>
      <c r="AB31" s="33"/>
      <c r="AC31" s="33"/>
      <c r="AD31" s="34"/>
      <c r="AE31" s="35"/>
      <c r="AF31" s="33"/>
      <c r="AG31" s="33"/>
      <c r="AH31" s="33"/>
      <c r="AI31" s="34"/>
      <c r="AJ31" s="35"/>
      <c r="AK31" s="33"/>
      <c r="AL31" s="33"/>
      <c r="AM31" s="33"/>
      <c r="AN31" s="78"/>
      <c r="AO31" s="18"/>
      <c r="AP31" s="44"/>
      <c r="AQ31" s="337" t="s">
        <v>71</v>
      </c>
    </row>
    <row r="32" spans="1:43" ht="15.75" customHeight="1">
      <c r="A32" s="26">
        <v>20</v>
      </c>
      <c r="B32" s="525" t="s">
        <v>140</v>
      </c>
      <c r="C32" s="414" t="s">
        <v>109</v>
      </c>
      <c r="D32" s="27">
        <f t="shared" si="6"/>
        <v>4</v>
      </c>
      <c r="E32" s="76">
        <f t="shared" si="7"/>
        <v>5</v>
      </c>
      <c r="F32" s="30"/>
      <c r="G32" s="31"/>
      <c r="H32" s="31"/>
      <c r="I32" s="31"/>
      <c r="J32" s="32"/>
      <c r="K32" s="30">
        <v>1</v>
      </c>
      <c r="L32" s="31">
        <v>3</v>
      </c>
      <c r="M32" s="31">
        <v>0</v>
      </c>
      <c r="N32" s="31" t="s">
        <v>114</v>
      </c>
      <c r="O32" s="32">
        <v>5</v>
      </c>
      <c r="P32" s="30"/>
      <c r="Q32" s="31"/>
      <c r="R32" s="31"/>
      <c r="S32" s="31"/>
      <c r="T32" s="32"/>
      <c r="U32" s="30"/>
      <c r="V32" s="31"/>
      <c r="W32" s="31"/>
      <c r="X32" s="31"/>
      <c r="Y32" s="32"/>
      <c r="Z32" s="30"/>
      <c r="AA32" s="33"/>
      <c r="AB32" s="33"/>
      <c r="AC32" s="33"/>
      <c r="AD32" s="34"/>
      <c r="AE32" s="35"/>
      <c r="AF32" s="33"/>
      <c r="AG32" s="33"/>
      <c r="AH32" s="33"/>
      <c r="AI32" s="34"/>
      <c r="AJ32" s="35"/>
      <c r="AK32" s="33"/>
      <c r="AL32" s="33"/>
      <c r="AM32" s="33"/>
      <c r="AN32" s="78"/>
      <c r="AO32" s="18"/>
      <c r="AP32" s="332"/>
      <c r="AQ32" s="338"/>
    </row>
    <row r="33" spans="1:43" ht="18.75" customHeight="1">
      <c r="A33" s="26">
        <v>21</v>
      </c>
      <c r="B33" s="525" t="s">
        <v>36</v>
      </c>
      <c r="C33" s="414" t="s">
        <v>118</v>
      </c>
      <c r="D33" s="27">
        <f t="shared" si="6"/>
        <v>3</v>
      </c>
      <c r="E33" s="76">
        <f t="shared" si="7"/>
        <v>4</v>
      </c>
      <c r="F33" s="30"/>
      <c r="G33" s="31"/>
      <c r="H33" s="31"/>
      <c r="I33" s="31"/>
      <c r="J33" s="32"/>
      <c r="K33" s="30"/>
      <c r="L33" s="31"/>
      <c r="M33" s="31"/>
      <c r="N33" s="31"/>
      <c r="O33" s="32"/>
      <c r="P33" s="30"/>
      <c r="Q33" s="31"/>
      <c r="R33" s="31"/>
      <c r="S33" s="31"/>
      <c r="T33" s="32"/>
      <c r="U33" s="30"/>
      <c r="V33" s="31"/>
      <c r="W33" s="31"/>
      <c r="X33" s="31"/>
      <c r="Y33" s="32"/>
      <c r="Z33" s="30"/>
      <c r="AA33" s="33"/>
      <c r="AB33" s="33"/>
      <c r="AC33" s="33"/>
      <c r="AD33" s="34"/>
      <c r="AE33" s="35"/>
      <c r="AF33" s="33"/>
      <c r="AG33" s="33"/>
      <c r="AH33" s="33"/>
      <c r="AI33" s="34"/>
      <c r="AJ33" s="35">
        <v>1</v>
      </c>
      <c r="AK33" s="33">
        <v>0</v>
      </c>
      <c r="AL33" s="33">
        <v>2</v>
      </c>
      <c r="AM33" s="33" t="s">
        <v>114</v>
      </c>
      <c r="AN33" s="78">
        <v>4</v>
      </c>
      <c r="AO33" s="79"/>
      <c r="AP33" s="333"/>
      <c r="AQ33" s="339"/>
    </row>
    <row r="34" spans="1:43" ht="15.75" customHeight="1">
      <c r="A34" s="26">
        <v>22</v>
      </c>
      <c r="B34" s="525" t="s">
        <v>37</v>
      </c>
      <c r="C34" s="415" t="s">
        <v>22</v>
      </c>
      <c r="D34" s="28">
        <f t="shared" si="6"/>
        <v>3</v>
      </c>
      <c r="E34" s="29">
        <f t="shared" si="7"/>
        <v>4</v>
      </c>
      <c r="F34" s="30"/>
      <c r="G34" s="31"/>
      <c r="H34" s="31"/>
      <c r="I34" s="31"/>
      <c r="J34" s="32"/>
      <c r="K34" s="30"/>
      <c r="L34" s="31"/>
      <c r="M34" s="31"/>
      <c r="N34" s="31"/>
      <c r="O34" s="32"/>
      <c r="P34" s="434">
        <v>1</v>
      </c>
      <c r="Q34" s="435">
        <v>2</v>
      </c>
      <c r="R34" s="435">
        <v>0</v>
      </c>
      <c r="S34" s="435" t="s">
        <v>114</v>
      </c>
      <c r="T34" s="436">
        <v>4</v>
      </c>
      <c r="U34" s="35"/>
      <c r="V34" s="33"/>
      <c r="W34" s="33"/>
      <c r="X34" s="33"/>
      <c r="Y34" s="34"/>
      <c r="Z34" s="35"/>
      <c r="AA34" s="33"/>
      <c r="AB34" s="33"/>
      <c r="AC34" s="33"/>
      <c r="AD34" s="34"/>
      <c r="AE34" s="35"/>
      <c r="AF34" s="33"/>
      <c r="AG34" s="33"/>
      <c r="AH34" s="33"/>
      <c r="AI34" s="34"/>
      <c r="AJ34" s="35"/>
      <c r="AK34" s="33"/>
      <c r="AL34" s="33"/>
      <c r="AM34" s="33"/>
      <c r="AN34" s="78"/>
      <c r="AO34" s="18"/>
      <c r="AP34" s="44"/>
      <c r="AQ34" s="338"/>
    </row>
    <row r="35" spans="1:43" ht="18.75" customHeight="1">
      <c r="A35" s="26">
        <v>23</v>
      </c>
      <c r="B35" s="525" t="s">
        <v>38</v>
      </c>
      <c r="C35" s="416" t="s">
        <v>23</v>
      </c>
      <c r="D35" s="27">
        <f t="shared" si="6"/>
        <v>3</v>
      </c>
      <c r="E35" s="76">
        <f t="shared" si="7"/>
        <v>4</v>
      </c>
      <c r="F35" s="30"/>
      <c r="G35" s="31"/>
      <c r="H35" s="31"/>
      <c r="I35" s="31"/>
      <c r="J35" s="32"/>
      <c r="K35" s="30"/>
      <c r="L35" s="31"/>
      <c r="M35" s="31"/>
      <c r="N35" s="31"/>
      <c r="O35" s="32"/>
      <c r="P35" s="30"/>
      <c r="Q35" s="31"/>
      <c r="R35" s="31"/>
      <c r="S35" s="31"/>
      <c r="T35" s="32"/>
      <c r="U35" s="30">
        <v>1</v>
      </c>
      <c r="V35" s="31">
        <v>0</v>
      </c>
      <c r="W35" s="31">
        <v>2</v>
      </c>
      <c r="X35" s="31" t="s">
        <v>114</v>
      </c>
      <c r="Y35" s="32">
        <v>4</v>
      </c>
      <c r="Z35" s="30"/>
      <c r="AA35" s="33"/>
      <c r="AB35" s="33"/>
      <c r="AC35" s="33"/>
      <c r="AD35" s="34"/>
      <c r="AE35" s="35"/>
      <c r="AF35" s="33"/>
      <c r="AG35" s="33"/>
      <c r="AH35" s="33"/>
      <c r="AI35" s="34"/>
      <c r="AJ35" s="35"/>
      <c r="AK35" s="33"/>
      <c r="AL35" s="33"/>
      <c r="AM35" s="33"/>
      <c r="AN35" s="78"/>
      <c r="AO35" s="18"/>
      <c r="AP35" s="44"/>
      <c r="AQ35" s="363" t="s">
        <v>125</v>
      </c>
    </row>
    <row r="36" spans="1:43" ht="15.75" customHeight="1">
      <c r="A36" s="26">
        <v>24</v>
      </c>
      <c r="B36" s="525" t="s">
        <v>141</v>
      </c>
      <c r="C36" s="417" t="s">
        <v>24</v>
      </c>
      <c r="D36" s="27">
        <f t="shared" si="6"/>
        <v>3</v>
      </c>
      <c r="E36" s="76">
        <f t="shared" si="7"/>
        <v>4</v>
      </c>
      <c r="F36" s="30"/>
      <c r="G36" s="31"/>
      <c r="H36" s="31"/>
      <c r="I36" s="31"/>
      <c r="J36" s="32"/>
      <c r="K36" s="30">
        <v>2</v>
      </c>
      <c r="L36" s="31">
        <v>0</v>
      </c>
      <c r="M36" s="31">
        <v>1</v>
      </c>
      <c r="N36" s="31" t="s">
        <v>113</v>
      </c>
      <c r="O36" s="32">
        <v>4</v>
      </c>
      <c r="P36" s="30"/>
      <c r="Q36" s="31"/>
      <c r="R36" s="31"/>
      <c r="S36" s="31"/>
      <c r="T36" s="32"/>
      <c r="U36" s="30"/>
      <c r="V36" s="31"/>
      <c r="W36" s="31"/>
      <c r="X36" s="31"/>
      <c r="Y36" s="32"/>
      <c r="Z36" s="30"/>
      <c r="AA36" s="33"/>
      <c r="AB36" s="33"/>
      <c r="AC36" s="33"/>
      <c r="AD36" s="34"/>
      <c r="AE36" s="35"/>
      <c r="AF36" s="33"/>
      <c r="AG36" s="33"/>
      <c r="AH36" s="33"/>
      <c r="AI36" s="34"/>
      <c r="AJ36" s="35"/>
      <c r="AK36" s="33"/>
      <c r="AL36" s="33"/>
      <c r="AM36" s="33"/>
      <c r="AN36" s="78"/>
      <c r="AO36" s="18"/>
      <c r="AP36" s="44"/>
      <c r="AQ36" s="340" t="s">
        <v>17</v>
      </c>
    </row>
    <row r="37" spans="1:43" ht="15.75" customHeight="1">
      <c r="A37" s="26">
        <v>25</v>
      </c>
      <c r="B37" s="525" t="s">
        <v>39</v>
      </c>
      <c r="C37" s="261" t="s">
        <v>25</v>
      </c>
      <c r="D37" s="27">
        <f t="shared" si="6"/>
        <v>3</v>
      </c>
      <c r="E37" s="76">
        <f t="shared" si="7"/>
        <v>4</v>
      </c>
      <c r="F37" s="49"/>
      <c r="G37" s="50"/>
      <c r="H37" s="50"/>
      <c r="I37" s="50"/>
      <c r="J37" s="48"/>
      <c r="K37" s="49"/>
      <c r="L37" s="50"/>
      <c r="M37" s="50"/>
      <c r="N37" s="50"/>
      <c r="O37" s="48"/>
      <c r="P37" s="49">
        <v>2</v>
      </c>
      <c r="Q37" s="50">
        <v>0</v>
      </c>
      <c r="R37" s="50">
        <v>1</v>
      </c>
      <c r="S37" s="50" t="s">
        <v>113</v>
      </c>
      <c r="T37" s="48">
        <v>4</v>
      </c>
      <c r="U37" s="49"/>
      <c r="V37" s="50"/>
      <c r="W37" s="50"/>
      <c r="X37" s="50"/>
      <c r="Y37" s="48"/>
      <c r="Z37" s="49"/>
      <c r="AA37" s="47"/>
      <c r="AB37" s="47"/>
      <c r="AC37" s="47"/>
      <c r="AD37" s="51"/>
      <c r="AE37" s="46"/>
      <c r="AF37" s="47"/>
      <c r="AG37" s="47"/>
      <c r="AH37" s="47"/>
      <c r="AI37" s="51"/>
      <c r="AJ37" s="35"/>
      <c r="AK37" s="33"/>
      <c r="AL37" s="33"/>
      <c r="AM37" s="33"/>
      <c r="AN37" s="78"/>
      <c r="AO37" s="18"/>
      <c r="AP37" s="44"/>
      <c r="AQ37" s="314" t="s">
        <v>12</v>
      </c>
    </row>
    <row r="38" spans="1:43" ht="15.75" customHeight="1">
      <c r="A38" s="26">
        <v>26</v>
      </c>
      <c r="B38" s="525" t="s">
        <v>40</v>
      </c>
      <c r="C38" s="260" t="s">
        <v>26</v>
      </c>
      <c r="D38" s="27">
        <f t="shared" si="6"/>
        <v>3</v>
      </c>
      <c r="E38" s="76">
        <f t="shared" si="7"/>
        <v>4</v>
      </c>
      <c r="F38" s="30"/>
      <c r="G38" s="31"/>
      <c r="H38" s="31"/>
      <c r="I38" s="31"/>
      <c r="J38" s="32"/>
      <c r="K38" s="30"/>
      <c r="L38" s="31"/>
      <c r="M38" s="31"/>
      <c r="N38" s="31"/>
      <c r="O38" s="32"/>
      <c r="P38" s="30"/>
      <c r="Q38" s="31"/>
      <c r="R38" s="31"/>
      <c r="S38" s="31"/>
      <c r="T38" s="32"/>
      <c r="U38" s="30">
        <v>2</v>
      </c>
      <c r="V38" s="31">
        <v>0</v>
      </c>
      <c r="W38" s="31">
        <v>1</v>
      </c>
      <c r="X38" s="31" t="s">
        <v>114</v>
      </c>
      <c r="Y38" s="32">
        <v>4</v>
      </c>
      <c r="Z38" s="30"/>
      <c r="AA38" s="33"/>
      <c r="AB38" s="33"/>
      <c r="AC38" s="33"/>
      <c r="AD38" s="34"/>
      <c r="AE38" s="35"/>
      <c r="AF38" s="33"/>
      <c r="AG38" s="33"/>
      <c r="AH38" s="33"/>
      <c r="AI38" s="34"/>
      <c r="AJ38" s="35"/>
      <c r="AK38" s="33"/>
      <c r="AL38" s="33"/>
      <c r="AM38" s="33"/>
      <c r="AN38" s="78"/>
      <c r="AO38" s="18"/>
      <c r="AP38" s="44"/>
      <c r="AQ38" s="341" t="s">
        <v>25</v>
      </c>
    </row>
    <row r="39" spans="1:43" ht="15.75" customHeight="1">
      <c r="A39" s="26">
        <v>27</v>
      </c>
      <c r="B39" s="525" t="s">
        <v>41</v>
      </c>
      <c r="C39" s="260" t="s">
        <v>27</v>
      </c>
      <c r="D39" s="27">
        <f t="shared" si="6"/>
        <v>3</v>
      </c>
      <c r="E39" s="76">
        <f t="shared" si="7"/>
        <v>4</v>
      </c>
      <c r="F39" s="30"/>
      <c r="G39" s="31"/>
      <c r="H39" s="31"/>
      <c r="I39" s="31"/>
      <c r="J39" s="32"/>
      <c r="K39" s="30"/>
      <c r="L39" s="31"/>
      <c r="M39" s="31"/>
      <c r="N39" s="31"/>
      <c r="O39" s="32"/>
      <c r="P39" s="30"/>
      <c r="Q39" s="31"/>
      <c r="R39" s="31"/>
      <c r="S39" s="31"/>
      <c r="T39" s="32"/>
      <c r="U39" s="30">
        <v>1</v>
      </c>
      <c r="V39" s="31">
        <v>0</v>
      </c>
      <c r="W39" s="31">
        <v>2</v>
      </c>
      <c r="X39" s="31" t="s">
        <v>113</v>
      </c>
      <c r="Y39" s="32">
        <v>4</v>
      </c>
      <c r="Z39" s="30"/>
      <c r="AA39" s="33"/>
      <c r="AB39" s="33"/>
      <c r="AC39" s="33"/>
      <c r="AD39" s="34"/>
      <c r="AE39" s="35"/>
      <c r="AF39" s="33"/>
      <c r="AG39" s="33"/>
      <c r="AH39" s="33"/>
      <c r="AI39" s="34"/>
      <c r="AJ39" s="35"/>
      <c r="AK39" s="33"/>
      <c r="AL39" s="33"/>
      <c r="AM39" s="33"/>
      <c r="AN39" s="78"/>
      <c r="AO39" s="18"/>
      <c r="AP39" s="44"/>
      <c r="AQ39" s="342" t="s">
        <v>105</v>
      </c>
    </row>
    <row r="40" spans="1:43" ht="15.75" customHeight="1">
      <c r="A40" s="26">
        <v>28</v>
      </c>
      <c r="B40" s="525" t="s">
        <v>42</v>
      </c>
      <c r="C40" s="260" t="s">
        <v>28</v>
      </c>
      <c r="D40" s="27">
        <f t="shared" si="6"/>
        <v>3</v>
      </c>
      <c r="E40" s="76">
        <f t="shared" si="7"/>
        <v>4</v>
      </c>
      <c r="F40" s="30"/>
      <c r="G40" s="31"/>
      <c r="H40" s="31"/>
      <c r="I40" s="31"/>
      <c r="J40" s="32"/>
      <c r="K40" s="30"/>
      <c r="L40" s="31"/>
      <c r="M40" s="31"/>
      <c r="N40" s="31"/>
      <c r="O40" s="32"/>
      <c r="P40" s="30"/>
      <c r="Q40" s="31"/>
      <c r="R40" s="31"/>
      <c r="S40" s="31"/>
      <c r="T40" s="32"/>
      <c r="U40" s="30"/>
      <c r="V40" s="31"/>
      <c r="W40" s="31"/>
      <c r="X40" s="31"/>
      <c r="Y40" s="32"/>
      <c r="Z40" s="30"/>
      <c r="AA40" s="33"/>
      <c r="AB40" s="33"/>
      <c r="AC40" s="33"/>
      <c r="AD40" s="34"/>
      <c r="AE40" s="35">
        <v>1</v>
      </c>
      <c r="AF40" s="33">
        <v>0</v>
      </c>
      <c r="AG40" s="33">
        <v>2</v>
      </c>
      <c r="AH40" s="33" t="s">
        <v>113</v>
      </c>
      <c r="AI40" s="34">
        <v>4</v>
      </c>
      <c r="AJ40" s="80"/>
      <c r="AK40" s="81"/>
      <c r="AL40" s="81"/>
      <c r="AM40" s="81"/>
      <c r="AN40" s="82"/>
      <c r="AO40" s="18"/>
      <c r="AP40" s="44"/>
      <c r="AQ40" s="338" t="s">
        <v>27</v>
      </c>
    </row>
    <row r="41" spans="1:43" ht="15.75" customHeight="1">
      <c r="A41" s="26">
        <v>29</v>
      </c>
      <c r="B41" s="525" t="s">
        <v>43</v>
      </c>
      <c r="C41" s="260" t="s">
        <v>29</v>
      </c>
      <c r="D41" s="27">
        <f t="shared" si="6"/>
        <v>3</v>
      </c>
      <c r="E41" s="76">
        <f t="shared" si="7"/>
        <v>4</v>
      </c>
      <c r="F41" s="30"/>
      <c r="G41" s="31"/>
      <c r="H41" s="31"/>
      <c r="I41" s="31"/>
      <c r="J41" s="32"/>
      <c r="K41" s="30"/>
      <c r="L41" s="31"/>
      <c r="M41" s="31"/>
      <c r="N41" s="31"/>
      <c r="O41" s="32"/>
      <c r="P41" s="30"/>
      <c r="Q41" s="31"/>
      <c r="R41" s="31"/>
      <c r="S41" s="31"/>
      <c r="T41" s="32"/>
      <c r="U41" s="30"/>
      <c r="V41" s="31"/>
      <c r="W41" s="31"/>
      <c r="X41" s="31"/>
      <c r="Y41" s="32"/>
      <c r="Z41" s="30">
        <v>1</v>
      </c>
      <c r="AA41" s="33">
        <v>0</v>
      </c>
      <c r="AB41" s="33">
        <v>2</v>
      </c>
      <c r="AC41" s="33" t="s">
        <v>113</v>
      </c>
      <c r="AD41" s="34">
        <v>4</v>
      </c>
      <c r="AE41" s="35"/>
      <c r="AF41" s="33"/>
      <c r="AG41" s="33"/>
      <c r="AH41" s="33"/>
      <c r="AI41" s="34"/>
      <c r="AJ41" s="80"/>
      <c r="AK41" s="81"/>
      <c r="AL41" s="81"/>
      <c r="AM41" s="81"/>
      <c r="AN41" s="82"/>
      <c r="AO41" s="18"/>
      <c r="AP41" s="44"/>
      <c r="AQ41" s="343" t="s">
        <v>27</v>
      </c>
    </row>
    <row r="42" spans="1:43" ht="15.75" customHeight="1">
      <c r="A42" s="26">
        <v>30</v>
      </c>
      <c r="B42" s="525" t="s">
        <v>152</v>
      </c>
      <c r="C42" s="260" t="s">
        <v>30</v>
      </c>
      <c r="D42" s="27">
        <f t="shared" si="6"/>
        <v>3</v>
      </c>
      <c r="E42" s="76">
        <f t="shared" si="7"/>
        <v>5</v>
      </c>
      <c r="F42" s="30"/>
      <c r="G42" s="31"/>
      <c r="H42" s="31"/>
      <c r="I42" s="31"/>
      <c r="J42" s="32"/>
      <c r="K42" s="30"/>
      <c r="L42" s="31"/>
      <c r="M42" s="31"/>
      <c r="N42" s="31"/>
      <c r="O42" s="32"/>
      <c r="P42" s="30">
        <v>2</v>
      </c>
      <c r="Q42" s="31">
        <v>0</v>
      </c>
      <c r="R42" s="31">
        <v>1</v>
      </c>
      <c r="S42" s="31" t="s">
        <v>114</v>
      </c>
      <c r="T42" s="32">
        <v>5</v>
      </c>
      <c r="U42" s="30"/>
      <c r="V42" s="31"/>
      <c r="W42" s="31"/>
      <c r="X42" s="31"/>
      <c r="Y42" s="32"/>
      <c r="Z42" s="30"/>
      <c r="AA42" s="33"/>
      <c r="AB42" s="33"/>
      <c r="AC42" s="33"/>
      <c r="AD42" s="34"/>
      <c r="AE42" s="35"/>
      <c r="AF42" s="33"/>
      <c r="AG42" s="33"/>
      <c r="AH42" s="33"/>
      <c r="AI42" s="34"/>
      <c r="AJ42" s="80"/>
      <c r="AK42" s="81"/>
      <c r="AL42" s="81"/>
      <c r="AM42" s="81"/>
      <c r="AN42" s="82"/>
      <c r="AO42" s="18"/>
      <c r="AP42" s="44"/>
      <c r="AQ42" s="315" t="s">
        <v>17</v>
      </c>
    </row>
    <row r="43" spans="1:43" ht="15.75" customHeight="1">
      <c r="A43" s="26">
        <v>31</v>
      </c>
      <c r="B43" s="560" t="s">
        <v>208</v>
      </c>
      <c r="C43" s="260" t="s">
        <v>31</v>
      </c>
      <c r="D43" s="27">
        <f t="shared" si="6"/>
        <v>3</v>
      </c>
      <c r="E43" s="76">
        <f t="shared" si="7"/>
        <v>4</v>
      </c>
      <c r="F43" s="30"/>
      <c r="G43" s="31"/>
      <c r="H43" s="31"/>
      <c r="I43" s="31"/>
      <c r="J43" s="32"/>
      <c r="K43" s="30"/>
      <c r="L43" s="31"/>
      <c r="M43" s="31"/>
      <c r="N43" s="31"/>
      <c r="O43" s="32"/>
      <c r="P43" s="30"/>
      <c r="Q43" s="31"/>
      <c r="R43" s="31"/>
      <c r="S43" s="31"/>
      <c r="T43" s="32"/>
      <c r="U43" s="30">
        <v>2</v>
      </c>
      <c r="V43" s="31">
        <v>0</v>
      </c>
      <c r="W43" s="31">
        <v>1</v>
      </c>
      <c r="X43" s="31" t="s">
        <v>114</v>
      </c>
      <c r="Y43" s="32">
        <v>4</v>
      </c>
      <c r="Z43" s="30"/>
      <c r="AA43" s="33"/>
      <c r="AB43" s="33"/>
      <c r="AC43" s="33"/>
      <c r="AD43" s="34"/>
      <c r="AE43" s="35"/>
      <c r="AF43" s="33"/>
      <c r="AG43" s="33"/>
      <c r="AH43" s="33"/>
      <c r="AI43" s="34"/>
      <c r="AJ43" s="80"/>
      <c r="AK43" s="81"/>
      <c r="AL43" s="81"/>
      <c r="AM43" s="81"/>
      <c r="AN43" s="82"/>
      <c r="AO43" s="23"/>
      <c r="AP43" s="45"/>
      <c r="AQ43" s="315" t="s">
        <v>30</v>
      </c>
    </row>
    <row r="44" spans="1:43" ht="16.5" customHeight="1">
      <c r="A44" s="26">
        <v>32</v>
      </c>
      <c r="B44" s="525" t="s">
        <v>44</v>
      </c>
      <c r="C44" s="260" t="s">
        <v>32</v>
      </c>
      <c r="D44" s="27">
        <f t="shared" si="6"/>
        <v>4</v>
      </c>
      <c r="E44" s="76">
        <f t="shared" si="7"/>
        <v>5</v>
      </c>
      <c r="F44" s="30"/>
      <c r="G44" s="31"/>
      <c r="H44" s="31"/>
      <c r="I44" s="31"/>
      <c r="J44" s="32"/>
      <c r="K44" s="30"/>
      <c r="L44" s="31"/>
      <c r="M44" s="31"/>
      <c r="N44" s="31"/>
      <c r="O44" s="32"/>
      <c r="P44" s="30">
        <v>2</v>
      </c>
      <c r="Q44" s="31">
        <v>1</v>
      </c>
      <c r="R44" s="31">
        <v>1</v>
      </c>
      <c r="S44" s="31" t="s">
        <v>113</v>
      </c>
      <c r="T44" s="32">
        <v>5</v>
      </c>
      <c r="U44" s="30"/>
      <c r="V44" s="31"/>
      <c r="W44" s="31"/>
      <c r="X44" s="31"/>
      <c r="Y44" s="32"/>
      <c r="Z44" s="30"/>
      <c r="AA44" s="33"/>
      <c r="AB44" s="33"/>
      <c r="AC44" s="33"/>
      <c r="AD44" s="34"/>
      <c r="AE44" s="35"/>
      <c r="AF44" s="33"/>
      <c r="AG44" s="33"/>
      <c r="AH44" s="33"/>
      <c r="AI44" s="34"/>
      <c r="AJ44" s="80"/>
      <c r="AK44" s="81"/>
      <c r="AL44" s="81"/>
      <c r="AM44" s="81"/>
      <c r="AN44" s="82"/>
      <c r="AO44" s="23"/>
      <c r="AP44" s="45"/>
      <c r="AQ44" s="315" t="s">
        <v>16</v>
      </c>
    </row>
    <row r="45" spans="1:43" ht="18.75" customHeight="1">
      <c r="A45" s="26">
        <v>33</v>
      </c>
      <c r="B45" s="525" t="s">
        <v>45</v>
      </c>
      <c r="C45" s="417" t="s">
        <v>70</v>
      </c>
      <c r="D45" s="27">
        <f t="shared" si="6"/>
        <v>2</v>
      </c>
      <c r="E45" s="76">
        <f t="shared" si="7"/>
        <v>4</v>
      </c>
      <c r="F45" s="83"/>
      <c r="G45" s="84"/>
      <c r="H45" s="84"/>
      <c r="I45" s="84"/>
      <c r="J45" s="85"/>
      <c r="K45" s="83"/>
      <c r="L45" s="84"/>
      <c r="M45" s="84"/>
      <c r="N45" s="84"/>
      <c r="O45" s="85"/>
      <c r="P45" s="83"/>
      <c r="Q45" s="84"/>
      <c r="R45" s="84"/>
      <c r="S45" s="84"/>
      <c r="T45" s="85"/>
      <c r="U45" s="83"/>
      <c r="V45" s="84"/>
      <c r="W45" s="84"/>
      <c r="X45" s="84"/>
      <c r="Y45" s="85"/>
      <c r="Z45" s="83"/>
      <c r="AA45" s="86"/>
      <c r="AB45" s="86"/>
      <c r="AC45" s="86"/>
      <c r="AD45" s="87"/>
      <c r="AE45" s="35">
        <v>0</v>
      </c>
      <c r="AF45" s="33">
        <v>2</v>
      </c>
      <c r="AG45" s="33">
        <v>0</v>
      </c>
      <c r="AH45" s="33" t="s">
        <v>113</v>
      </c>
      <c r="AI45" s="34">
        <v>4</v>
      </c>
      <c r="AJ45" s="88"/>
      <c r="AK45" s="86"/>
      <c r="AL45" s="86"/>
      <c r="AM45" s="86"/>
      <c r="AN45" s="89"/>
      <c r="AO45" s="90"/>
      <c r="AP45" s="162"/>
      <c r="AQ45" s="363" t="s">
        <v>111</v>
      </c>
    </row>
    <row r="46" spans="1:43" ht="15.75" customHeight="1" thickBot="1">
      <c r="A46" s="26">
        <v>34</v>
      </c>
      <c r="B46" s="527" t="s">
        <v>142</v>
      </c>
      <c r="C46" s="260" t="s">
        <v>33</v>
      </c>
      <c r="D46" s="56">
        <f t="shared" si="6"/>
        <v>3</v>
      </c>
      <c r="E46" s="92">
        <f t="shared" si="7"/>
        <v>4</v>
      </c>
      <c r="F46" s="30">
        <v>1</v>
      </c>
      <c r="G46" s="31">
        <v>2</v>
      </c>
      <c r="H46" s="31">
        <v>0</v>
      </c>
      <c r="I46" s="31" t="s">
        <v>113</v>
      </c>
      <c r="J46" s="32">
        <v>4</v>
      </c>
      <c r="K46" s="49"/>
      <c r="L46" s="93"/>
      <c r="M46" s="31"/>
      <c r="N46" s="31"/>
      <c r="O46" s="32"/>
      <c r="P46" s="49"/>
      <c r="Q46" s="93"/>
      <c r="R46" s="31"/>
      <c r="S46" s="31"/>
      <c r="T46" s="34"/>
      <c r="U46" s="30"/>
      <c r="V46" s="31"/>
      <c r="W46" s="31"/>
      <c r="X46" s="31"/>
      <c r="Y46" s="32"/>
      <c r="Z46" s="94"/>
      <c r="AA46" s="33"/>
      <c r="AB46" s="33"/>
      <c r="AC46" s="33"/>
      <c r="AD46" s="95"/>
      <c r="AE46" s="35"/>
      <c r="AF46" s="33"/>
      <c r="AG46" s="33"/>
      <c r="AH46" s="33"/>
      <c r="AI46" s="33"/>
      <c r="AJ46" s="35"/>
      <c r="AK46" s="81"/>
      <c r="AL46" s="81"/>
      <c r="AM46" s="81"/>
      <c r="AN46" s="82"/>
      <c r="AO46" s="18"/>
      <c r="AP46" s="44"/>
      <c r="AQ46" s="344"/>
    </row>
    <row r="47" spans="1:43" ht="16.5" customHeight="1" thickBot="1">
      <c r="A47" s="563" t="s">
        <v>89</v>
      </c>
      <c r="B47" s="564"/>
      <c r="C47" s="565"/>
      <c r="D47" s="8">
        <f>SUM(D48:D54)</f>
        <v>9</v>
      </c>
      <c r="E47" s="8">
        <f>SUM(E48:E54)</f>
        <v>4</v>
      </c>
      <c r="F47" s="8">
        <f>SUM(F48:F54)</f>
        <v>0</v>
      </c>
      <c r="G47" s="8">
        <f>SUM(G48:G54)</f>
        <v>2</v>
      </c>
      <c r="H47" s="8">
        <f>SUM(H48:H54)</f>
        <v>0</v>
      </c>
      <c r="I47" s="8"/>
      <c r="J47" s="73">
        <f>SUM(J48:J54)</f>
        <v>1</v>
      </c>
      <c r="K47" s="8">
        <f>SUM(K48:K54)</f>
        <v>0</v>
      </c>
      <c r="L47" s="8">
        <f>SUM(L48:L54)</f>
        <v>3</v>
      </c>
      <c r="M47" s="8">
        <f>SUM(M48:M54)</f>
        <v>0</v>
      </c>
      <c r="N47" s="8"/>
      <c r="O47" s="73">
        <f>SUM(O48:O54)</f>
        <v>1</v>
      </c>
      <c r="P47" s="8">
        <f>SUM(P48:P54)</f>
        <v>0</v>
      </c>
      <c r="Q47" s="8">
        <f>SUM(Q48:Q54)</f>
        <v>3</v>
      </c>
      <c r="R47" s="8">
        <f>SUM(R48:R54)</f>
        <v>0</v>
      </c>
      <c r="S47" s="8"/>
      <c r="T47" s="73">
        <f>SUM(T48:T54)</f>
        <v>1</v>
      </c>
      <c r="U47" s="8">
        <f>SUM(U48:U54)</f>
        <v>0</v>
      </c>
      <c r="V47" s="8">
        <f>SUM(V48:V54)</f>
        <v>1</v>
      </c>
      <c r="W47" s="8">
        <f>SUM(W48:W54)</f>
        <v>0</v>
      </c>
      <c r="X47" s="8"/>
      <c r="Y47" s="73">
        <f>SUM(Y48:Y54)</f>
        <v>1</v>
      </c>
      <c r="Z47" s="8">
        <f>SUM(Z48:Z54)</f>
        <v>0</v>
      </c>
      <c r="AA47" s="8">
        <f>SUM(AA48:AA54)</f>
        <v>0</v>
      </c>
      <c r="AB47" s="8">
        <f>SUM(AB48:AB54)</f>
        <v>0</v>
      </c>
      <c r="AC47" s="8"/>
      <c r="AD47" s="73">
        <f>SUM(AD48:AD54)</f>
        <v>0</v>
      </c>
      <c r="AE47" s="8">
        <f>SUM(AE48:AE54)</f>
        <v>0</v>
      </c>
      <c r="AF47" s="8">
        <f>SUM(AF48:AF54)</f>
        <v>0</v>
      </c>
      <c r="AG47" s="8">
        <f>SUM(AG48:AG54)</f>
        <v>0</v>
      </c>
      <c r="AH47" s="8"/>
      <c r="AI47" s="73">
        <f>SUM(AI48:AI54)</f>
        <v>0</v>
      </c>
      <c r="AJ47" s="8">
        <f>SUM(AJ48:AJ54)</f>
        <v>0</v>
      </c>
      <c r="AK47" s="8">
        <f>SUM(AK48:AK54)</f>
        <v>0</v>
      </c>
      <c r="AL47" s="8">
        <f>SUM(AL48:AL54)</f>
        <v>0</v>
      </c>
      <c r="AM47" s="8"/>
      <c r="AN47" s="96">
        <f>SUM(AN48:AN54)</f>
        <v>0</v>
      </c>
      <c r="AO47" s="97"/>
      <c r="AP47" s="98"/>
      <c r="AQ47" s="347"/>
    </row>
    <row r="48" spans="1:43" ht="15.75" customHeight="1">
      <c r="A48" s="99">
        <v>35</v>
      </c>
      <c r="B48" s="528" t="s">
        <v>190</v>
      </c>
      <c r="C48" s="100" t="s">
        <v>46</v>
      </c>
      <c r="D48" s="56">
        <f aca="true" t="shared" si="8" ref="D48:D54">SUM(F48,G48,H48,K48,L48,M48,P48,Q48,R48,U48,V48,W48,Z48,AA48,AB48,AE48,AF48,AG48,AJ48,AK48,AL48)</f>
        <v>1</v>
      </c>
      <c r="E48" s="76">
        <f aca="true" t="shared" si="9" ref="E48:E54">SUM(J48,O48,T48,Y48,AD48,AI48,AN48)</f>
        <v>1</v>
      </c>
      <c r="F48" s="101">
        <v>0</v>
      </c>
      <c r="G48" s="102">
        <v>1</v>
      </c>
      <c r="H48" s="103">
        <v>0</v>
      </c>
      <c r="I48" s="103" t="s">
        <v>182</v>
      </c>
      <c r="J48" s="104">
        <v>1</v>
      </c>
      <c r="K48" s="2"/>
      <c r="L48" s="2"/>
      <c r="M48" s="2"/>
      <c r="N48" s="2"/>
      <c r="O48" s="2"/>
      <c r="P48" s="105"/>
      <c r="Q48" s="103"/>
      <c r="R48" s="103"/>
      <c r="S48" s="103"/>
      <c r="T48" s="104"/>
      <c r="U48" s="105"/>
      <c r="V48" s="103"/>
      <c r="W48" s="103"/>
      <c r="X48" s="103"/>
      <c r="Y48" s="104"/>
      <c r="Z48" s="105"/>
      <c r="AA48" s="103"/>
      <c r="AB48" s="103"/>
      <c r="AC48" s="103"/>
      <c r="AD48" s="104"/>
      <c r="AE48" s="106"/>
      <c r="AF48" s="107"/>
      <c r="AG48" s="107"/>
      <c r="AH48" s="107"/>
      <c r="AI48" s="108"/>
      <c r="AJ48" s="106"/>
      <c r="AK48" s="107"/>
      <c r="AL48" s="107"/>
      <c r="AM48" s="107"/>
      <c r="AN48" s="109"/>
      <c r="AO48" s="110"/>
      <c r="AP48" s="345"/>
      <c r="AQ48" s="348"/>
    </row>
    <row r="49" spans="1:43" ht="16.5" customHeight="1">
      <c r="A49" s="238">
        <v>36</v>
      </c>
      <c r="B49" s="529" t="s">
        <v>191</v>
      </c>
      <c r="C49" s="55" t="s">
        <v>47</v>
      </c>
      <c r="D49" s="56">
        <f t="shared" si="8"/>
        <v>1</v>
      </c>
      <c r="E49" s="76">
        <f t="shared" si="9"/>
        <v>1</v>
      </c>
      <c r="F49" s="61"/>
      <c r="G49" s="62"/>
      <c r="H49" s="62"/>
      <c r="I49" s="62"/>
      <c r="J49" s="63"/>
      <c r="K49" s="61">
        <v>0</v>
      </c>
      <c r="L49" s="62">
        <v>1</v>
      </c>
      <c r="M49" s="62">
        <v>0</v>
      </c>
      <c r="N49" s="62" t="s">
        <v>182</v>
      </c>
      <c r="O49" s="63">
        <v>1</v>
      </c>
      <c r="P49" s="2"/>
      <c r="Q49" s="2"/>
      <c r="R49" s="2"/>
      <c r="S49" s="2"/>
      <c r="T49" s="2"/>
      <c r="U49" s="61"/>
      <c r="V49" s="62"/>
      <c r="W49" s="62"/>
      <c r="X49" s="62"/>
      <c r="Y49" s="63"/>
      <c r="Z49" s="61"/>
      <c r="AA49" s="62"/>
      <c r="AB49" s="62"/>
      <c r="AC49" s="62"/>
      <c r="AD49" s="63"/>
      <c r="AE49" s="64"/>
      <c r="AF49" s="65"/>
      <c r="AG49" s="65"/>
      <c r="AH49" s="65"/>
      <c r="AI49" s="66"/>
      <c r="AJ49" s="64"/>
      <c r="AK49" s="65"/>
      <c r="AL49" s="65"/>
      <c r="AM49" s="65"/>
      <c r="AN49" s="111"/>
      <c r="AO49" s="67"/>
      <c r="AP49" s="68"/>
      <c r="AQ49" s="349" t="s">
        <v>46</v>
      </c>
    </row>
    <row r="50" spans="1:43" ht="15.75" customHeight="1">
      <c r="A50" s="237">
        <v>37</v>
      </c>
      <c r="B50" s="529" t="s">
        <v>192</v>
      </c>
      <c r="C50" s="55" t="s">
        <v>48</v>
      </c>
      <c r="D50" s="56">
        <f t="shared" si="8"/>
        <v>1</v>
      </c>
      <c r="E50" s="76">
        <f t="shared" si="9"/>
        <v>1</v>
      </c>
      <c r="F50" s="61"/>
      <c r="G50" s="62"/>
      <c r="H50" s="62"/>
      <c r="I50" s="62"/>
      <c r="J50" s="63"/>
      <c r="K50" s="61"/>
      <c r="L50" s="62"/>
      <c r="M50" s="62"/>
      <c r="N50" s="62"/>
      <c r="O50" s="63"/>
      <c r="P50" s="61">
        <v>0</v>
      </c>
      <c r="Q50" s="62">
        <v>1</v>
      </c>
      <c r="R50" s="62">
        <v>0</v>
      </c>
      <c r="S50" s="62" t="s">
        <v>182</v>
      </c>
      <c r="T50" s="63">
        <v>1</v>
      </c>
      <c r="U50" s="2"/>
      <c r="V50" s="2"/>
      <c r="W50" s="2"/>
      <c r="X50" s="2"/>
      <c r="Y50" s="2"/>
      <c r="Z50" s="61"/>
      <c r="AA50" s="62"/>
      <c r="AB50" s="62"/>
      <c r="AC50" s="62"/>
      <c r="AD50" s="63"/>
      <c r="AE50" s="64"/>
      <c r="AF50" s="65"/>
      <c r="AG50" s="65"/>
      <c r="AH50" s="65"/>
      <c r="AI50" s="66"/>
      <c r="AJ50" s="64"/>
      <c r="AK50" s="65"/>
      <c r="AL50" s="65"/>
      <c r="AM50" s="65"/>
      <c r="AN50" s="111"/>
      <c r="AO50" s="67"/>
      <c r="AP50" s="68"/>
      <c r="AQ50" s="350" t="s">
        <v>47</v>
      </c>
    </row>
    <row r="51" spans="1:43" ht="16.5" customHeight="1">
      <c r="A51" s="239">
        <v>38</v>
      </c>
      <c r="B51" s="529" t="s">
        <v>193</v>
      </c>
      <c r="C51" s="55" t="s">
        <v>49</v>
      </c>
      <c r="D51" s="56">
        <f t="shared" si="8"/>
        <v>1</v>
      </c>
      <c r="E51" s="76">
        <f t="shared" si="9"/>
        <v>1</v>
      </c>
      <c r="F51" s="61"/>
      <c r="G51" s="62"/>
      <c r="H51" s="62"/>
      <c r="I51" s="62"/>
      <c r="J51" s="63"/>
      <c r="K51" s="61"/>
      <c r="L51" s="62"/>
      <c r="M51" s="62"/>
      <c r="N51" s="62"/>
      <c r="O51" s="63"/>
      <c r="P51" s="61"/>
      <c r="Q51" s="62"/>
      <c r="R51" s="62"/>
      <c r="S51" s="62"/>
      <c r="T51" s="63"/>
      <c r="U51" s="61">
        <v>0</v>
      </c>
      <c r="V51" s="62">
        <v>1</v>
      </c>
      <c r="W51" s="62">
        <v>0</v>
      </c>
      <c r="X51" s="62" t="s">
        <v>182</v>
      </c>
      <c r="Y51" s="63">
        <v>1</v>
      </c>
      <c r="Z51" s="2"/>
      <c r="AA51" s="2"/>
      <c r="AB51" s="2"/>
      <c r="AC51" s="2"/>
      <c r="AD51" s="2"/>
      <c r="AE51" s="64"/>
      <c r="AF51" s="65"/>
      <c r="AG51" s="65"/>
      <c r="AH51" s="65"/>
      <c r="AI51" s="66"/>
      <c r="AJ51" s="64"/>
      <c r="AK51" s="65"/>
      <c r="AL51" s="65"/>
      <c r="AM51" s="65"/>
      <c r="AN51" s="111"/>
      <c r="AO51" s="67"/>
      <c r="AP51" s="68"/>
      <c r="AQ51" s="350" t="s">
        <v>48</v>
      </c>
    </row>
    <row r="52" spans="1:43" ht="16.5" customHeight="1">
      <c r="A52" s="240">
        <v>39</v>
      </c>
      <c r="B52" s="530" t="s">
        <v>143</v>
      </c>
      <c r="C52" s="358" t="s">
        <v>110</v>
      </c>
      <c r="D52" s="56">
        <f t="shared" si="8"/>
        <v>1</v>
      </c>
      <c r="E52" s="76">
        <f t="shared" si="9"/>
        <v>0</v>
      </c>
      <c r="F52" s="57">
        <v>0</v>
      </c>
      <c r="G52" s="58">
        <v>1</v>
      </c>
      <c r="H52" s="58">
        <v>0</v>
      </c>
      <c r="I52" s="58" t="s">
        <v>115</v>
      </c>
      <c r="J52" s="60">
        <v>0</v>
      </c>
      <c r="K52" s="57"/>
      <c r="L52" s="58"/>
      <c r="M52" s="58"/>
      <c r="N52" s="58"/>
      <c r="O52" s="60"/>
      <c r="P52" s="61"/>
      <c r="Q52" s="62"/>
      <c r="R52" s="62"/>
      <c r="S52" s="62"/>
      <c r="T52" s="63"/>
      <c r="U52" s="61"/>
      <c r="V52" s="62"/>
      <c r="W52" s="62"/>
      <c r="X52" s="62"/>
      <c r="Y52" s="63"/>
      <c r="Z52" s="61"/>
      <c r="AA52" s="62"/>
      <c r="AB52" s="62"/>
      <c r="AC52" s="62"/>
      <c r="AD52" s="63"/>
      <c r="AE52" s="64"/>
      <c r="AF52" s="65"/>
      <c r="AG52" s="65"/>
      <c r="AH52" s="65"/>
      <c r="AI52" s="66"/>
      <c r="AJ52" s="64"/>
      <c r="AK52" s="65"/>
      <c r="AL52" s="65"/>
      <c r="AM52" s="65"/>
      <c r="AN52" s="111"/>
      <c r="AO52" s="67"/>
      <c r="AP52" s="68"/>
      <c r="AQ52" s="338"/>
    </row>
    <row r="53" spans="1:43" ht="16.5" customHeight="1">
      <c r="A53" s="238">
        <v>40</v>
      </c>
      <c r="B53" s="530" t="s">
        <v>144</v>
      </c>
      <c r="C53" s="373" t="s">
        <v>50</v>
      </c>
      <c r="D53" s="374">
        <f t="shared" si="8"/>
        <v>2</v>
      </c>
      <c r="E53" s="375">
        <f t="shared" si="9"/>
        <v>0</v>
      </c>
      <c r="F53" s="376"/>
      <c r="G53" s="377"/>
      <c r="H53" s="377"/>
      <c r="I53" s="377"/>
      <c r="J53" s="378"/>
      <c r="K53" s="376">
        <v>0</v>
      </c>
      <c r="L53" s="377">
        <v>2</v>
      </c>
      <c r="M53" s="377">
        <v>0</v>
      </c>
      <c r="N53" s="377" t="s">
        <v>115</v>
      </c>
      <c r="O53" s="378">
        <v>0</v>
      </c>
      <c r="P53" s="376"/>
      <c r="Q53" s="377"/>
      <c r="R53" s="377"/>
      <c r="S53" s="377"/>
      <c r="T53" s="378"/>
      <c r="U53" s="57"/>
      <c r="V53" s="58"/>
      <c r="W53" s="58"/>
      <c r="X53" s="58"/>
      <c r="Y53" s="60"/>
      <c r="Z53" s="57"/>
      <c r="AA53" s="58"/>
      <c r="AB53" s="58"/>
      <c r="AC53" s="58"/>
      <c r="AD53" s="60"/>
      <c r="AE53" s="112"/>
      <c r="AF53" s="113"/>
      <c r="AG53" s="113"/>
      <c r="AH53" s="113"/>
      <c r="AI53" s="59"/>
      <c r="AJ53" s="112"/>
      <c r="AK53" s="113"/>
      <c r="AL53" s="113"/>
      <c r="AM53" s="113"/>
      <c r="AN53" s="114"/>
      <c r="AO53" s="115"/>
      <c r="AP53" s="346"/>
      <c r="AQ53" s="338"/>
    </row>
    <row r="54" spans="1:43" ht="16.5" customHeight="1" thickBot="1">
      <c r="A54" s="237">
        <v>41</v>
      </c>
      <c r="B54" s="531" t="s">
        <v>145</v>
      </c>
      <c r="C54" s="379" t="s">
        <v>51</v>
      </c>
      <c r="D54" s="374">
        <f t="shared" si="8"/>
        <v>2</v>
      </c>
      <c r="E54" s="375">
        <f t="shared" si="9"/>
        <v>0</v>
      </c>
      <c r="F54" s="380"/>
      <c r="G54" s="381"/>
      <c r="H54" s="381"/>
      <c r="I54" s="381"/>
      <c r="J54" s="382"/>
      <c r="K54" s="380"/>
      <c r="L54" s="381"/>
      <c r="M54" s="381"/>
      <c r="N54" s="377"/>
      <c r="O54" s="378"/>
      <c r="P54" s="376">
        <v>0</v>
      </c>
      <c r="Q54" s="377">
        <v>2</v>
      </c>
      <c r="R54" s="377">
        <v>0</v>
      </c>
      <c r="S54" s="377" t="s">
        <v>115</v>
      </c>
      <c r="T54" s="378">
        <v>0</v>
      </c>
      <c r="U54" s="57"/>
      <c r="V54" s="58"/>
      <c r="W54" s="58"/>
      <c r="X54" s="58"/>
      <c r="Y54" s="60"/>
      <c r="Z54" s="57"/>
      <c r="AA54" s="58"/>
      <c r="AB54" s="58"/>
      <c r="AC54" s="58"/>
      <c r="AD54" s="60"/>
      <c r="AE54" s="112"/>
      <c r="AF54" s="113"/>
      <c r="AG54" s="113"/>
      <c r="AH54" s="113"/>
      <c r="AI54" s="59"/>
      <c r="AJ54" s="112"/>
      <c r="AK54" s="113"/>
      <c r="AL54" s="113"/>
      <c r="AM54" s="113"/>
      <c r="AN54" s="114"/>
      <c r="AO54" s="116"/>
      <c r="AP54" s="290"/>
      <c r="AQ54" s="351" t="s">
        <v>50</v>
      </c>
    </row>
    <row r="55" spans="1:43" ht="16.5" customHeight="1" thickBot="1">
      <c r="A55" s="117"/>
      <c r="B55" s="563" t="s">
        <v>90</v>
      </c>
      <c r="C55" s="564"/>
      <c r="D55" s="565"/>
      <c r="E55" s="118">
        <f>SUM(E56:E57)</f>
        <v>10</v>
      </c>
      <c r="F55" s="118">
        <f>SUM(F56:F57)</f>
        <v>0</v>
      </c>
      <c r="G55" s="118">
        <f>SUM(G56:G57)</f>
        <v>0</v>
      </c>
      <c r="H55" s="118">
        <f>SUM(H56:H57)</f>
        <v>0</v>
      </c>
      <c r="I55" s="118"/>
      <c r="J55" s="119">
        <f>SUM(J56:J57)</f>
        <v>0</v>
      </c>
      <c r="K55" s="118">
        <f>SUM(K56:K57)</f>
        <v>0</v>
      </c>
      <c r="L55" s="118">
        <f>SUM(L56:L57)</f>
        <v>0</v>
      </c>
      <c r="M55" s="118">
        <f>SUM(M56:M57)</f>
        <v>0</v>
      </c>
      <c r="N55" s="118"/>
      <c r="O55" s="119">
        <f>SUM(O56:O57)</f>
        <v>0</v>
      </c>
      <c r="P55" s="118">
        <f>SUM(P56:P57)</f>
        <v>0</v>
      </c>
      <c r="Q55" s="118">
        <f>SUM(Q56:Q57)</f>
        <v>0</v>
      </c>
      <c r="R55" s="118">
        <f>SUM(R56:R57)</f>
        <v>0</v>
      </c>
      <c r="S55" s="118"/>
      <c r="T55" s="119">
        <f>SUM(T56:T57)</f>
        <v>0</v>
      </c>
      <c r="U55" s="118">
        <f>SUM(U56:U57)</f>
        <v>2</v>
      </c>
      <c r="V55" s="118">
        <f>SUM(V56:V57)</f>
        <v>0</v>
      </c>
      <c r="W55" s="118">
        <f>SUM(W56:W57)</f>
        <v>0</v>
      </c>
      <c r="X55" s="118"/>
      <c r="Y55" s="119">
        <f>SUM(Y56:Y57)</f>
        <v>5</v>
      </c>
      <c r="Z55" s="118">
        <f>SUM(Z56:Z57)</f>
        <v>0</v>
      </c>
      <c r="AA55" s="118">
        <f>SUM(AA56:AA57)</f>
        <v>0</v>
      </c>
      <c r="AB55" s="118">
        <f>SUM(AB56:AB57)</f>
        <v>0</v>
      </c>
      <c r="AC55" s="118"/>
      <c r="AD55" s="119">
        <f>SUM(AD56:AD57)</f>
        <v>0</v>
      </c>
      <c r="AE55" s="118">
        <f>SUM(AE56:AE57)</f>
        <v>2</v>
      </c>
      <c r="AF55" s="118">
        <f>SUM(AF56:AF57)</f>
        <v>0</v>
      </c>
      <c r="AG55" s="118">
        <f>SUM(AG56:AG57)</f>
        <v>1</v>
      </c>
      <c r="AH55" s="118"/>
      <c r="AI55" s="119">
        <f>SUM(AI56:AI57)</f>
        <v>5</v>
      </c>
      <c r="AJ55" s="118">
        <f>SUM(AJ56:AJ57)</f>
        <v>0</v>
      </c>
      <c r="AK55" s="118">
        <f>SUM(AK56:AK57)</f>
        <v>0</v>
      </c>
      <c r="AL55" s="118">
        <f>SUM(AL56:AL57)</f>
        <v>0</v>
      </c>
      <c r="AM55" s="118"/>
      <c r="AN55" s="120">
        <f>SUM(AN56:AN57)</f>
        <v>0</v>
      </c>
      <c r="AO55" s="121"/>
      <c r="AP55" s="122"/>
      <c r="AQ55" s="347"/>
    </row>
    <row r="56" spans="1:43" ht="16.5" customHeight="1" thickBot="1">
      <c r="A56" s="128">
        <v>42</v>
      </c>
      <c r="B56" s="532"/>
      <c r="C56" s="129" t="s">
        <v>52</v>
      </c>
      <c r="D56" s="130">
        <f>SUM(F56,G56,H56,K56,L56,M56,P56,Q56,R56,U56,V56,W56,Z56,AA56,AB56,AE56,AF56,AG56,AJ56,AK56,AL56)</f>
        <v>2</v>
      </c>
      <c r="E56" s="131">
        <f>SUM(J56,O56,T56,Y56,AD56,AI56,AN56)</f>
        <v>5</v>
      </c>
      <c r="F56" s="132"/>
      <c r="G56" s="133"/>
      <c r="H56" s="134"/>
      <c r="I56" s="135"/>
      <c r="J56" s="136"/>
      <c r="K56" s="35"/>
      <c r="L56" s="33"/>
      <c r="M56" s="33"/>
      <c r="N56" s="33"/>
      <c r="O56" s="34"/>
      <c r="P56" s="35"/>
      <c r="Q56" s="33"/>
      <c r="R56" s="33"/>
      <c r="S56" s="33"/>
      <c r="T56" s="34"/>
      <c r="U56" s="35">
        <v>2</v>
      </c>
      <c r="V56" s="33">
        <v>0</v>
      </c>
      <c r="W56" s="33">
        <v>0</v>
      </c>
      <c r="X56" s="33" t="s">
        <v>114</v>
      </c>
      <c r="Y56" s="32">
        <v>5</v>
      </c>
      <c r="Z56" s="30"/>
      <c r="AA56" s="31"/>
      <c r="AB56" s="31"/>
      <c r="AC56" s="31"/>
      <c r="AD56" s="32"/>
      <c r="AE56" s="35"/>
      <c r="AF56" s="33"/>
      <c r="AG56" s="33"/>
      <c r="AH56" s="33"/>
      <c r="AI56" s="33"/>
      <c r="AJ56" s="35"/>
      <c r="AK56" s="81"/>
      <c r="AL56" s="81"/>
      <c r="AM56" s="81"/>
      <c r="AN56" s="82"/>
      <c r="AO56" s="18"/>
      <c r="AP56" s="20"/>
      <c r="AQ56" s="127"/>
    </row>
    <row r="57" spans="1:43" ht="16.5" customHeight="1" thickBot="1">
      <c r="A57" s="128">
        <v>43</v>
      </c>
      <c r="B57" s="533"/>
      <c r="C57" s="137" t="s">
        <v>53</v>
      </c>
      <c r="D57" s="138">
        <f>SUM(F57,G57,H57,K57,L57,M57,P57,Q57,R57,U57,V57,W57,Z57,AA57,AB57,AE57,AF57,AG57,AJ57,AK57,AL57)</f>
        <v>3</v>
      </c>
      <c r="E57" s="139">
        <f>SUM(J57,O57,T57,Y57,AD57,AI57,AN57)</f>
        <v>5</v>
      </c>
      <c r="F57" s="140"/>
      <c r="G57" s="141"/>
      <c r="H57" s="142"/>
      <c r="I57" s="143"/>
      <c r="J57" s="144"/>
      <c r="K57" s="145"/>
      <c r="L57" s="146"/>
      <c r="M57" s="146"/>
      <c r="N57" s="146"/>
      <c r="O57" s="147"/>
      <c r="P57" s="145"/>
      <c r="Q57" s="146"/>
      <c r="R57" s="146"/>
      <c r="S57" s="146"/>
      <c r="T57" s="147"/>
      <c r="U57" s="145"/>
      <c r="V57" s="146"/>
      <c r="W57" s="146"/>
      <c r="X57" s="146"/>
      <c r="Y57" s="147"/>
      <c r="Z57" s="148"/>
      <c r="AA57" s="149"/>
      <c r="AB57" s="149"/>
      <c r="AC57" s="149"/>
      <c r="AD57" s="150"/>
      <c r="AE57" s="145">
        <v>2</v>
      </c>
      <c r="AF57" s="146">
        <v>0</v>
      </c>
      <c r="AG57" s="146">
        <v>1</v>
      </c>
      <c r="AH57" s="146" t="s">
        <v>114</v>
      </c>
      <c r="AI57" s="149">
        <v>5</v>
      </c>
      <c r="AJ57" s="145"/>
      <c r="AK57" s="146"/>
      <c r="AL57" s="146"/>
      <c r="AM57" s="146"/>
      <c r="AN57" s="151"/>
      <c r="AO57" s="152"/>
      <c r="AP57" s="153"/>
      <c r="AQ57" s="154"/>
    </row>
    <row r="58" spans="1:43" ht="12.75" customHeight="1">
      <c r="A58" s="155"/>
      <c r="B58" s="648" t="s">
        <v>91</v>
      </c>
      <c r="C58" s="649"/>
      <c r="D58" s="156"/>
      <c r="E58" s="157"/>
      <c r="F58" s="94"/>
      <c r="G58" s="94"/>
      <c r="H58" s="94"/>
      <c r="I58" s="94"/>
      <c r="J58" s="158"/>
      <c r="K58" s="94"/>
      <c r="L58" s="94"/>
      <c r="M58" s="94"/>
      <c r="N58" s="94"/>
      <c r="O58" s="158"/>
      <c r="P58" s="94"/>
      <c r="Q58" s="94"/>
      <c r="R58" s="94"/>
      <c r="S58" s="94"/>
      <c r="T58" s="158"/>
      <c r="U58" s="94"/>
      <c r="V58" s="94"/>
      <c r="W58" s="94"/>
      <c r="X58" s="94"/>
      <c r="Y58" s="158"/>
      <c r="Z58" s="94"/>
      <c r="AA58" s="94"/>
      <c r="AB58" s="94"/>
      <c r="AC58" s="94"/>
      <c r="AD58" s="158"/>
      <c r="AE58" s="94"/>
      <c r="AF58" s="94"/>
      <c r="AG58" s="94"/>
      <c r="AH58" s="94"/>
      <c r="AI58" s="158"/>
      <c r="AJ58" s="94"/>
      <c r="AK58" s="94"/>
      <c r="AL58" s="94"/>
      <c r="AM58" s="94"/>
      <c r="AN58" s="158"/>
      <c r="AO58" s="94"/>
      <c r="AP58" s="94"/>
      <c r="AQ58" s="156"/>
    </row>
    <row r="59" spans="1:43" ht="12.75" customHeight="1">
      <c r="A59" s="155"/>
      <c r="B59" s="650"/>
      <c r="C59" s="609"/>
      <c r="D59" s="609"/>
      <c r="E59" s="157"/>
      <c r="F59" s="94"/>
      <c r="G59" s="94"/>
      <c r="H59" s="94"/>
      <c r="I59" s="94"/>
      <c r="J59" s="158"/>
      <c r="K59" s="94"/>
      <c r="L59" s="94"/>
      <c r="M59" s="94"/>
      <c r="N59" s="94"/>
      <c r="O59" s="158"/>
      <c r="P59" s="94"/>
      <c r="Q59" s="94"/>
      <c r="R59" s="94"/>
      <c r="S59" s="94"/>
      <c r="T59" s="158"/>
      <c r="U59" s="94"/>
      <c r="V59" s="94"/>
      <c r="W59" s="94"/>
      <c r="X59" s="94"/>
      <c r="Y59" s="158"/>
      <c r="Z59" s="94"/>
      <c r="AA59" s="94"/>
      <c r="AB59" s="94"/>
      <c r="AC59" s="94"/>
      <c r="AD59" s="158"/>
      <c r="AE59" s="94"/>
      <c r="AF59" s="94"/>
      <c r="AG59" s="94"/>
      <c r="AH59" s="94"/>
      <c r="AI59" s="158"/>
      <c r="AJ59" s="94"/>
      <c r="AK59" s="94"/>
      <c r="AL59" s="94"/>
      <c r="AM59" s="94"/>
      <c r="AN59" s="158"/>
      <c r="AO59" s="94"/>
      <c r="AP59" s="94"/>
      <c r="AQ59" s="156"/>
    </row>
    <row r="60" spans="1:43" ht="15.75" customHeight="1" thickBot="1">
      <c r="A60" s="155"/>
      <c r="B60" s="534"/>
      <c r="C60" s="156"/>
      <c r="D60" s="157"/>
      <c r="E60" s="157"/>
      <c r="F60" s="155"/>
      <c r="G60" s="155"/>
      <c r="H60" s="155"/>
      <c r="I60" s="155"/>
      <c r="J60" s="155"/>
      <c r="K60" s="155"/>
      <c r="L60" s="155"/>
      <c r="M60" s="155"/>
      <c r="N60" s="155"/>
      <c r="O60" s="2"/>
      <c r="P60" s="160"/>
      <c r="Q60" s="160"/>
      <c r="R60" s="160"/>
      <c r="S60" s="160"/>
      <c r="T60" s="5"/>
      <c r="U60" s="160"/>
      <c r="V60" s="160"/>
      <c r="W60" s="160"/>
      <c r="X60" s="160"/>
      <c r="Y60" s="160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94"/>
      <c r="AK60" s="94"/>
      <c r="AL60" s="94"/>
      <c r="AM60" s="94"/>
      <c r="AN60" s="158"/>
      <c r="AO60" s="94"/>
      <c r="AP60" s="94"/>
      <c r="AQ60" s="156"/>
    </row>
    <row r="61" spans="1:43" ht="15.75" customHeight="1" thickBot="1">
      <c r="A61" s="91"/>
      <c r="B61" s="535"/>
      <c r="C61" s="91"/>
      <c r="D61" s="160"/>
      <c r="E61" s="160"/>
      <c r="F61" s="256"/>
      <c r="G61" s="257"/>
      <c r="H61" s="257" t="s">
        <v>0</v>
      </c>
      <c r="I61" s="257"/>
      <c r="J61" s="258"/>
      <c r="K61" s="257"/>
      <c r="L61" s="257"/>
      <c r="M61" s="257" t="s">
        <v>1</v>
      </c>
      <c r="N61" s="257"/>
      <c r="O61" s="258"/>
      <c r="P61" s="257"/>
      <c r="Q61" s="257"/>
      <c r="R61" s="302" t="s">
        <v>2</v>
      </c>
      <c r="S61" s="257"/>
      <c r="T61" s="258"/>
      <c r="U61" s="257"/>
      <c r="V61" s="257"/>
      <c r="W61" s="302" t="s">
        <v>3</v>
      </c>
      <c r="X61" s="257"/>
      <c r="Y61" s="258"/>
      <c r="Z61" s="257"/>
      <c r="AA61" s="257"/>
      <c r="AB61" s="302" t="s">
        <v>4</v>
      </c>
      <c r="AC61" s="257"/>
      <c r="AD61" s="258"/>
      <c r="AE61" s="256"/>
      <c r="AF61" s="257"/>
      <c r="AG61" s="257" t="s">
        <v>5</v>
      </c>
      <c r="AH61" s="257"/>
      <c r="AI61" s="258"/>
      <c r="AJ61" s="256"/>
      <c r="AK61" s="257"/>
      <c r="AL61" s="257" t="s">
        <v>6</v>
      </c>
      <c r="AM61" s="257"/>
      <c r="AN61" s="258"/>
      <c r="AO61" s="584" t="s">
        <v>98</v>
      </c>
      <c r="AP61" s="585"/>
      <c r="AQ61" s="586"/>
    </row>
    <row r="62" spans="1:43" ht="16.5" customHeight="1" thickBot="1">
      <c r="A62" s="561" t="s">
        <v>126</v>
      </c>
      <c r="B62" s="562"/>
      <c r="C62" s="562"/>
      <c r="D62" s="160"/>
      <c r="E62" s="160"/>
      <c r="F62" s="306" t="s">
        <v>81</v>
      </c>
      <c r="G62" s="307" t="s">
        <v>82</v>
      </c>
      <c r="H62" s="307" t="s">
        <v>83</v>
      </c>
      <c r="I62" s="307" t="s">
        <v>84</v>
      </c>
      <c r="J62" s="307" t="s">
        <v>85</v>
      </c>
      <c r="K62" s="307" t="s">
        <v>81</v>
      </c>
      <c r="L62" s="307" t="s">
        <v>82</v>
      </c>
      <c r="M62" s="307" t="s">
        <v>83</v>
      </c>
      <c r="N62" s="307" t="s">
        <v>84</v>
      </c>
      <c r="O62" s="307" t="s">
        <v>85</v>
      </c>
      <c r="P62" s="307" t="s">
        <v>81</v>
      </c>
      <c r="Q62" s="307" t="s">
        <v>82</v>
      </c>
      <c r="R62" s="307" t="s">
        <v>83</v>
      </c>
      <c r="S62" s="307" t="s">
        <v>84</v>
      </c>
      <c r="T62" s="307" t="s">
        <v>85</v>
      </c>
      <c r="U62" s="307" t="s">
        <v>81</v>
      </c>
      <c r="V62" s="307" t="s">
        <v>82</v>
      </c>
      <c r="W62" s="307" t="s">
        <v>83</v>
      </c>
      <c r="X62" s="307" t="s">
        <v>84</v>
      </c>
      <c r="Y62" s="307" t="s">
        <v>85</v>
      </c>
      <c r="Z62" s="307" t="s">
        <v>81</v>
      </c>
      <c r="AA62" s="307" t="s">
        <v>82</v>
      </c>
      <c r="AB62" s="307" t="s">
        <v>83</v>
      </c>
      <c r="AC62" s="307" t="s">
        <v>84</v>
      </c>
      <c r="AD62" s="307" t="s">
        <v>85</v>
      </c>
      <c r="AE62" s="307" t="s">
        <v>81</v>
      </c>
      <c r="AF62" s="307" t="s">
        <v>82</v>
      </c>
      <c r="AG62" s="307" t="s">
        <v>83</v>
      </c>
      <c r="AH62" s="307" t="s">
        <v>84</v>
      </c>
      <c r="AI62" s="307" t="s">
        <v>85</v>
      </c>
      <c r="AJ62" s="307" t="s">
        <v>81</v>
      </c>
      <c r="AK62" s="307" t="s">
        <v>82</v>
      </c>
      <c r="AL62" s="307" t="s">
        <v>83</v>
      </c>
      <c r="AM62" s="307" t="s">
        <v>84</v>
      </c>
      <c r="AN62" s="308" t="s">
        <v>85</v>
      </c>
      <c r="AO62" s="587"/>
      <c r="AP62" s="588"/>
      <c r="AQ62" s="589"/>
    </row>
    <row r="63" spans="1:43" ht="16.5" customHeight="1" thickBot="1">
      <c r="A63" s="563" t="s">
        <v>92</v>
      </c>
      <c r="B63" s="564"/>
      <c r="C63" s="565"/>
      <c r="D63" s="10">
        <f aca="true" t="shared" si="10" ref="D63:AN63">SUM(D64:D74)</f>
        <v>39</v>
      </c>
      <c r="E63" s="10">
        <f t="shared" si="10"/>
        <v>59</v>
      </c>
      <c r="F63" s="254">
        <f t="shared" si="10"/>
        <v>0</v>
      </c>
      <c r="G63" s="254">
        <f t="shared" si="10"/>
        <v>0</v>
      </c>
      <c r="H63" s="254">
        <f t="shared" si="10"/>
        <v>0</v>
      </c>
      <c r="I63" s="254">
        <f t="shared" si="10"/>
        <v>0</v>
      </c>
      <c r="J63" s="255">
        <f t="shared" si="10"/>
        <v>0</v>
      </c>
      <c r="K63" s="254">
        <f t="shared" si="10"/>
        <v>0</v>
      </c>
      <c r="L63" s="254">
        <f t="shared" si="10"/>
        <v>0</v>
      </c>
      <c r="M63" s="254">
        <f t="shared" si="10"/>
        <v>0</v>
      </c>
      <c r="N63" s="254">
        <f t="shared" si="10"/>
        <v>0</v>
      </c>
      <c r="O63" s="255">
        <f t="shared" si="10"/>
        <v>0</v>
      </c>
      <c r="P63" s="254">
        <f t="shared" si="10"/>
        <v>0</v>
      </c>
      <c r="Q63" s="254">
        <f t="shared" si="10"/>
        <v>0</v>
      </c>
      <c r="R63" s="254">
        <f t="shared" si="10"/>
        <v>0</v>
      </c>
      <c r="S63" s="254">
        <f t="shared" si="10"/>
        <v>0</v>
      </c>
      <c r="T63" s="255">
        <f t="shared" si="10"/>
        <v>0</v>
      </c>
      <c r="U63" s="254">
        <f t="shared" si="10"/>
        <v>0</v>
      </c>
      <c r="V63" s="254">
        <f t="shared" si="10"/>
        <v>0</v>
      </c>
      <c r="W63" s="254">
        <f t="shared" si="10"/>
        <v>0</v>
      </c>
      <c r="X63" s="254">
        <f t="shared" si="10"/>
        <v>0</v>
      </c>
      <c r="Y63" s="255">
        <f t="shared" si="10"/>
        <v>0</v>
      </c>
      <c r="Z63" s="254">
        <f t="shared" si="10"/>
        <v>7</v>
      </c>
      <c r="AA63" s="254">
        <f t="shared" si="10"/>
        <v>3</v>
      </c>
      <c r="AB63" s="254">
        <f t="shared" si="10"/>
        <v>9</v>
      </c>
      <c r="AC63" s="254">
        <f t="shared" si="10"/>
        <v>0</v>
      </c>
      <c r="AD63" s="255">
        <f t="shared" si="10"/>
        <v>26</v>
      </c>
      <c r="AE63" s="254">
        <f t="shared" si="10"/>
        <v>6</v>
      </c>
      <c r="AF63" s="254">
        <f t="shared" si="10"/>
        <v>0</v>
      </c>
      <c r="AG63" s="254">
        <f t="shared" si="10"/>
        <v>6</v>
      </c>
      <c r="AH63" s="254">
        <f t="shared" si="10"/>
        <v>0</v>
      </c>
      <c r="AI63" s="255">
        <f t="shared" si="10"/>
        <v>14</v>
      </c>
      <c r="AJ63" s="254">
        <f t="shared" si="10"/>
        <v>2</v>
      </c>
      <c r="AK63" s="254">
        <f t="shared" si="10"/>
        <v>4</v>
      </c>
      <c r="AL63" s="254">
        <f t="shared" si="10"/>
        <v>2</v>
      </c>
      <c r="AM63" s="254">
        <f t="shared" si="10"/>
        <v>0</v>
      </c>
      <c r="AN63" s="255">
        <f t="shared" si="10"/>
        <v>19</v>
      </c>
      <c r="AO63" s="590"/>
      <c r="AP63" s="591"/>
      <c r="AQ63" s="592"/>
    </row>
    <row r="64" spans="1:43" ht="15.75" customHeight="1">
      <c r="A64" s="15">
        <v>44</v>
      </c>
      <c r="B64" s="524" t="s">
        <v>57</v>
      </c>
      <c r="C64" s="420" t="s">
        <v>119</v>
      </c>
      <c r="D64" s="27">
        <f aca="true" t="shared" si="11" ref="D64:D69">SUM(F64,G64,H64,K64,L64,M64,P64,Q64,R64,U64,V64,W64,Z64,AA64,AB64,AE64,AF64,AG64,AJ64,AK64,AL64)</f>
        <v>5</v>
      </c>
      <c r="E64" s="76">
        <f aca="true" t="shared" si="12" ref="E64:E69">SUM(J64,O64,T64,Y64,AD64,AI64,AN64)</f>
        <v>5</v>
      </c>
      <c r="F64" s="30"/>
      <c r="G64" s="31"/>
      <c r="H64" s="31"/>
      <c r="I64" s="31"/>
      <c r="J64" s="32"/>
      <c r="K64" s="30"/>
      <c r="L64" s="31"/>
      <c r="M64" s="31"/>
      <c r="N64" s="31"/>
      <c r="O64" s="32"/>
      <c r="P64" s="30"/>
      <c r="Q64" s="31"/>
      <c r="R64" s="31"/>
      <c r="S64" s="31"/>
      <c r="T64" s="32"/>
      <c r="U64" s="30"/>
      <c r="V64" s="31"/>
      <c r="W64" s="31"/>
      <c r="X64" s="31"/>
      <c r="Y64" s="32"/>
      <c r="Z64" s="30">
        <v>3</v>
      </c>
      <c r="AA64" s="33">
        <v>0</v>
      </c>
      <c r="AB64" s="33">
        <v>2</v>
      </c>
      <c r="AC64" s="31" t="s">
        <v>113</v>
      </c>
      <c r="AD64" s="34">
        <v>5</v>
      </c>
      <c r="AE64" s="35"/>
      <c r="AF64" s="33"/>
      <c r="AG64" s="33"/>
      <c r="AH64" s="33"/>
      <c r="AI64" s="34"/>
      <c r="AJ64" s="35"/>
      <c r="AK64" s="33"/>
      <c r="AL64" s="33"/>
      <c r="AM64" s="33"/>
      <c r="AN64" s="34"/>
      <c r="AO64" s="19"/>
      <c r="AP64" s="44"/>
      <c r="AQ64" s="354" t="s">
        <v>32</v>
      </c>
    </row>
    <row r="65" spans="1:43" ht="15.75" customHeight="1">
      <c r="A65" s="241">
        <v>45</v>
      </c>
      <c r="B65" s="525" t="s">
        <v>58</v>
      </c>
      <c r="C65" s="414" t="s">
        <v>111</v>
      </c>
      <c r="D65" s="56">
        <f t="shared" si="11"/>
        <v>5</v>
      </c>
      <c r="E65" s="76">
        <f t="shared" si="12"/>
        <v>5</v>
      </c>
      <c r="F65" s="88"/>
      <c r="G65" s="86"/>
      <c r="H65" s="86"/>
      <c r="I65" s="86"/>
      <c r="J65" s="87"/>
      <c r="K65" s="88"/>
      <c r="L65" s="86"/>
      <c r="M65" s="86"/>
      <c r="N65" s="86"/>
      <c r="O65" s="87"/>
      <c r="P65" s="88"/>
      <c r="Q65" s="86"/>
      <c r="R65" s="86"/>
      <c r="S65" s="86"/>
      <c r="T65" s="87"/>
      <c r="U65" s="35"/>
      <c r="V65" s="33"/>
      <c r="W65" s="33"/>
      <c r="X65" s="33"/>
      <c r="Y65" s="32"/>
      <c r="Z65" s="35">
        <v>2</v>
      </c>
      <c r="AA65" s="33">
        <v>0</v>
      </c>
      <c r="AB65" s="33">
        <v>3</v>
      </c>
      <c r="AC65" s="33" t="s">
        <v>113</v>
      </c>
      <c r="AD65" s="32">
        <v>5</v>
      </c>
      <c r="AE65" s="88"/>
      <c r="AF65" s="86"/>
      <c r="AG65" s="86"/>
      <c r="AH65" s="86"/>
      <c r="AI65" s="87"/>
      <c r="AJ65" s="88"/>
      <c r="AK65" s="86"/>
      <c r="AL65" s="86"/>
      <c r="AM65" s="86"/>
      <c r="AN65" s="87"/>
      <c r="AO65" s="161"/>
      <c r="AP65" s="162"/>
      <c r="AQ65" s="340" t="s">
        <v>15</v>
      </c>
    </row>
    <row r="66" spans="1:43" ht="15.75" customHeight="1">
      <c r="A66" s="418">
        <v>46</v>
      </c>
      <c r="B66" s="525" t="s">
        <v>59</v>
      </c>
      <c r="C66" s="414" t="s">
        <v>112</v>
      </c>
      <c r="D66" s="56">
        <f t="shared" si="11"/>
        <v>5</v>
      </c>
      <c r="E66" s="76">
        <f t="shared" si="12"/>
        <v>5</v>
      </c>
      <c r="F66" s="88"/>
      <c r="G66" s="86"/>
      <c r="H66" s="86"/>
      <c r="I66" s="86"/>
      <c r="J66" s="87"/>
      <c r="K66" s="88"/>
      <c r="L66" s="86"/>
      <c r="M66" s="86"/>
      <c r="N66" s="86"/>
      <c r="O66" s="87"/>
      <c r="P66" s="88"/>
      <c r="Q66" s="86"/>
      <c r="R66" s="86"/>
      <c r="S66" s="86"/>
      <c r="T66" s="87"/>
      <c r="U66" s="88"/>
      <c r="V66" s="86"/>
      <c r="W66" s="86"/>
      <c r="X66" s="86"/>
      <c r="Y66" s="87"/>
      <c r="Z66" s="91"/>
      <c r="AA66" s="91"/>
      <c r="AB66" s="91"/>
      <c r="AC66" s="91"/>
      <c r="AD66" s="91"/>
      <c r="AE66" s="35">
        <v>2</v>
      </c>
      <c r="AF66" s="33">
        <v>0</v>
      </c>
      <c r="AG66" s="33">
        <v>3</v>
      </c>
      <c r="AH66" s="31" t="s">
        <v>113</v>
      </c>
      <c r="AI66" s="32">
        <v>5</v>
      </c>
      <c r="AJ66" s="88"/>
      <c r="AK66" s="86"/>
      <c r="AL66" s="86"/>
      <c r="AM66" s="86"/>
      <c r="AN66" s="87"/>
      <c r="AO66" s="161"/>
      <c r="AP66" s="162"/>
      <c r="AQ66" s="363" t="s">
        <v>111</v>
      </c>
    </row>
    <row r="67" spans="1:43" ht="15.75" customHeight="1">
      <c r="A67" s="241">
        <v>47</v>
      </c>
      <c r="B67" s="525" t="s">
        <v>60</v>
      </c>
      <c r="C67" s="414" t="s">
        <v>120</v>
      </c>
      <c r="D67" s="56">
        <f t="shared" si="11"/>
        <v>4</v>
      </c>
      <c r="E67" s="76">
        <f t="shared" si="12"/>
        <v>4</v>
      </c>
      <c r="F67" s="30"/>
      <c r="G67" s="31"/>
      <c r="H67" s="31"/>
      <c r="I67" s="31"/>
      <c r="J67" s="32"/>
      <c r="K67" s="30"/>
      <c r="L67" s="31"/>
      <c r="M67" s="31"/>
      <c r="N67" s="31"/>
      <c r="O67" s="32"/>
      <c r="P67" s="30"/>
      <c r="Q67" s="31"/>
      <c r="R67" s="31"/>
      <c r="S67" s="31"/>
      <c r="T67" s="32"/>
      <c r="U67" s="30"/>
      <c r="V67" s="31"/>
      <c r="W67" s="31"/>
      <c r="X67" s="31"/>
      <c r="Y67" s="32"/>
      <c r="Z67" s="30"/>
      <c r="AA67" s="33"/>
      <c r="AB67" s="33"/>
      <c r="AC67" s="33"/>
      <c r="AD67" s="34"/>
      <c r="AE67" s="35"/>
      <c r="AF67" s="33"/>
      <c r="AG67" s="33"/>
      <c r="AH67" s="33"/>
      <c r="AI67" s="34"/>
      <c r="AJ67" s="35">
        <v>2</v>
      </c>
      <c r="AK67" s="33">
        <v>0</v>
      </c>
      <c r="AL67" s="33">
        <v>2</v>
      </c>
      <c r="AM67" s="33" t="s">
        <v>114</v>
      </c>
      <c r="AN67" s="32">
        <v>4</v>
      </c>
      <c r="AO67" s="19"/>
      <c r="AP67" s="44"/>
      <c r="AQ67" s="323" t="s">
        <v>29</v>
      </c>
    </row>
    <row r="68" spans="1:43" ht="16.5" customHeight="1">
      <c r="A68" s="418">
        <v>48</v>
      </c>
      <c r="B68" s="525" t="s">
        <v>61</v>
      </c>
      <c r="C68" s="421" t="s">
        <v>67</v>
      </c>
      <c r="D68" s="56">
        <f t="shared" si="11"/>
        <v>3</v>
      </c>
      <c r="E68" s="76">
        <f t="shared" si="12"/>
        <v>4</v>
      </c>
      <c r="F68" s="30"/>
      <c r="G68" s="31"/>
      <c r="H68" s="31"/>
      <c r="I68" s="31"/>
      <c r="J68" s="32"/>
      <c r="K68" s="30"/>
      <c r="L68" s="31"/>
      <c r="M68" s="31"/>
      <c r="N68" s="31"/>
      <c r="O68" s="32"/>
      <c r="P68" s="30"/>
      <c r="Q68" s="31"/>
      <c r="R68" s="31"/>
      <c r="S68" s="31"/>
      <c r="T68" s="32"/>
      <c r="U68" s="30"/>
      <c r="V68" s="31"/>
      <c r="W68" s="31"/>
      <c r="X68" s="31"/>
      <c r="Y68" s="32"/>
      <c r="Z68" s="35">
        <v>1</v>
      </c>
      <c r="AA68" s="33">
        <v>0</v>
      </c>
      <c r="AB68" s="33">
        <v>2</v>
      </c>
      <c r="AC68" s="33" t="s">
        <v>114</v>
      </c>
      <c r="AD68" s="32">
        <v>4</v>
      </c>
      <c r="AE68" s="30"/>
      <c r="AF68" s="31"/>
      <c r="AG68" s="31"/>
      <c r="AH68" s="31"/>
      <c r="AI68" s="32"/>
      <c r="AJ68" s="30"/>
      <c r="AK68" s="31"/>
      <c r="AL68" s="31"/>
      <c r="AM68" s="31"/>
      <c r="AN68" s="32"/>
      <c r="AO68" s="2"/>
      <c r="AP68" s="2"/>
      <c r="AQ68" s="364"/>
    </row>
    <row r="69" spans="1:43" ht="16.5" customHeight="1">
      <c r="A69" s="241">
        <v>49</v>
      </c>
      <c r="B69" s="525" t="s">
        <v>62</v>
      </c>
      <c r="C69" s="422" t="s">
        <v>54</v>
      </c>
      <c r="D69" s="178">
        <f t="shared" si="11"/>
        <v>3</v>
      </c>
      <c r="E69" s="76">
        <f t="shared" si="12"/>
        <v>5</v>
      </c>
      <c r="F69" s="88"/>
      <c r="G69" s="86"/>
      <c r="H69" s="86"/>
      <c r="I69" s="86"/>
      <c r="J69" s="87"/>
      <c r="K69" s="88"/>
      <c r="L69" s="86"/>
      <c r="M69" s="86"/>
      <c r="N69" s="86"/>
      <c r="O69" s="87"/>
      <c r="P69" s="88"/>
      <c r="Q69" s="86"/>
      <c r="R69" s="86"/>
      <c r="S69" s="86"/>
      <c r="T69" s="87"/>
      <c r="U69" s="88"/>
      <c r="V69" s="86"/>
      <c r="W69" s="86"/>
      <c r="X69" s="86"/>
      <c r="Y69" s="87"/>
      <c r="Z69" s="88"/>
      <c r="AA69" s="86"/>
      <c r="AB69" s="86"/>
      <c r="AC69" s="86"/>
      <c r="AD69" s="87"/>
      <c r="AE69" s="35">
        <v>2</v>
      </c>
      <c r="AF69" s="33">
        <v>0</v>
      </c>
      <c r="AG69" s="33">
        <v>1</v>
      </c>
      <c r="AH69" s="33" t="s">
        <v>113</v>
      </c>
      <c r="AI69" s="436">
        <v>5</v>
      </c>
      <c r="AJ69" s="88"/>
      <c r="AK69" s="86"/>
      <c r="AL69" s="86"/>
      <c r="AM69" s="86"/>
      <c r="AN69" s="87"/>
      <c r="AO69" s="161"/>
      <c r="AP69" s="162"/>
      <c r="AQ69" s="365" t="s">
        <v>111</v>
      </c>
    </row>
    <row r="70" spans="1:43" ht="15.75" customHeight="1">
      <c r="A70" s="418">
        <v>50</v>
      </c>
      <c r="B70" s="560" t="s">
        <v>209</v>
      </c>
      <c r="C70" s="243" t="s">
        <v>106</v>
      </c>
      <c r="D70" s="56">
        <v>2</v>
      </c>
      <c r="E70" s="76">
        <v>4</v>
      </c>
      <c r="F70" s="83"/>
      <c r="G70" s="84"/>
      <c r="H70" s="84"/>
      <c r="I70" s="84" t="s">
        <v>7</v>
      </c>
      <c r="J70" s="85"/>
      <c r="K70" s="83"/>
      <c r="L70" s="84"/>
      <c r="M70" s="84"/>
      <c r="N70" s="84"/>
      <c r="O70" s="85"/>
      <c r="P70" s="83"/>
      <c r="Q70" s="84"/>
      <c r="R70" s="84"/>
      <c r="S70" s="84"/>
      <c r="T70" s="85"/>
      <c r="Z70" s="35">
        <v>0</v>
      </c>
      <c r="AA70" s="33">
        <v>0</v>
      </c>
      <c r="AB70" s="33">
        <v>2</v>
      </c>
      <c r="AC70" s="33" t="s">
        <v>114</v>
      </c>
      <c r="AD70" s="32">
        <v>4</v>
      </c>
      <c r="AE70" s="88"/>
      <c r="AF70" s="86"/>
      <c r="AG70" s="86"/>
      <c r="AH70" s="86"/>
      <c r="AI70" s="87"/>
      <c r="AJ70" s="83"/>
      <c r="AK70" s="84"/>
      <c r="AL70" s="84"/>
      <c r="AM70" s="84"/>
      <c r="AN70" s="85"/>
      <c r="AO70" s="161"/>
      <c r="AP70" s="162"/>
      <c r="AQ70" s="366" t="s">
        <v>23</v>
      </c>
    </row>
    <row r="71" spans="1:43" ht="16.5" customHeight="1">
      <c r="A71" s="419">
        <v>51</v>
      </c>
      <c r="B71" s="525" t="s">
        <v>63</v>
      </c>
      <c r="C71" s="423" t="s">
        <v>55</v>
      </c>
      <c r="D71" s="56">
        <f>SUM(F71,G71,H71,K71,L71,M71,P71,Q71,R71,U71,V71,W71,Z71,AA71,AB71,AE71,AF71,AG71,AJ71,AK71,AL71)</f>
        <v>2</v>
      </c>
      <c r="E71" s="76">
        <f>SUM(J71,O71,T71,Y71,AD71,AI71,AN71)</f>
        <v>4</v>
      </c>
      <c r="F71" s="49"/>
      <c r="G71" s="50"/>
      <c r="H71" s="50"/>
      <c r="I71" s="50"/>
      <c r="J71" s="48"/>
      <c r="K71" s="49"/>
      <c r="L71" s="50"/>
      <c r="M71" s="50"/>
      <c r="N71" s="50"/>
      <c r="O71" s="48"/>
      <c r="P71" s="49"/>
      <c r="Q71" s="50"/>
      <c r="R71" s="50"/>
      <c r="S71" s="50"/>
      <c r="T71" s="48"/>
      <c r="U71" s="83"/>
      <c r="V71" s="84"/>
      <c r="W71" s="84"/>
      <c r="X71" s="84"/>
      <c r="Y71" s="87"/>
      <c r="Z71" s="35">
        <v>0</v>
      </c>
      <c r="AA71" s="33">
        <v>2</v>
      </c>
      <c r="AB71" s="33">
        <v>0</v>
      </c>
      <c r="AC71" s="33" t="s">
        <v>114</v>
      </c>
      <c r="AD71" s="32">
        <v>4</v>
      </c>
      <c r="AE71" s="46"/>
      <c r="AF71" s="47"/>
      <c r="AG71" s="47"/>
      <c r="AH71" s="47"/>
      <c r="AI71" s="51"/>
      <c r="AJ71" s="46"/>
      <c r="AK71" s="47"/>
      <c r="AL71" s="47"/>
      <c r="AM71" s="47"/>
      <c r="AN71" s="51"/>
      <c r="AO71" s="19"/>
      <c r="AP71" s="44"/>
      <c r="AQ71" s="366" t="s">
        <v>125</v>
      </c>
    </row>
    <row r="72" spans="1:43" ht="16.5" customHeight="1">
      <c r="A72" s="242">
        <v>52</v>
      </c>
      <c r="B72" s="525" t="s">
        <v>64</v>
      </c>
      <c r="C72" s="417" t="s">
        <v>65</v>
      </c>
      <c r="D72" s="56">
        <f>SUM(F72,G72,H72,K72,L72,M72,P72,Q72,R72,U72,V72,W72,Z72,AA72,AB72,AE72,AF72,AG72,AJ72,AK72,AL72)</f>
        <v>2</v>
      </c>
      <c r="E72" s="76">
        <f>SUM(J72,O72,T72,Y72,AD72,AI72,AN72)</f>
        <v>4</v>
      </c>
      <c r="F72" s="30"/>
      <c r="G72" s="31"/>
      <c r="H72" s="31"/>
      <c r="I72" s="31"/>
      <c r="J72" s="32"/>
      <c r="K72" s="30"/>
      <c r="L72" s="31"/>
      <c r="M72" s="31"/>
      <c r="N72" s="31"/>
      <c r="O72" s="32"/>
      <c r="P72" s="30"/>
      <c r="Q72" s="31"/>
      <c r="R72" s="31"/>
      <c r="S72" s="31"/>
      <c r="T72" s="32"/>
      <c r="U72" s="30"/>
      <c r="V72" s="31"/>
      <c r="W72" s="31"/>
      <c r="X72" s="31"/>
      <c r="Y72" s="32"/>
      <c r="Z72" s="18">
        <v>1</v>
      </c>
      <c r="AA72" s="19">
        <v>1</v>
      </c>
      <c r="AB72" s="19">
        <v>0</v>
      </c>
      <c r="AC72" s="19" t="s">
        <v>114</v>
      </c>
      <c r="AD72" s="20">
        <v>4</v>
      </c>
      <c r="AE72" s="30"/>
      <c r="AF72" s="31"/>
      <c r="AG72" s="31"/>
      <c r="AH72" s="31"/>
      <c r="AI72" s="32"/>
      <c r="AJ72" s="30"/>
      <c r="AK72" s="31"/>
      <c r="AL72" s="31"/>
      <c r="AM72" s="31"/>
      <c r="AN72" s="32"/>
      <c r="AO72" s="2"/>
      <c r="AP72" s="2"/>
      <c r="AQ72" s="352"/>
    </row>
    <row r="73" spans="1:43" ht="16.5" customHeight="1" thickBot="1">
      <c r="A73" s="26">
        <v>53</v>
      </c>
      <c r="B73" s="536" t="s">
        <v>189</v>
      </c>
      <c r="C73" s="279" t="s">
        <v>56</v>
      </c>
      <c r="D73" s="56">
        <f>SUM(F73,G73,H73,K73,L73,M73,P73,Q73,R73,U73,V73,W73,Z73,AA73,AB73,AE73,AF73,AG73,AJ73,AK73,AL73)</f>
        <v>4</v>
      </c>
      <c r="E73" s="92">
        <f>SUM(J73,O73,T73,Y73,AD73,AI73,AN73)</f>
        <v>15</v>
      </c>
      <c r="F73" s="275"/>
      <c r="G73" s="274"/>
      <c r="H73" s="274"/>
      <c r="I73" s="274"/>
      <c r="J73" s="273"/>
      <c r="K73" s="275"/>
      <c r="L73" s="274"/>
      <c r="M73" s="274"/>
      <c r="N73" s="274"/>
      <c r="O73" s="273"/>
      <c r="P73" s="275"/>
      <c r="Q73" s="274"/>
      <c r="R73" s="274"/>
      <c r="S73" s="274"/>
      <c r="T73" s="273"/>
      <c r="U73" s="275"/>
      <c r="V73" s="274"/>
      <c r="W73" s="274"/>
      <c r="X73" s="274"/>
      <c r="Y73" s="273"/>
      <c r="Z73" s="251"/>
      <c r="AA73" s="272"/>
      <c r="AB73" s="272"/>
      <c r="AC73" s="272"/>
      <c r="AD73" s="173"/>
      <c r="AE73" s="251"/>
      <c r="AF73" s="272"/>
      <c r="AG73" s="272"/>
      <c r="AH73" s="272"/>
      <c r="AI73" s="173"/>
      <c r="AJ73" s="46">
        <v>0</v>
      </c>
      <c r="AK73" s="47">
        <v>4</v>
      </c>
      <c r="AL73" s="47">
        <v>0</v>
      </c>
      <c r="AM73" s="47" t="s">
        <v>114</v>
      </c>
      <c r="AN73" s="48">
        <v>15</v>
      </c>
      <c r="AO73" s="241"/>
      <c r="AP73" s="252"/>
      <c r="AQ73" s="353"/>
    </row>
    <row r="74" spans="1:43" ht="16.5" customHeight="1" thickBot="1">
      <c r="A74" s="164">
        <v>54</v>
      </c>
      <c r="B74" s="521" t="s">
        <v>203</v>
      </c>
      <c r="C74" s="288" t="s">
        <v>93</v>
      </c>
      <c r="D74" s="270">
        <f>SUM(F74,G74,H74,K74,L74,M74,P74,Q74,R74,U74,V74,W74,Z74,AA74,AB74,AE74,AF74,AG74,AJ74,AK74,AL74)</f>
        <v>4</v>
      </c>
      <c r="E74" s="269">
        <f>SUM(J74,O74,T74,Y74,AD74,AI74,AN74)</f>
        <v>4</v>
      </c>
      <c r="F74" s="268"/>
      <c r="G74" s="267"/>
      <c r="H74" s="267"/>
      <c r="I74" s="267"/>
      <c r="J74" s="264"/>
      <c r="K74" s="268"/>
      <c r="L74" s="267"/>
      <c r="M74" s="267"/>
      <c r="N74" s="267"/>
      <c r="O74" s="264"/>
      <c r="P74" s="268"/>
      <c r="Q74" s="267"/>
      <c r="R74" s="267"/>
      <c r="S74" s="267"/>
      <c r="T74" s="264"/>
      <c r="U74" s="268"/>
      <c r="V74" s="267"/>
      <c r="W74" s="267"/>
      <c r="X74" s="267"/>
      <c r="Y74" s="264"/>
      <c r="Z74" s="266"/>
      <c r="AA74" s="267"/>
      <c r="AB74" s="267"/>
      <c r="AC74" s="267"/>
      <c r="AD74" s="264"/>
      <c r="AE74" s="268">
        <v>2</v>
      </c>
      <c r="AF74" s="265">
        <v>0</v>
      </c>
      <c r="AG74" s="267">
        <v>2</v>
      </c>
      <c r="AH74" s="267" t="s">
        <v>113</v>
      </c>
      <c r="AI74" s="264">
        <v>4</v>
      </c>
      <c r="AJ74" s="268"/>
      <c r="AK74" s="267"/>
      <c r="AL74" s="267"/>
      <c r="AM74" s="267"/>
      <c r="AN74" s="265"/>
      <c r="AO74" s="263"/>
      <c r="AP74" s="262"/>
      <c r="AQ74" s="316"/>
    </row>
    <row r="75" spans="1:43" ht="17.25" customHeight="1" thickBot="1">
      <c r="A75" s="167"/>
      <c r="B75" s="576" t="s">
        <v>94</v>
      </c>
      <c r="C75" s="577"/>
      <c r="D75" s="168">
        <v>143</v>
      </c>
      <c r="E75" s="287">
        <f>E63+E28+E20+E10+E47</f>
        <v>200</v>
      </c>
      <c r="F75" s="168">
        <f>F10+F20+F28+F63</f>
        <v>12</v>
      </c>
      <c r="G75" s="168">
        <f>G10+G20+G28+G63</f>
        <v>8</v>
      </c>
      <c r="H75" s="168">
        <f>H10+H20+H28+H63</f>
        <v>2</v>
      </c>
      <c r="I75" s="168"/>
      <c r="J75" s="168">
        <f>J10+J20+J47+J28+J63</f>
        <v>30</v>
      </c>
      <c r="K75" s="168">
        <f>K10+K20+K28+K63</f>
        <v>10</v>
      </c>
      <c r="L75" s="168">
        <f>L10+L20+L28+L63</f>
        <v>9</v>
      </c>
      <c r="M75" s="168">
        <f>M10+M20+M28+M63</f>
        <v>6</v>
      </c>
      <c r="N75" s="168"/>
      <c r="O75" s="168">
        <f>O10+O20+O28+O47+O63</f>
        <v>30</v>
      </c>
      <c r="P75" s="168">
        <f>P10+P20+P28+P63</f>
        <v>10</v>
      </c>
      <c r="Q75" s="168">
        <f>Q10+Q20+Q28+Q63</f>
        <v>5</v>
      </c>
      <c r="R75" s="168">
        <f>R10+R20+R28+R63</f>
        <v>7</v>
      </c>
      <c r="S75" s="168"/>
      <c r="T75" s="168">
        <f>T10+T20+T28+T47+T63</f>
        <v>31</v>
      </c>
      <c r="U75" s="168">
        <f>U10+U20+U28+U63</f>
        <v>9</v>
      </c>
      <c r="V75" s="168">
        <f>V10+V20+V28+V63</f>
        <v>2</v>
      </c>
      <c r="W75" s="168">
        <f>W10+W20+W28+W63</f>
        <v>8</v>
      </c>
      <c r="X75" s="168"/>
      <c r="Y75" s="168">
        <f>Y10+Y20+Y28+Y47+Y63</f>
        <v>25</v>
      </c>
      <c r="Z75" s="168">
        <f>Z10+Z20+Z28+Z63</f>
        <v>8</v>
      </c>
      <c r="AA75" s="168">
        <f>AA10+AA20+AA28+AA63</f>
        <v>5</v>
      </c>
      <c r="AB75" s="168">
        <f>AB10+AB20+AB28+AB63</f>
        <v>11</v>
      </c>
      <c r="AC75" s="168"/>
      <c r="AD75" s="168">
        <f>AD10+AD20+AD28+AD47+AD63</f>
        <v>33</v>
      </c>
      <c r="AE75" s="168">
        <f>AE10+AE20+AE28+AE63</f>
        <v>7</v>
      </c>
      <c r="AF75" s="168">
        <f>AF10+AF20+AF28+AF63</f>
        <v>2</v>
      </c>
      <c r="AG75" s="168">
        <f>AG10+AG20+AG28+AG63</f>
        <v>8</v>
      </c>
      <c r="AH75" s="168"/>
      <c r="AI75" s="168">
        <f>AI10+AI20+AI28+AI47+AI63</f>
        <v>22</v>
      </c>
      <c r="AJ75" s="168">
        <f>AJ10+AJ20+AJ28+AJ63</f>
        <v>5</v>
      </c>
      <c r="AK75" s="168">
        <f>AK10+AK20+AK28+AK63</f>
        <v>4</v>
      </c>
      <c r="AL75" s="168">
        <f>AL10+AL20+AL28+AL63</f>
        <v>5</v>
      </c>
      <c r="AM75" s="168"/>
      <c r="AN75" s="287">
        <f>AN10+AN20+AN28+AN47+AN63</f>
        <v>29</v>
      </c>
      <c r="AO75" s="278"/>
      <c r="AP75" s="271"/>
      <c r="AQ75" s="290"/>
    </row>
    <row r="76" spans="1:43" ht="15.75" customHeight="1">
      <c r="A76" s="4"/>
      <c r="B76" s="537"/>
      <c r="C76" s="304" t="s">
        <v>175</v>
      </c>
      <c r="D76" s="56"/>
      <c r="E76" s="169"/>
      <c r="F76" s="170"/>
      <c r="G76" s="171"/>
      <c r="H76" s="134"/>
      <c r="I76" s="172">
        <f>COUNTIF(I11:I74,"v")</f>
        <v>0</v>
      </c>
      <c r="J76" s="173"/>
      <c r="K76" s="170"/>
      <c r="L76" s="174"/>
      <c r="M76" s="134"/>
      <c r="N76" s="172">
        <f>COUNTIF(N11:N74,"v")</f>
        <v>0</v>
      </c>
      <c r="O76" s="87"/>
      <c r="P76" s="175"/>
      <c r="Q76" s="176"/>
      <c r="R76" s="177"/>
      <c r="S76" s="172">
        <f>COUNTIF(S11:S74,"v")</f>
        <v>0</v>
      </c>
      <c r="T76" s="87"/>
      <c r="U76" s="175"/>
      <c r="V76" s="176"/>
      <c r="W76" s="177"/>
      <c r="X76" s="172">
        <f>COUNTIF(X11:X74,"v")</f>
        <v>0</v>
      </c>
      <c r="Y76" s="87"/>
      <c r="Z76" s="175"/>
      <c r="AA76" s="176"/>
      <c r="AB76" s="177"/>
      <c r="AC76" s="172">
        <f>COUNTIF(AC11:AC74,"v")</f>
        <v>0</v>
      </c>
      <c r="AD76" s="87"/>
      <c r="AE76" s="170"/>
      <c r="AF76" s="171"/>
      <c r="AG76" s="134"/>
      <c r="AH76" s="172">
        <f>COUNTIF(AH11:AH74,"v")</f>
        <v>0</v>
      </c>
      <c r="AI76" s="173"/>
      <c r="AJ76" s="170"/>
      <c r="AK76" s="171"/>
      <c r="AL76" s="134"/>
      <c r="AM76" s="172">
        <f>COUNTIF(AM11:AM74,"v")</f>
        <v>0</v>
      </c>
      <c r="AN76" s="87"/>
      <c r="AO76" s="4"/>
      <c r="AP76" s="159"/>
      <c r="AQ76" s="94"/>
    </row>
    <row r="77" spans="1:43" ht="15.75" customHeight="1">
      <c r="A77" s="4"/>
      <c r="B77" s="537"/>
      <c r="C77" s="304" t="s">
        <v>173</v>
      </c>
      <c r="D77" s="56"/>
      <c r="E77" s="178"/>
      <c r="F77" s="170"/>
      <c r="G77" s="171"/>
      <c r="H77" s="134"/>
      <c r="I77" s="172">
        <f>COUNTIF(I11:I74,"é")</f>
        <v>0</v>
      </c>
      <c r="J77" s="173"/>
      <c r="K77" s="170"/>
      <c r="L77" s="174"/>
      <c r="M77" s="134"/>
      <c r="N77" s="172">
        <f>COUNTIF(N11:N74,"é")</f>
        <v>0</v>
      </c>
      <c r="O77" s="173"/>
      <c r="P77" s="170"/>
      <c r="Q77" s="171"/>
      <c r="R77" s="134"/>
      <c r="S77" s="172">
        <f>COUNTIF(S11:S74,"é")</f>
        <v>0</v>
      </c>
      <c r="T77" s="173"/>
      <c r="U77" s="170"/>
      <c r="V77" s="171"/>
      <c r="W77" s="134"/>
      <c r="X77" s="172">
        <f>COUNTIF(X11:X74,"é")</f>
        <v>0</v>
      </c>
      <c r="Y77" s="173"/>
      <c r="Z77" s="170"/>
      <c r="AA77" s="171"/>
      <c r="AB77" s="134"/>
      <c r="AC77" s="172">
        <f>COUNTIF(AC11:AC74,"é")</f>
        <v>0</v>
      </c>
      <c r="AD77" s="173"/>
      <c r="AE77" s="170"/>
      <c r="AF77" s="171"/>
      <c r="AG77" s="134"/>
      <c r="AH77" s="172">
        <f>COUNTIF(AH11:AH74,"é")</f>
        <v>0</v>
      </c>
      <c r="AI77" s="173"/>
      <c r="AJ77" s="170"/>
      <c r="AK77" s="171"/>
      <c r="AL77" s="134"/>
      <c r="AM77" s="172">
        <f>COUNTIF(AM11:AM74,"é")</f>
        <v>0</v>
      </c>
      <c r="AN77" s="173"/>
      <c r="AO77" s="4"/>
      <c r="AP77" s="159"/>
      <c r="AQ77" s="94"/>
    </row>
    <row r="78" spans="1:43" ht="15.75" customHeight="1">
      <c r="A78" s="4"/>
      <c r="B78" s="537"/>
      <c r="C78" s="304" t="s">
        <v>184</v>
      </c>
      <c r="D78" s="56"/>
      <c r="E78" s="178"/>
      <c r="F78" s="170"/>
      <c r="G78" s="171"/>
      <c r="H78" s="134"/>
      <c r="I78" s="172"/>
      <c r="J78" s="173"/>
      <c r="K78" s="170"/>
      <c r="L78" s="174"/>
      <c r="M78" s="134"/>
      <c r="N78" s="172"/>
      <c r="O78" s="173"/>
      <c r="P78" s="170"/>
      <c r="Q78" s="171"/>
      <c r="R78" s="134"/>
      <c r="S78" s="172"/>
      <c r="T78" s="173"/>
      <c r="U78" s="170"/>
      <c r="V78" s="171"/>
      <c r="W78" s="134"/>
      <c r="X78" s="172"/>
      <c r="Y78" s="173"/>
      <c r="Z78" s="170"/>
      <c r="AA78" s="171"/>
      <c r="AB78" s="134"/>
      <c r="AC78" s="172"/>
      <c r="AD78" s="173"/>
      <c r="AE78" s="170"/>
      <c r="AF78" s="171"/>
      <c r="AG78" s="134"/>
      <c r="AH78" s="172"/>
      <c r="AI78" s="173"/>
      <c r="AJ78" s="170"/>
      <c r="AK78" s="171"/>
      <c r="AL78" s="134"/>
      <c r="AM78" s="172"/>
      <c r="AN78" s="173"/>
      <c r="AO78" s="4"/>
      <c r="AP78" s="159"/>
      <c r="AQ78" s="94"/>
    </row>
    <row r="79" spans="1:43" ht="16.5" customHeight="1" thickBot="1">
      <c r="A79" s="4"/>
      <c r="B79" s="538"/>
      <c r="C79" s="303" t="s">
        <v>174</v>
      </c>
      <c r="D79" s="179"/>
      <c r="E79" s="180"/>
      <c r="F79" s="181"/>
      <c r="G79" s="182"/>
      <c r="H79" s="142"/>
      <c r="I79" s="166">
        <f>COUNTIF(I11:I74,"a")</f>
        <v>0</v>
      </c>
      <c r="J79" s="165"/>
      <c r="K79" s="181"/>
      <c r="L79" s="183"/>
      <c r="M79" s="142"/>
      <c r="N79" s="166">
        <f>COUNTIF(N11:N74,"a")</f>
        <v>0</v>
      </c>
      <c r="O79" s="165"/>
      <c r="P79" s="181"/>
      <c r="Q79" s="182"/>
      <c r="R79" s="142"/>
      <c r="S79" s="166">
        <f>COUNTIF(S11:S74,"a")</f>
        <v>0</v>
      </c>
      <c r="T79" s="165"/>
      <c r="U79" s="181"/>
      <c r="V79" s="182"/>
      <c r="W79" s="142"/>
      <c r="X79" s="166">
        <f>COUNTIF(X11:X74,"a")</f>
        <v>0</v>
      </c>
      <c r="Y79" s="165"/>
      <c r="Z79" s="181"/>
      <c r="AA79" s="182"/>
      <c r="AB79" s="142"/>
      <c r="AC79" s="166">
        <f>COUNTIF(AC11:AC74,"a")</f>
        <v>0</v>
      </c>
      <c r="AD79" s="165"/>
      <c r="AE79" s="181"/>
      <c r="AF79" s="182"/>
      <c r="AG79" s="142"/>
      <c r="AH79" s="166">
        <f>COUNTIF(AH11:AH74,"a")</f>
        <v>0</v>
      </c>
      <c r="AI79" s="165"/>
      <c r="AJ79" s="181"/>
      <c r="AK79" s="182"/>
      <c r="AL79" s="142"/>
      <c r="AM79" s="166">
        <f>COUNTIF(AM11:AM74,"a")</f>
        <v>0</v>
      </c>
      <c r="AN79" s="173"/>
      <c r="AO79" s="4"/>
      <c r="AP79" s="159"/>
      <c r="AQ79" s="94"/>
    </row>
    <row r="80" spans="1:43" ht="16.5" customHeight="1" thickBot="1">
      <c r="A80" s="184"/>
      <c r="B80" s="576" t="s">
        <v>95</v>
      </c>
      <c r="C80" s="647"/>
      <c r="D80" s="185">
        <v>150</v>
      </c>
      <c r="E80" s="512">
        <f>J80+O80+T80+Y80+AD80+AI80+AN80</f>
        <v>210</v>
      </c>
      <c r="F80" s="513">
        <f>F75+F56+F57</f>
        <v>12</v>
      </c>
      <c r="G80" s="513">
        <f>G75+G56+G57</f>
        <v>8</v>
      </c>
      <c r="H80" s="513">
        <f>H75+H56+H57</f>
        <v>2</v>
      </c>
      <c r="I80" s="513"/>
      <c r="J80" s="513">
        <f>J75+J56+J57</f>
        <v>30</v>
      </c>
      <c r="K80" s="513">
        <f>K75+K56+K57</f>
        <v>10</v>
      </c>
      <c r="L80" s="513">
        <f>L75+L56+L57</f>
        <v>9</v>
      </c>
      <c r="M80" s="513">
        <f>M75+M56+M57</f>
        <v>6</v>
      </c>
      <c r="N80" s="513"/>
      <c r="O80" s="513">
        <f>O75+O56+O57</f>
        <v>30</v>
      </c>
      <c r="P80" s="513">
        <f>P75+P56+P57</f>
        <v>10</v>
      </c>
      <c r="Q80" s="513">
        <f>Q75+Q56+Q57</f>
        <v>5</v>
      </c>
      <c r="R80" s="513">
        <f>R75+R56+R57</f>
        <v>7</v>
      </c>
      <c r="S80" s="513"/>
      <c r="T80" s="513">
        <f>T75+T56+T57</f>
        <v>31</v>
      </c>
      <c r="U80" s="513">
        <f>U75+U56+U57</f>
        <v>11</v>
      </c>
      <c r="V80" s="513">
        <f>V75+V56+V57</f>
        <v>2</v>
      </c>
      <c r="W80" s="513">
        <f>W75+W56+W57</f>
        <v>8</v>
      </c>
      <c r="X80" s="513"/>
      <c r="Y80" s="513">
        <f>Y75+Y56+Y57</f>
        <v>30</v>
      </c>
      <c r="Z80" s="513">
        <f>Z75+Z56+Z57</f>
        <v>8</v>
      </c>
      <c r="AA80" s="513">
        <f>AA75+AA56+AA57</f>
        <v>5</v>
      </c>
      <c r="AB80" s="513">
        <f>AB75+AB56+AB57</f>
        <v>11</v>
      </c>
      <c r="AC80" s="513"/>
      <c r="AD80" s="513">
        <f>AD75+AD56+AD57</f>
        <v>33</v>
      </c>
      <c r="AE80" s="513">
        <f>AE75+AE56+AE57</f>
        <v>9</v>
      </c>
      <c r="AF80" s="513">
        <f>AF75+AF56+AF57</f>
        <v>2</v>
      </c>
      <c r="AG80" s="513">
        <f>AG75+AG56+AG57</f>
        <v>9</v>
      </c>
      <c r="AH80" s="513"/>
      <c r="AI80" s="513">
        <f>AI75+AI56+AI57</f>
        <v>27</v>
      </c>
      <c r="AJ80" s="513">
        <f>AJ75+AJ56+AJ57</f>
        <v>5</v>
      </c>
      <c r="AK80" s="513">
        <f>AK75+AK56+AK57</f>
        <v>4</v>
      </c>
      <c r="AL80" s="513">
        <f>AL75+AL56+AL57</f>
        <v>5</v>
      </c>
      <c r="AM80" s="513"/>
      <c r="AN80" s="514">
        <f>AN75+AN56+AN57</f>
        <v>29</v>
      </c>
      <c r="AO80" s="4"/>
      <c r="AP80" s="4"/>
      <c r="AQ80" s="317"/>
    </row>
    <row r="81" spans="1:43" ht="16.5" customHeight="1" thickBot="1">
      <c r="A81" s="160"/>
      <c r="B81" s="535"/>
      <c r="C81" s="305" t="s">
        <v>96</v>
      </c>
      <c r="D81" s="186">
        <f>SUM(F81,K81,P81,U81,Z81,AE81,AJ81)*14</f>
        <v>2072</v>
      </c>
      <c r="E81" s="515"/>
      <c r="F81" s="516">
        <f>SUM(F80,G80,H80)</f>
        <v>22</v>
      </c>
      <c r="G81" s="515"/>
      <c r="H81" s="515"/>
      <c r="I81" s="515"/>
      <c r="J81" s="515"/>
      <c r="K81" s="516">
        <f>SUM(K80,L80,M80)</f>
        <v>25</v>
      </c>
      <c r="L81" s="515"/>
      <c r="M81" s="515"/>
      <c r="N81" s="515"/>
      <c r="O81" s="515"/>
      <c r="P81" s="516">
        <f>SUM(P80,Q80,R80)</f>
        <v>22</v>
      </c>
      <c r="Q81" s="515"/>
      <c r="R81" s="515"/>
      <c r="S81" s="515"/>
      <c r="T81" s="515"/>
      <c r="U81" s="516">
        <f>SUM(U80,V80,W80)</f>
        <v>21</v>
      </c>
      <c r="V81" s="515"/>
      <c r="W81" s="515"/>
      <c r="X81" s="515"/>
      <c r="Y81" s="515"/>
      <c r="Z81" s="516">
        <f>SUM(Z80,AA80,AB80)</f>
        <v>24</v>
      </c>
      <c r="AA81" s="515"/>
      <c r="AB81" s="515"/>
      <c r="AC81" s="515"/>
      <c r="AD81" s="515"/>
      <c r="AE81" s="516">
        <f>SUM(AE80,AF80,AG80)</f>
        <v>20</v>
      </c>
      <c r="AF81" s="515"/>
      <c r="AG81" s="515"/>
      <c r="AH81" s="515"/>
      <c r="AI81" s="515"/>
      <c r="AJ81" s="516">
        <f>SUM(AJ80,AK80,AL80)</f>
        <v>14</v>
      </c>
      <c r="AK81" s="515"/>
      <c r="AL81" s="515"/>
      <c r="AM81" s="515"/>
      <c r="AN81" s="515"/>
      <c r="AO81" s="6"/>
      <c r="AP81" s="94"/>
      <c r="AQ81" s="317"/>
    </row>
    <row r="82" spans="1:43" ht="16.5" customHeight="1">
      <c r="A82" s="160"/>
      <c r="B82" s="535"/>
      <c r="C82" s="424"/>
      <c r="D82" s="425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6"/>
      <c r="AP82" s="94"/>
      <c r="AQ82" s="317"/>
    </row>
    <row r="83" spans="1:43" ht="16.5" customHeight="1" thickBot="1">
      <c r="A83" s="561" t="s">
        <v>162</v>
      </c>
      <c r="B83" s="562"/>
      <c r="C83" s="562"/>
      <c r="D83" s="160"/>
      <c r="E83" s="160"/>
      <c r="F83" s="427" t="s">
        <v>155</v>
      </c>
      <c r="G83" s="428" t="s">
        <v>156</v>
      </c>
      <c r="H83" s="428" t="s">
        <v>157</v>
      </c>
      <c r="I83" s="428" t="s">
        <v>158</v>
      </c>
      <c r="J83" s="428" t="s">
        <v>159</v>
      </c>
      <c r="K83" s="428" t="s">
        <v>155</v>
      </c>
      <c r="L83" s="428" t="s">
        <v>156</v>
      </c>
      <c r="M83" s="428" t="s">
        <v>157</v>
      </c>
      <c r="N83" s="428" t="s">
        <v>158</v>
      </c>
      <c r="O83" s="428" t="s">
        <v>159</v>
      </c>
      <c r="P83" s="428" t="s">
        <v>155</v>
      </c>
      <c r="Q83" s="428" t="s">
        <v>156</v>
      </c>
      <c r="R83" s="428" t="s">
        <v>157</v>
      </c>
      <c r="S83" s="428" t="s">
        <v>158</v>
      </c>
      <c r="T83" s="428" t="s">
        <v>159</v>
      </c>
      <c r="U83" s="428" t="s">
        <v>155</v>
      </c>
      <c r="V83" s="428" t="s">
        <v>156</v>
      </c>
      <c r="W83" s="428" t="s">
        <v>157</v>
      </c>
      <c r="X83" s="428" t="s">
        <v>158</v>
      </c>
      <c r="Y83" s="428" t="s">
        <v>159</v>
      </c>
      <c r="Z83" s="428" t="s">
        <v>155</v>
      </c>
      <c r="AA83" s="428" t="s">
        <v>156</v>
      </c>
      <c r="AB83" s="428" t="s">
        <v>157</v>
      </c>
      <c r="AC83" s="428" t="s">
        <v>158</v>
      </c>
      <c r="AD83" s="428" t="s">
        <v>159</v>
      </c>
      <c r="AE83" s="428" t="s">
        <v>155</v>
      </c>
      <c r="AF83" s="428" t="s">
        <v>156</v>
      </c>
      <c r="AG83" s="428" t="s">
        <v>157</v>
      </c>
      <c r="AH83" s="428" t="s">
        <v>158</v>
      </c>
      <c r="AI83" s="428" t="s">
        <v>159</v>
      </c>
      <c r="AJ83" s="428" t="s">
        <v>155</v>
      </c>
      <c r="AK83" s="428" t="s">
        <v>156</v>
      </c>
      <c r="AL83" s="428" t="s">
        <v>157</v>
      </c>
      <c r="AM83" s="428" t="s">
        <v>158</v>
      </c>
      <c r="AN83" s="429" t="s">
        <v>159</v>
      </c>
      <c r="AO83" s="91"/>
      <c r="AP83" s="160"/>
      <c r="AQ83" s="91"/>
    </row>
    <row r="84" spans="1:43" ht="16.5" customHeight="1" thickBot="1">
      <c r="A84" s="563" t="s">
        <v>92</v>
      </c>
      <c r="B84" s="564"/>
      <c r="C84" s="565"/>
      <c r="D84" s="10">
        <f aca="true" t="shared" si="13" ref="D84:AN84">SUM(D85:D97)</f>
        <v>38</v>
      </c>
      <c r="E84" s="10">
        <f t="shared" si="13"/>
        <v>59</v>
      </c>
      <c r="F84" s="10">
        <f t="shared" si="13"/>
        <v>0</v>
      </c>
      <c r="G84" s="10">
        <f t="shared" si="13"/>
        <v>0</v>
      </c>
      <c r="H84" s="10">
        <f t="shared" si="13"/>
        <v>0</v>
      </c>
      <c r="I84" s="10">
        <f t="shared" si="13"/>
        <v>0</v>
      </c>
      <c r="J84" s="430">
        <f t="shared" si="13"/>
        <v>0</v>
      </c>
      <c r="K84" s="10">
        <f t="shared" si="13"/>
        <v>0</v>
      </c>
      <c r="L84" s="10">
        <f t="shared" si="13"/>
        <v>0</v>
      </c>
      <c r="M84" s="10">
        <f t="shared" si="13"/>
        <v>0</v>
      </c>
      <c r="N84" s="10">
        <f t="shared" si="13"/>
        <v>0</v>
      </c>
      <c r="O84" s="430">
        <f t="shared" si="13"/>
        <v>0</v>
      </c>
      <c r="P84" s="10">
        <f t="shared" si="13"/>
        <v>0</v>
      </c>
      <c r="Q84" s="10">
        <f t="shared" si="13"/>
        <v>0</v>
      </c>
      <c r="R84" s="10">
        <f t="shared" si="13"/>
        <v>0</v>
      </c>
      <c r="S84" s="10">
        <f t="shared" si="13"/>
        <v>0</v>
      </c>
      <c r="T84" s="430">
        <f t="shared" si="13"/>
        <v>0</v>
      </c>
      <c r="U84" s="10">
        <f t="shared" si="13"/>
        <v>0</v>
      </c>
      <c r="V84" s="10">
        <f t="shared" si="13"/>
        <v>0</v>
      </c>
      <c r="W84" s="10">
        <f t="shared" si="13"/>
        <v>0</v>
      </c>
      <c r="X84" s="10">
        <f t="shared" si="13"/>
        <v>0</v>
      </c>
      <c r="Y84" s="430">
        <f t="shared" si="13"/>
        <v>0</v>
      </c>
      <c r="Z84" s="10">
        <f t="shared" si="13"/>
        <v>9</v>
      </c>
      <c r="AA84" s="10">
        <f t="shared" si="13"/>
        <v>0</v>
      </c>
      <c r="AB84" s="10">
        <f t="shared" si="13"/>
        <v>4</v>
      </c>
      <c r="AC84" s="10">
        <f t="shared" si="13"/>
        <v>0</v>
      </c>
      <c r="AD84" s="430">
        <f>SUM(AD85:AD97)</f>
        <v>20</v>
      </c>
      <c r="AE84" s="10">
        <f t="shared" si="13"/>
        <v>8</v>
      </c>
      <c r="AF84" s="10">
        <f t="shared" si="13"/>
        <v>0</v>
      </c>
      <c r="AG84" s="10">
        <f t="shared" si="13"/>
        <v>6</v>
      </c>
      <c r="AH84" s="10">
        <f t="shared" si="13"/>
        <v>0</v>
      </c>
      <c r="AI84" s="430">
        <f t="shared" si="13"/>
        <v>16</v>
      </c>
      <c r="AJ84" s="10">
        <f t="shared" si="13"/>
        <v>5</v>
      </c>
      <c r="AK84" s="10">
        <f t="shared" si="13"/>
        <v>4</v>
      </c>
      <c r="AL84" s="10">
        <f t="shared" si="13"/>
        <v>2</v>
      </c>
      <c r="AM84" s="10">
        <f t="shared" si="13"/>
        <v>0</v>
      </c>
      <c r="AN84" s="430">
        <f t="shared" si="13"/>
        <v>23</v>
      </c>
      <c r="AO84" s="626" t="s">
        <v>160</v>
      </c>
      <c r="AP84" s="602"/>
      <c r="AQ84" s="627"/>
    </row>
    <row r="85" spans="1:43" ht="15.75" customHeight="1">
      <c r="A85" s="99">
        <v>44</v>
      </c>
      <c r="B85" s="539" t="s">
        <v>194</v>
      </c>
      <c r="C85" s="420" t="s">
        <v>163</v>
      </c>
      <c r="D85" s="27">
        <f aca="true" t="shared" si="14" ref="D85:D94">SUM(F85,G85,H85,K85,L85,M85,P85,Q85,R85,U85,V85,W85,Z85,AA85,AB85,AE85,AF85,AG85,AJ85,AK85,AL85)</f>
        <v>3</v>
      </c>
      <c r="E85" s="76">
        <f aca="true" t="shared" si="15" ref="E85:E94">SUM(J85,O85,T85,Y85,AD85,AI85,AN85)</f>
        <v>4</v>
      </c>
      <c r="F85" s="30"/>
      <c r="G85" s="31"/>
      <c r="H85" s="31"/>
      <c r="I85" s="31"/>
      <c r="J85" s="32"/>
      <c r="K85" s="30"/>
      <c r="L85" s="31"/>
      <c r="M85" s="31"/>
      <c r="N85" s="31"/>
      <c r="O85" s="32"/>
      <c r="P85" s="30"/>
      <c r="Q85" s="31"/>
      <c r="R85" s="31"/>
      <c r="S85" s="31"/>
      <c r="T85" s="32"/>
      <c r="U85" s="30"/>
      <c r="V85" s="31"/>
      <c r="W85" s="31"/>
      <c r="X85" s="31"/>
      <c r="Y85" s="32"/>
      <c r="Z85" s="496"/>
      <c r="AA85" s="497"/>
      <c r="AB85" s="497"/>
      <c r="AC85" s="497"/>
      <c r="AD85" s="498"/>
      <c r="AE85" s="496">
        <v>2</v>
      </c>
      <c r="AF85" s="497">
        <v>0</v>
      </c>
      <c r="AG85" s="497">
        <v>1</v>
      </c>
      <c r="AH85" s="497" t="s">
        <v>113</v>
      </c>
      <c r="AI85" s="498">
        <v>4</v>
      </c>
      <c r="AJ85" s="496"/>
      <c r="AK85" s="497"/>
      <c r="AL85" s="497"/>
      <c r="AM85" s="497"/>
      <c r="AN85" s="498"/>
      <c r="AO85" s="487"/>
      <c r="AP85" s="44"/>
      <c r="AQ85" s="431" t="s">
        <v>168</v>
      </c>
    </row>
    <row r="86" spans="1:43" ht="15.75" customHeight="1">
      <c r="A86" s="432">
        <v>45</v>
      </c>
      <c r="B86" s="540" t="s">
        <v>195</v>
      </c>
      <c r="C86" s="414" t="s">
        <v>164</v>
      </c>
      <c r="D86" s="56">
        <f t="shared" si="14"/>
        <v>3</v>
      </c>
      <c r="E86" s="76">
        <f t="shared" si="15"/>
        <v>4</v>
      </c>
      <c r="F86" s="88"/>
      <c r="G86" s="86"/>
      <c r="H86" s="86"/>
      <c r="I86" s="86"/>
      <c r="J86" s="87"/>
      <c r="K86" s="88"/>
      <c r="L86" s="86"/>
      <c r="M86" s="86"/>
      <c r="N86" s="86"/>
      <c r="O86" s="87"/>
      <c r="P86" s="88"/>
      <c r="Q86" s="86"/>
      <c r="R86" s="86"/>
      <c r="S86" s="86"/>
      <c r="T86" s="87"/>
      <c r="U86" s="35"/>
      <c r="V86" s="33"/>
      <c r="W86" s="33"/>
      <c r="X86" s="33"/>
      <c r="Y86" s="32"/>
      <c r="Z86" s="496"/>
      <c r="AA86" s="497"/>
      <c r="AB86" s="497"/>
      <c r="AC86" s="497"/>
      <c r="AD86" s="498"/>
      <c r="AE86" s="499"/>
      <c r="AF86" s="500"/>
      <c r="AG86" s="500"/>
      <c r="AH86" s="500"/>
      <c r="AI86" s="501"/>
      <c r="AJ86" s="496">
        <v>2</v>
      </c>
      <c r="AK86" s="497">
        <v>0</v>
      </c>
      <c r="AL86" s="497">
        <v>1</v>
      </c>
      <c r="AM86" s="497" t="s">
        <v>114</v>
      </c>
      <c r="AN86" s="498">
        <v>4</v>
      </c>
      <c r="AO86" s="488"/>
      <c r="AP86" s="162"/>
      <c r="AQ86" s="433" t="s">
        <v>179</v>
      </c>
    </row>
    <row r="87" spans="1:43" ht="15.75" customHeight="1">
      <c r="A87" s="432">
        <v>46</v>
      </c>
      <c r="B87" s="540" t="s">
        <v>196</v>
      </c>
      <c r="C87" s="414" t="s">
        <v>165</v>
      </c>
      <c r="D87" s="56">
        <f t="shared" si="14"/>
        <v>3</v>
      </c>
      <c r="E87" s="76">
        <f t="shared" si="15"/>
        <v>5</v>
      </c>
      <c r="F87" s="88"/>
      <c r="G87" s="86"/>
      <c r="H87" s="86"/>
      <c r="I87" s="86"/>
      <c r="J87" s="87"/>
      <c r="K87" s="88"/>
      <c r="L87" s="86"/>
      <c r="M87" s="86"/>
      <c r="N87" s="86"/>
      <c r="O87" s="87"/>
      <c r="P87" s="88"/>
      <c r="Q87" s="86"/>
      <c r="R87" s="86"/>
      <c r="S87" s="86"/>
      <c r="T87" s="87"/>
      <c r="U87" s="88"/>
      <c r="V87" s="86"/>
      <c r="W87" s="86"/>
      <c r="X87" s="86"/>
      <c r="Y87" s="87"/>
      <c r="Z87" s="496">
        <v>2</v>
      </c>
      <c r="AA87" s="497">
        <v>0</v>
      </c>
      <c r="AB87" s="497">
        <v>1</v>
      </c>
      <c r="AC87" s="497" t="s">
        <v>113</v>
      </c>
      <c r="AD87" s="498">
        <v>5</v>
      </c>
      <c r="AE87" s="496"/>
      <c r="AF87" s="497"/>
      <c r="AG87" s="497"/>
      <c r="AH87" s="497"/>
      <c r="AI87" s="498"/>
      <c r="AJ87" s="499"/>
      <c r="AK87" s="500"/>
      <c r="AL87" s="500"/>
      <c r="AM87" s="500"/>
      <c r="AN87" s="501"/>
      <c r="AO87" s="488"/>
      <c r="AP87" s="162"/>
      <c r="AQ87" s="433"/>
    </row>
    <row r="88" spans="1:43" ht="15.75" customHeight="1">
      <c r="A88" s="432">
        <v>47</v>
      </c>
      <c r="B88" s="540" t="s">
        <v>197</v>
      </c>
      <c r="C88" s="414" t="s">
        <v>166</v>
      </c>
      <c r="D88" s="56">
        <f t="shared" si="14"/>
        <v>3</v>
      </c>
      <c r="E88" s="76">
        <f t="shared" si="15"/>
        <v>4</v>
      </c>
      <c r="F88" s="30"/>
      <c r="G88" s="31"/>
      <c r="H88" s="31"/>
      <c r="I88" s="31"/>
      <c r="J88" s="32"/>
      <c r="K88" s="30"/>
      <c r="L88" s="31"/>
      <c r="M88" s="31"/>
      <c r="N88" s="31"/>
      <c r="O88" s="32"/>
      <c r="P88" s="30"/>
      <c r="Q88" s="31"/>
      <c r="R88" s="31"/>
      <c r="S88" s="31"/>
      <c r="T88" s="32"/>
      <c r="U88" s="30"/>
      <c r="V88" s="31"/>
      <c r="W88" s="31"/>
      <c r="X88" s="31"/>
      <c r="Y88" s="32"/>
      <c r="Z88" s="496"/>
      <c r="AA88" s="497"/>
      <c r="AB88" s="497"/>
      <c r="AC88" s="497"/>
      <c r="AD88" s="498"/>
      <c r="AE88" s="496">
        <v>2</v>
      </c>
      <c r="AF88" s="497">
        <v>0</v>
      </c>
      <c r="AG88" s="497">
        <v>1</v>
      </c>
      <c r="AH88" s="497" t="s">
        <v>114</v>
      </c>
      <c r="AI88" s="498">
        <v>4</v>
      </c>
      <c r="AJ88" s="496"/>
      <c r="AK88" s="497"/>
      <c r="AL88" s="497"/>
      <c r="AM88" s="497"/>
      <c r="AN88" s="498"/>
      <c r="AO88" s="487"/>
      <c r="AP88" s="44"/>
      <c r="AQ88" s="433" t="s">
        <v>170</v>
      </c>
    </row>
    <row r="89" spans="1:43" ht="16.5" customHeight="1">
      <c r="A89" s="432">
        <v>48</v>
      </c>
      <c r="B89" s="540" t="s">
        <v>198</v>
      </c>
      <c r="C89" s="414" t="s">
        <v>167</v>
      </c>
      <c r="D89" s="56">
        <f t="shared" si="14"/>
        <v>3</v>
      </c>
      <c r="E89" s="76">
        <f t="shared" si="15"/>
        <v>5</v>
      </c>
      <c r="F89" s="30"/>
      <c r="G89" s="31"/>
      <c r="H89" s="31"/>
      <c r="I89" s="31"/>
      <c r="J89" s="32"/>
      <c r="K89" s="30"/>
      <c r="L89" s="31"/>
      <c r="M89" s="31"/>
      <c r="N89" s="31"/>
      <c r="O89" s="32"/>
      <c r="P89" s="30"/>
      <c r="Q89" s="31"/>
      <c r="R89" s="31"/>
      <c r="S89" s="31"/>
      <c r="T89" s="32"/>
      <c r="U89" s="30"/>
      <c r="V89" s="31"/>
      <c r="W89" s="31"/>
      <c r="X89" s="31"/>
      <c r="Y89" s="32"/>
      <c r="Z89" s="496">
        <v>2</v>
      </c>
      <c r="AA89" s="497">
        <v>0</v>
      </c>
      <c r="AB89" s="497">
        <v>1</v>
      </c>
      <c r="AC89" s="497" t="s">
        <v>114</v>
      </c>
      <c r="AD89" s="498">
        <v>5</v>
      </c>
      <c r="AE89" s="496"/>
      <c r="AF89" s="497"/>
      <c r="AG89" s="497"/>
      <c r="AH89" s="497"/>
      <c r="AI89" s="498"/>
      <c r="AJ89" s="496"/>
      <c r="AK89" s="497"/>
      <c r="AL89" s="497"/>
      <c r="AM89" s="497"/>
      <c r="AN89" s="498"/>
      <c r="AO89" s="489"/>
      <c r="AP89" s="2"/>
      <c r="AQ89" s="433" t="s">
        <v>171</v>
      </c>
    </row>
    <row r="90" spans="1:43" ht="16.5" customHeight="1">
      <c r="A90" s="432">
        <v>49</v>
      </c>
      <c r="B90" s="540" t="s">
        <v>199</v>
      </c>
      <c r="C90" s="414" t="s">
        <v>180</v>
      </c>
      <c r="D90" s="56">
        <f t="shared" si="14"/>
        <v>4</v>
      </c>
      <c r="E90" s="76">
        <f t="shared" si="15"/>
        <v>4</v>
      </c>
      <c r="F90" s="88"/>
      <c r="G90" s="86"/>
      <c r="H90" s="86"/>
      <c r="I90" s="86"/>
      <c r="J90" s="87"/>
      <c r="K90" s="88"/>
      <c r="L90" s="86"/>
      <c r="M90" s="86"/>
      <c r="N90" s="86"/>
      <c r="O90" s="87"/>
      <c r="P90" s="88"/>
      <c r="Q90" s="86"/>
      <c r="R90" s="86"/>
      <c r="S90" s="86"/>
      <c r="T90" s="87"/>
      <c r="U90" s="88"/>
      <c r="V90" s="86"/>
      <c r="W90" s="86"/>
      <c r="X90" s="86"/>
      <c r="Y90" s="87"/>
      <c r="Z90" s="496"/>
      <c r="AA90" s="497"/>
      <c r="AB90" s="497"/>
      <c r="AC90" s="497"/>
      <c r="AD90" s="498"/>
      <c r="AE90" s="496"/>
      <c r="AF90" s="497"/>
      <c r="AG90" s="497"/>
      <c r="AH90" s="497"/>
      <c r="AI90" s="498"/>
      <c r="AJ90" s="496">
        <v>3</v>
      </c>
      <c r="AK90" s="497">
        <v>0</v>
      </c>
      <c r="AL90" s="497">
        <v>1</v>
      </c>
      <c r="AM90" s="497" t="s">
        <v>113</v>
      </c>
      <c r="AN90" s="498">
        <v>4</v>
      </c>
      <c r="AO90" s="488"/>
      <c r="AP90" s="162"/>
      <c r="AQ90" s="433" t="s">
        <v>69</v>
      </c>
    </row>
    <row r="91" spans="1:43" ht="15.75" customHeight="1">
      <c r="A91" s="432">
        <v>50</v>
      </c>
      <c r="B91" s="541" t="s">
        <v>200</v>
      </c>
      <c r="C91" s="414" t="s">
        <v>168</v>
      </c>
      <c r="D91" s="56">
        <f t="shared" si="14"/>
        <v>3</v>
      </c>
      <c r="E91" s="76">
        <f t="shared" si="15"/>
        <v>5</v>
      </c>
      <c r="F91" s="83"/>
      <c r="G91" s="84"/>
      <c r="H91" s="84"/>
      <c r="I91" s="84" t="s">
        <v>7</v>
      </c>
      <c r="J91" s="85"/>
      <c r="K91" s="83"/>
      <c r="L91" s="84"/>
      <c r="M91" s="84"/>
      <c r="N91" s="84"/>
      <c r="O91" s="85"/>
      <c r="P91" s="83"/>
      <c r="Q91" s="84"/>
      <c r="R91" s="84"/>
      <c r="S91" s="84"/>
      <c r="T91" s="85"/>
      <c r="Z91" s="496">
        <v>2</v>
      </c>
      <c r="AA91" s="497">
        <v>0</v>
      </c>
      <c r="AB91" s="497">
        <v>1</v>
      </c>
      <c r="AC91" s="497" t="s">
        <v>114</v>
      </c>
      <c r="AD91" s="498">
        <v>5</v>
      </c>
      <c r="AE91" s="499"/>
      <c r="AF91" s="500"/>
      <c r="AG91" s="500"/>
      <c r="AH91" s="500"/>
      <c r="AI91" s="501"/>
      <c r="AJ91" s="499"/>
      <c r="AK91" s="500"/>
      <c r="AL91" s="500"/>
      <c r="AM91" s="500"/>
      <c r="AN91" s="501"/>
      <c r="AO91" s="488"/>
      <c r="AP91" s="162"/>
      <c r="AQ91" s="433" t="s">
        <v>11</v>
      </c>
    </row>
    <row r="92" spans="1:43" ht="16.5" customHeight="1">
      <c r="A92" s="432">
        <v>51</v>
      </c>
      <c r="B92" s="540" t="s">
        <v>186</v>
      </c>
      <c r="C92" s="494" t="s">
        <v>169</v>
      </c>
      <c r="D92" s="56">
        <f t="shared" si="14"/>
        <v>4</v>
      </c>
      <c r="E92" s="76">
        <f t="shared" si="15"/>
        <v>4</v>
      </c>
      <c r="F92" s="49"/>
      <c r="G92" s="50"/>
      <c r="H92" s="50"/>
      <c r="I92" s="50"/>
      <c r="J92" s="48"/>
      <c r="K92" s="49"/>
      <c r="L92" s="50"/>
      <c r="M92" s="50"/>
      <c r="N92" s="50"/>
      <c r="O92" s="48"/>
      <c r="P92" s="49"/>
      <c r="Q92" s="50"/>
      <c r="R92" s="50"/>
      <c r="S92" s="50"/>
      <c r="T92" s="48"/>
      <c r="U92" s="83"/>
      <c r="V92" s="84"/>
      <c r="W92" s="84"/>
      <c r="X92" s="84"/>
      <c r="Y92" s="87"/>
      <c r="Z92" s="496"/>
      <c r="AA92" s="497"/>
      <c r="AB92" s="497"/>
      <c r="AC92" s="497"/>
      <c r="AD92" s="498"/>
      <c r="AE92" s="502">
        <v>2</v>
      </c>
      <c r="AF92" s="503">
        <v>0</v>
      </c>
      <c r="AG92" s="503">
        <v>2</v>
      </c>
      <c r="AH92" s="503" t="s">
        <v>113</v>
      </c>
      <c r="AI92" s="504">
        <v>4</v>
      </c>
      <c r="AJ92" s="502"/>
      <c r="AK92" s="503"/>
      <c r="AL92" s="503"/>
      <c r="AM92" s="503"/>
      <c r="AN92" s="504"/>
      <c r="AO92" s="487"/>
      <c r="AP92" s="44"/>
      <c r="AQ92" s="433" t="s">
        <v>172</v>
      </c>
    </row>
    <row r="93" spans="1:43" ht="16.5" customHeight="1">
      <c r="A93" s="432">
        <v>52</v>
      </c>
      <c r="B93" s="540" t="s">
        <v>187</v>
      </c>
      <c r="C93" s="495" t="s">
        <v>179</v>
      </c>
      <c r="D93" s="56">
        <f t="shared" si="14"/>
        <v>4</v>
      </c>
      <c r="E93" s="76">
        <f t="shared" si="15"/>
        <v>5</v>
      </c>
      <c r="F93" s="30"/>
      <c r="G93" s="31"/>
      <c r="H93" s="31"/>
      <c r="I93" s="31"/>
      <c r="J93" s="32"/>
      <c r="K93" s="30"/>
      <c r="L93" s="31"/>
      <c r="M93" s="31"/>
      <c r="N93" s="31"/>
      <c r="O93" s="32"/>
      <c r="P93" s="30"/>
      <c r="Q93" s="31"/>
      <c r="R93" s="31"/>
      <c r="S93" s="31"/>
      <c r="T93" s="32"/>
      <c r="U93" s="30"/>
      <c r="V93" s="31"/>
      <c r="W93" s="31"/>
      <c r="X93" s="31"/>
      <c r="Y93" s="32"/>
      <c r="Z93" s="505">
        <v>3</v>
      </c>
      <c r="AA93" s="506">
        <v>0</v>
      </c>
      <c r="AB93" s="506">
        <v>1</v>
      </c>
      <c r="AC93" s="506" t="s">
        <v>113</v>
      </c>
      <c r="AD93" s="507">
        <v>5</v>
      </c>
      <c r="AE93" s="496"/>
      <c r="AF93" s="497"/>
      <c r="AG93" s="497"/>
      <c r="AH93" s="497"/>
      <c r="AI93" s="498"/>
      <c r="AJ93" s="496"/>
      <c r="AK93" s="497"/>
      <c r="AL93" s="497"/>
      <c r="AM93" s="497"/>
      <c r="AN93" s="498"/>
      <c r="AO93" s="489"/>
      <c r="AP93" s="2"/>
      <c r="AQ93" s="433" t="s">
        <v>12</v>
      </c>
    </row>
    <row r="94" spans="1:43" ht="16.5" customHeight="1" thickBot="1">
      <c r="A94" s="437">
        <v>53</v>
      </c>
      <c r="B94" s="542" t="s">
        <v>188</v>
      </c>
      <c r="C94" s="279" t="s">
        <v>56</v>
      </c>
      <c r="D94" s="56">
        <f t="shared" si="14"/>
        <v>4</v>
      </c>
      <c r="E94" s="76">
        <f t="shared" si="15"/>
        <v>15</v>
      </c>
      <c r="F94" s="83"/>
      <c r="G94" s="84"/>
      <c r="H94" s="84"/>
      <c r="I94" s="84"/>
      <c r="J94" s="85"/>
      <c r="K94" s="83"/>
      <c r="L94" s="84"/>
      <c r="M94" s="84"/>
      <c r="N94" s="84"/>
      <c r="O94" s="85"/>
      <c r="P94" s="83"/>
      <c r="Q94" s="84"/>
      <c r="R94" s="84"/>
      <c r="S94" s="84"/>
      <c r="T94" s="85"/>
      <c r="U94" s="83"/>
      <c r="V94" s="84"/>
      <c r="W94" s="84"/>
      <c r="X94" s="84"/>
      <c r="Y94" s="85"/>
      <c r="Z94" s="438"/>
      <c r="AA94" s="439"/>
      <c r="AB94" s="439"/>
      <c r="AC94" s="439"/>
      <c r="AD94" s="440"/>
      <c r="AE94" s="438"/>
      <c r="AF94" s="439"/>
      <c r="AG94" s="439"/>
      <c r="AH94" s="439"/>
      <c r="AI94" s="440"/>
      <c r="AJ94" s="490">
        <v>0</v>
      </c>
      <c r="AK94" s="491">
        <v>4</v>
      </c>
      <c r="AL94" s="491">
        <v>0</v>
      </c>
      <c r="AM94" s="491" t="s">
        <v>114</v>
      </c>
      <c r="AN94" s="492">
        <v>15</v>
      </c>
      <c r="AO94" s="493"/>
      <c r="AP94" s="441"/>
      <c r="AQ94" s="442"/>
    </row>
    <row r="95" spans="1:43" ht="17.25" customHeight="1" thickBot="1" thickTop="1">
      <c r="A95" s="443"/>
      <c r="B95" s="543"/>
      <c r="C95" s="444"/>
      <c r="D95" s="445"/>
      <c r="E95" s="446"/>
      <c r="F95" s="447"/>
      <c r="G95" s="448"/>
      <c r="H95" s="448"/>
      <c r="I95" s="448"/>
      <c r="J95" s="449"/>
      <c r="K95" s="163"/>
      <c r="L95" s="33"/>
      <c r="M95" s="33"/>
      <c r="N95" s="33"/>
      <c r="O95" s="34"/>
      <c r="P95" s="163"/>
      <c r="Q95" s="33"/>
      <c r="R95" s="33"/>
      <c r="S95" s="33"/>
      <c r="T95" s="34"/>
      <c r="U95" s="35"/>
      <c r="V95" s="33"/>
      <c r="W95" s="33"/>
      <c r="X95" s="33"/>
      <c r="Y95" s="34"/>
      <c r="Z95" s="163"/>
      <c r="AA95" s="33"/>
      <c r="AB95" s="33"/>
      <c r="AC95" s="33"/>
      <c r="AD95" s="78"/>
      <c r="AE95" s="35"/>
      <c r="AF95" s="33"/>
      <c r="AG95" s="33"/>
      <c r="AH95" s="33"/>
      <c r="AI95" s="34"/>
      <c r="AJ95" s="64"/>
      <c r="AK95" s="65"/>
      <c r="AL95" s="450"/>
      <c r="AM95" s="111"/>
      <c r="AN95" s="66"/>
      <c r="AO95" s="451"/>
      <c r="AP95" s="452"/>
      <c r="AQ95" s="442"/>
    </row>
    <row r="96" spans="1:43" ht="17.25" customHeight="1" thickBot="1" thickTop="1">
      <c r="A96" s="443"/>
      <c r="B96" s="544"/>
      <c r="C96" s="453"/>
      <c r="D96" s="454"/>
      <c r="E96" s="455"/>
      <c r="F96" s="456"/>
      <c r="G96" s="457"/>
      <c r="H96" s="457"/>
      <c r="I96" s="457"/>
      <c r="J96" s="458"/>
      <c r="K96" s="35"/>
      <c r="L96" s="33"/>
      <c r="M96" s="33"/>
      <c r="N96" s="33"/>
      <c r="O96" s="34"/>
      <c r="P96" s="163"/>
      <c r="Q96" s="33"/>
      <c r="R96" s="33"/>
      <c r="S96" s="33"/>
      <c r="T96" s="34"/>
      <c r="U96" s="163"/>
      <c r="V96" s="33"/>
      <c r="W96" s="33"/>
      <c r="X96" s="33"/>
      <c r="Y96" s="34"/>
      <c r="Z96" s="163"/>
      <c r="AA96" s="33"/>
      <c r="AB96" s="33"/>
      <c r="AC96" s="33"/>
      <c r="AD96" s="34"/>
      <c r="AE96" s="163"/>
      <c r="AF96" s="33"/>
      <c r="AG96" s="33"/>
      <c r="AH96" s="33"/>
      <c r="AI96" s="34"/>
      <c r="AJ96" s="64"/>
      <c r="AK96" s="65"/>
      <c r="AL96" s="450"/>
      <c r="AM96" s="111"/>
      <c r="AN96" s="66"/>
      <c r="AO96" s="451"/>
      <c r="AP96" s="452"/>
      <c r="AQ96" s="442"/>
    </row>
    <row r="97" spans="1:43" ht="16.5" customHeight="1" thickBot="1">
      <c r="A97" s="164">
        <v>54</v>
      </c>
      <c r="B97" s="555" t="s">
        <v>204</v>
      </c>
      <c r="C97" s="288" t="s">
        <v>93</v>
      </c>
      <c r="D97" s="459">
        <f>SUM(F97,G97,H97,K97,L97,M97,P97,Q97,R97,U97,V97,W97,Z97,AA97,AB97,AE97,AF97,AG97,AJ97,AK97,AL97)</f>
        <v>4</v>
      </c>
      <c r="E97" s="139">
        <f>SUM(J97,O97,T97,Y97,AD97,AI97,AN97)</f>
        <v>4</v>
      </c>
      <c r="F97" s="460"/>
      <c r="G97" s="461"/>
      <c r="H97" s="461"/>
      <c r="I97" s="461"/>
      <c r="J97" s="165"/>
      <c r="K97" s="462"/>
      <c r="L97" s="461"/>
      <c r="M97" s="461"/>
      <c r="N97" s="461"/>
      <c r="O97" s="165"/>
      <c r="P97" s="460"/>
      <c r="Q97" s="461"/>
      <c r="R97" s="461"/>
      <c r="S97" s="461"/>
      <c r="T97" s="165"/>
      <c r="U97" s="460"/>
      <c r="V97" s="461"/>
      <c r="W97" s="461"/>
      <c r="X97" s="461"/>
      <c r="Y97" s="165"/>
      <c r="Z97" s="463"/>
      <c r="AA97" s="461"/>
      <c r="AB97" s="461"/>
      <c r="AC97" s="461"/>
      <c r="AD97" s="165"/>
      <c r="AE97" s="460">
        <v>2</v>
      </c>
      <c r="AF97" s="166">
        <v>0</v>
      </c>
      <c r="AG97" s="461">
        <v>2</v>
      </c>
      <c r="AH97" s="461" t="s">
        <v>113</v>
      </c>
      <c r="AI97" s="165">
        <v>4</v>
      </c>
      <c r="AJ97" s="460"/>
      <c r="AK97" s="461"/>
      <c r="AL97" s="461"/>
      <c r="AM97" s="461"/>
      <c r="AN97" s="166"/>
      <c r="AO97" s="148"/>
      <c r="AP97" s="464"/>
      <c r="AQ97" s="465"/>
    </row>
    <row r="98" spans="1:43" ht="17.25" customHeight="1" thickBot="1" thickTop="1">
      <c r="A98" s="576" t="s">
        <v>94</v>
      </c>
      <c r="B98" s="577"/>
      <c r="C98" s="466"/>
      <c r="D98" s="467">
        <f>SUM(F98:H98,K98:M98,P98:R98,U98:W98,Z98:AB98,AE98:AG98,AJ98:AL98)</f>
        <v>142</v>
      </c>
      <c r="E98" s="468">
        <f>E84+E28+E20+E10+E47</f>
        <v>200</v>
      </c>
      <c r="F98" s="168">
        <f>F10+F20+F28+F84</f>
        <v>12</v>
      </c>
      <c r="G98" s="168">
        <f>G10+G20+G28+G84</f>
        <v>8</v>
      </c>
      <c r="H98" s="168">
        <f>H10+H20+H28+H84</f>
        <v>2</v>
      </c>
      <c r="I98" s="168"/>
      <c r="J98" s="168">
        <f>J10+J20+J28+J84+J47</f>
        <v>30</v>
      </c>
      <c r="K98" s="168">
        <f>K10+K20+K28+K84</f>
        <v>10</v>
      </c>
      <c r="L98" s="168">
        <f>L10+L20+L28+L84</f>
        <v>9</v>
      </c>
      <c r="M98" s="168">
        <f>M10+M20+M28+M84</f>
        <v>6</v>
      </c>
      <c r="N98" s="168"/>
      <c r="O98" s="168">
        <f>O10+O20+O28+O84+O47</f>
        <v>30</v>
      </c>
      <c r="P98" s="168">
        <f>P10+P20+P28+P84</f>
        <v>10</v>
      </c>
      <c r="Q98" s="168">
        <f>Q10+Q20+Q28+Q84</f>
        <v>5</v>
      </c>
      <c r="R98" s="168">
        <f>R10+R20+R28+R84</f>
        <v>7</v>
      </c>
      <c r="S98" s="168"/>
      <c r="T98" s="168">
        <f>T10+T20+T28+T84+T47</f>
        <v>31</v>
      </c>
      <c r="U98" s="168">
        <f>U10+U20+U28+U84</f>
        <v>9</v>
      </c>
      <c r="V98" s="168">
        <f>V10+V20+V28+V84</f>
        <v>2</v>
      </c>
      <c r="W98" s="168">
        <f>W10+W20+W28+W84</f>
        <v>8</v>
      </c>
      <c r="X98" s="168"/>
      <c r="Y98" s="168">
        <f>Y10+Y20+Y28+Y47+Y84</f>
        <v>25</v>
      </c>
      <c r="Z98" s="168">
        <f>Z10+Z20+Z28+Z84</f>
        <v>10</v>
      </c>
      <c r="AA98" s="168">
        <f>AA10+AA20+AA28+AA84</f>
        <v>2</v>
      </c>
      <c r="AB98" s="168">
        <f>AB10+AB20+AB28+AB84</f>
        <v>6</v>
      </c>
      <c r="AC98" s="168"/>
      <c r="AD98" s="168">
        <f>AD10+AD20+AD28+AD47+AD84</f>
        <v>27</v>
      </c>
      <c r="AE98" s="168">
        <f>AE10+AE20+AE28+AE84</f>
        <v>9</v>
      </c>
      <c r="AF98" s="168">
        <f>AF10+AF20+AF28+AF84</f>
        <v>2</v>
      </c>
      <c r="AG98" s="168">
        <f>AG10+AG20+AG28+AG84</f>
        <v>8</v>
      </c>
      <c r="AH98" s="168"/>
      <c r="AI98" s="168">
        <f>AI10+AI20+AI28+AI47+AI84</f>
        <v>24</v>
      </c>
      <c r="AJ98" s="168">
        <f>AJ10+AJ20+AJ28+AJ84</f>
        <v>8</v>
      </c>
      <c r="AK98" s="168">
        <f>AK10+AK20+AK28+AK84</f>
        <v>4</v>
      </c>
      <c r="AL98" s="168">
        <f>AL10+AL20+AL28+AL84</f>
        <v>5</v>
      </c>
      <c r="AM98" s="168"/>
      <c r="AN98" s="468">
        <f>AN10+AN20+AN28+AN47+AN84</f>
        <v>33</v>
      </c>
      <c r="AO98" s="4"/>
      <c r="AP98" s="469"/>
      <c r="AQ98" s="2"/>
    </row>
    <row r="99" spans="1:43" ht="15.75" customHeight="1">
      <c r="A99" s="470"/>
      <c r="B99" s="545"/>
      <c r="C99" s="471"/>
      <c r="D99" s="472"/>
      <c r="E99" s="27"/>
      <c r="F99" s="473"/>
      <c r="G99" s="474"/>
      <c r="H99" s="475"/>
      <c r="I99" s="476"/>
      <c r="J99" s="477"/>
      <c r="K99" s="473"/>
      <c r="L99" s="478"/>
      <c r="M99" s="475"/>
      <c r="N99" s="476"/>
      <c r="O99" s="479"/>
      <c r="P99" s="480"/>
      <c r="Q99" s="474"/>
      <c r="R99" s="481"/>
      <c r="S99" s="476"/>
      <c r="T99" s="479"/>
      <c r="U99" s="480"/>
      <c r="V99" s="474"/>
      <c r="W99" s="481"/>
      <c r="X99" s="476"/>
      <c r="Y99" s="479"/>
      <c r="Z99" s="480"/>
      <c r="AA99" s="474"/>
      <c r="AB99" s="481"/>
      <c r="AC99" s="476"/>
      <c r="AD99" s="479"/>
      <c r="AE99" s="473"/>
      <c r="AF99" s="482"/>
      <c r="AG99" s="475"/>
      <c r="AH99" s="476"/>
      <c r="AI99" s="477"/>
      <c r="AJ99" s="483"/>
      <c r="AK99" s="484"/>
      <c r="AL99" s="475"/>
      <c r="AM99" s="476"/>
      <c r="AN99" s="477"/>
      <c r="AO99" s="4"/>
      <c r="AP99" s="159"/>
      <c r="AQ99" s="2"/>
    </row>
    <row r="100" spans="1:43" ht="15.75" customHeight="1">
      <c r="A100" s="4"/>
      <c r="B100" s="537"/>
      <c r="C100" s="304" t="s">
        <v>175</v>
      </c>
      <c r="D100" s="56"/>
      <c r="E100" s="169"/>
      <c r="F100" s="170"/>
      <c r="G100" s="171"/>
      <c r="H100" s="134"/>
      <c r="I100" s="172">
        <f>COUNTIF(I28:I97,"v")</f>
        <v>0</v>
      </c>
      <c r="J100" s="173"/>
      <c r="K100" s="170"/>
      <c r="L100" s="174"/>
      <c r="M100" s="134"/>
      <c r="N100" s="172">
        <f>COUNTIF(N28:N97,"v")</f>
        <v>0</v>
      </c>
      <c r="O100" s="87"/>
      <c r="P100" s="175"/>
      <c r="Q100" s="176"/>
      <c r="R100" s="177"/>
      <c r="S100" s="172">
        <f>COUNTIF(S28:S97,"v")</f>
        <v>0</v>
      </c>
      <c r="T100" s="87"/>
      <c r="U100" s="175"/>
      <c r="V100" s="176"/>
      <c r="W100" s="177"/>
      <c r="X100" s="172">
        <f>COUNTIF(X28:X97,"v")</f>
        <v>0</v>
      </c>
      <c r="Y100" s="87"/>
      <c r="Z100" s="175"/>
      <c r="AA100" s="176"/>
      <c r="AB100" s="177"/>
      <c r="AC100" s="172">
        <f>COUNTIF(AC28:AC97,"v")</f>
        <v>0</v>
      </c>
      <c r="AD100" s="87"/>
      <c r="AE100" s="170"/>
      <c r="AF100" s="171"/>
      <c r="AG100" s="134"/>
      <c r="AH100" s="172">
        <f>COUNTIF(AH28:AH97,"v")</f>
        <v>0</v>
      </c>
      <c r="AI100" s="173"/>
      <c r="AJ100" s="170"/>
      <c r="AK100" s="171"/>
      <c r="AL100" s="134"/>
      <c r="AM100" s="172">
        <f>COUNTIF(AM28:AM97,"v")</f>
        <v>0</v>
      </c>
      <c r="AN100" s="87"/>
      <c r="AO100" s="4"/>
      <c r="AP100" s="159"/>
      <c r="AQ100" s="2"/>
    </row>
    <row r="101" spans="1:43" ht="15.75" customHeight="1">
      <c r="A101" s="4"/>
      <c r="B101" s="537"/>
      <c r="C101" s="304" t="s">
        <v>173</v>
      </c>
      <c r="D101" s="56"/>
      <c r="E101" s="178"/>
      <c r="F101" s="170"/>
      <c r="G101" s="171"/>
      <c r="H101" s="134"/>
      <c r="I101" s="172">
        <f>COUNTIF(I28:I97,"é")</f>
        <v>0</v>
      </c>
      <c r="J101" s="173"/>
      <c r="K101" s="170"/>
      <c r="L101" s="174"/>
      <c r="M101" s="134"/>
      <c r="N101" s="172">
        <f>COUNTIF(N28:N97,"é")</f>
        <v>0</v>
      </c>
      <c r="O101" s="173"/>
      <c r="P101" s="170"/>
      <c r="Q101" s="171"/>
      <c r="R101" s="134"/>
      <c r="S101" s="172">
        <f>COUNTIF(S28:S97,"é")</f>
        <v>0</v>
      </c>
      <c r="T101" s="173"/>
      <c r="U101" s="170"/>
      <c r="V101" s="171"/>
      <c r="W101" s="134"/>
      <c r="X101" s="172">
        <f>COUNTIF(X28:X97,"é")</f>
        <v>0</v>
      </c>
      <c r="Y101" s="173"/>
      <c r="Z101" s="170"/>
      <c r="AA101" s="171"/>
      <c r="AB101" s="134"/>
      <c r="AC101" s="172">
        <f>COUNTIF(AC28:AC97,"é")</f>
        <v>0</v>
      </c>
      <c r="AD101" s="173"/>
      <c r="AE101" s="170"/>
      <c r="AF101" s="171"/>
      <c r="AG101" s="134"/>
      <c r="AH101" s="172">
        <f>COUNTIF(AH28:AH97,"é")</f>
        <v>0</v>
      </c>
      <c r="AI101" s="173"/>
      <c r="AJ101" s="170"/>
      <c r="AK101" s="171"/>
      <c r="AL101" s="134"/>
      <c r="AM101" s="172">
        <f>COUNTIF(AM28:AM97,"é")</f>
        <v>0</v>
      </c>
      <c r="AN101" s="173"/>
      <c r="AO101" s="4"/>
      <c r="AP101" s="159"/>
      <c r="AQ101" s="2"/>
    </row>
    <row r="102" spans="1:43" ht="16.5" customHeight="1" thickBot="1">
      <c r="A102" s="4"/>
      <c r="B102" s="538"/>
      <c r="C102" s="303" t="s">
        <v>174</v>
      </c>
      <c r="D102" s="179"/>
      <c r="E102" s="180"/>
      <c r="F102" s="181"/>
      <c r="G102" s="182"/>
      <c r="H102" s="142"/>
      <c r="I102" s="166">
        <f>COUNTIF(I28:I97,"a")</f>
        <v>0</v>
      </c>
      <c r="J102" s="165"/>
      <c r="K102" s="181"/>
      <c r="L102" s="183"/>
      <c r="M102" s="142"/>
      <c r="N102" s="166">
        <f>COUNTIF(N28:N97,"a")</f>
        <v>0</v>
      </c>
      <c r="O102" s="165"/>
      <c r="P102" s="181"/>
      <c r="Q102" s="182"/>
      <c r="R102" s="142"/>
      <c r="S102" s="166">
        <f>COUNTIF(S28:S97,"a")</f>
        <v>0</v>
      </c>
      <c r="T102" s="165"/>
      <c r="U102" s="181"/>
      <c r="V102" s="182"/>
      <c r="W102" s="142"/>
      <c r="X102" s="166">
        <f>COUNTIF(X28:X97,"a")</f>
        <v>0</v>
      </c>
      <c r="Y102" s="165"/>
      <c r="Z102" s="181"/>
      <c r="AA102" s="182"/>
      <c r="AB102" s="142"/>
      <c r="AC102" s="166">
        <f>COUNTIF(AC28:AC97,"a")</f>
        <v>0</v>
      </c>
      <c r="AD102" s="165"/>
      <c r="AE102" s="181"/>
      <c r="AF102" s="182"/>
      <c r="AG102" s="142"/>
      <c r="AH102" s="166">
        <f>COUNTIF(AH28:AH97,"a")</f>
        <v>0</v>
      </c>
      <c r="AI102" s="165"/>
      <c r="AJ102" s="181"/>
      <c r="AK102" s="182"/>
      <c r="AL102" s="142"/>
      <c r="AM102" s="166">
        <f>COUNTIF(AM28:AM97,"a")</f>
        <v>0</v>
      </c>
      <c r="AN102" s="165"/>
      <c r="AO102" s="4"/>
      <c r="AP102" s="159"/>
      <c r="AQ102" s="2"/>
    </row>
    <row r="103" spans="1:43" ht="16.5" customHeight="1" thickBot="1">
      <c r="A103" s="573" t="s">
        <v>95</v>
      </c>
      <c r="B103" s="574"/>
      <c r="C103" s="575"/>
      <c r="D103" s="185">
        <v>150</v>
      </c>
      <c r="E103" s="512">
        <f>J103+O103+T103+Y103+AD103+AI103+AN103</f>
        <v>210</v>
      </c>
      <c r="F103" s="513">
        <f>F98+F56+F57</f>
        <v>12</v>
      </c>
      <c r="G103" s="513">
        <f>G98+G56+G57</f>
        <v>8</v>
      </c>
      <c r="H103" s="513">
        <f>H98+H56+H57</f>
        <v>2</v>
      </c>
      <c r="I103" s="513"/>
      <c r="J103" s="513">
        <f>J98+J56+J57</f>
        <v>30</v>
      </c>
      <c r="K103" s="513">
        <f>K98+K56+K57</f>
        <v>10</v>
      </c>
      <c r="L103" s="513">
        <f>L98+L56+L57</f>
        <v>9</v>
      </c>
      <c r="M103" s="513">
        <f>M98+M56+M57</f>
        <v>6</v>
      </c>
      <c r="N103" s="513"/>
      <c r="O103" s="513">
        <f>O98+O56+O57</f>
        <v>30</v>
      </c>
      <c r="P103" s="513">
        <f>P98+P56+P57</f>
        <v>10</v>
      </c>
      <c r="Q103" s="513">
        <f>Q98+Q56+Q57</f>
        <v>5</v>
      </c>
      <c r="R103" s="513">
        <f>R98+R56+R57</f>
        <v>7</v>
      </c>
      <c r="S103" s="513"/>
      <c r="T103" s="513">
        <f>T98+T56+T57</f>
        <v>31</v>
      </c>
      <c r="U103" s="513">
        <f>U98+U56+U57</f>
        <v>11</v>
      </c>
      <c r="V103" s="513">
        <f>V98+V56+V57</f>
        <v>2</v>
      </c>
      <c r="W103" s="513">
        <f>W98+W56+W57</f>
        <v>8</v>
      </c>
      <c r="X103" s="513"/>
      <c r="Y103" s="513">
        <f>Y98+Y56+Y57</f>
        <v>30</v>
      </c>
      <c r="Z103" s="513">
        <f>Z98+Z56+Z57</f>
        <v>10</v>
      </c>
      <c r="AA103" s="513">
        <f>AA98+AA56+AA57</f>
        <v>2</v>
      </c>
      <c r="AB103" s="513">
        <f>AB98+AB56+AB57</f>
        <v>6</v>
      </c>
      <c r="AC103" s="513"/>
      <c r="AD103" s="513">
        <f>AD98+AD56+AD57</f>
        <v>27</v>
      </c>
      <c r="AE103" s="513">
        <f>AE98+AE56+AE57</f>
        <v>11</v>
      </c>
      <c r="AF103" s="513">
        <f>AF98+AF56+AF57</f>
        <v>2</v>
      </c>
      <c r="AG103" s="513">
        <f>AG98+AG56+AG57</f>
        <v>9</v>
      </c>
      <c r="AH103" s="513"/>
      <c r="AI103" s="513">
        <f>AI98+AI56+AI57</f>
        <v>29</v>
      </c>
      <c r="AJ103" s="513">
        <f>AJ98+AJ56+AJ57</f>
        <v>8</v>
      </c>
      <c r="AK103" s="513">
        <f>AK98+AK56+AK57</f>
        <v>4</v>
      </c>
      <c r="AL103" s="513">
        <f>AL98+AL56+AL57</f>
        <v>5</v>
      </c>
      <c r="AM103" s="513"/>
      <c r="AN103" s="513">
        <f>AN98+AN56+AN57</f>
        <v>33</v>
      </c>
      <c r="AO103" s="4"/>
      <c r="AP103" s="4"/>
      <c r="AQ103" s="485"/>
    </row>
    <row r="104" spans="1:43" ht="16.5" customHeight="1" thickBot="1">
      <c r="A104" s="160"/>
      <c r="B104" s="535"/>
      <c r="C104" s="486" t="s">
        <v>161</v>
      </c>
      <c r="D104" s="186">
        <f>SUM(F104,K104,P104,U104,Z104,AE104,AJ104)*14</f>
        <v>2058</v>
      </c>
      <c r="E104" s="515"/>
      <c r="F104" s="516">
        <f>SUM(F103,G103,H103)</f>
        <v>22</v>
      </c>
      <c r="G104" s="515"/>
      <c r="H104" s="515"/>
      <c r="I104" s="515"/>
      <c r="J104" s="515"/>
      <c r="K104" s="516">
        <f>SUM(K103,L103,M103)</f>
        <v>25</v>
      </c>
      <c r="L104" s="515"/>
      <c r="M104" s="515"/>
      <c r="N104" s="515"/>
      <c r="O104" s="515"/>
      <c r="P104" s="516">
        <f>SUM(P103,Q103,R103)</f>
        <v>22</v>
      </c>
      <c r="Q104" s="515"/>
      <c r="R104" s="515"/>
      <c r="S104" s="515"/>
      <c r="T104" s="515"/>
      <c r="U104" s="516">
        <f>SUM(U103,V103,W103)</f>
        <v>21</v>
      </c>
      <c r="V104" s="515"/>
      <c r="W104" s="515"/>
      <c r="X104" s="515"/>
      <c r="Y104" s="515"/>
      <c r="Z104" s="516">
        <f>SUM(Z103,AA103,AB103)</f>
        <v>18</v>
      </c>
      <c r="AA104" s="515"/>
      <c r="AB104" s="515"/>
      <c r="AC104" s="515"/>
      <c r="AD104" s="515"/>
      <c r="AE104" s="516">
        <f>SUM(AE103,AF103,AG103)</f>
        <v>22</v>
      </c>
      <c r="AF104" s="515"/>
      <c r="AG104" s="515"/>
      <c r="AH104" s="515"/>
      <c r="AI104" s="515"/>
      <c r="AJ104" s="516">
        <f>SUM(AJ103,AK103,AL103)</f>
        <v>17</v>
      </c>
      <c r="AK104" s="515"/>
      <c r="AL104" s="515"/>
      <c r="AM104" s="515"/>
      <c r="AN104" s="515"/>
      <c r="AO104" s="6"/>
      <c r="AP104" s="94"/>
      <c r="AQ104" s="485"/>
    </row>
    <row r="105" spans="1:43" ht="12.75" customHeight="1">
      <c r="A105" s="94"/>
      <c r="B105" s="534"/>
      <c r="C105" s="156"/>
      <c r="D105" s="157"/>
      <c r="E105" s="94"/>
      <c r="F105" s="187"/>
      <c r="G105" s="155"/>
      <c r="H105" s="94"/>
      <c r="I105" s="158"/>
      <c r="J105" s="94"/>
      <c r="K105" s="94"/>
      <c r="L105" s="155"/>
      <c r="M105" s="94"/>
      <c r="N105" s="158"/>
      <c r="O105" s="94"/>
      <c r="P105" s="94"/>
      <c r="Q105" s="155"/>
      <c r="R105" s="94"/>
      <c r="S105" s="158"/>
      <c r="T105" s="94"/>
      <c r="U105" s="94"/>
      <c r="V105" s="155"/>
      <c r="W105" s="94"/>
      <c r="X105" s="158"/>
      <c r="Y105" s="94"/>
      <c r="Z105" s="94"/>
      <c r="AA105" s="155"/>
      <c r="AB105" s="94"/>
      <c r="AC105" s="158"/>
      <c r="AD105" s="94"/>
      <c r="AE105" s="94"/>
      <c r="AF105" s="155"/>
      <c r="AG105" s="94"/>
      <c r="AH105" s="158"/>
      <c r="AI105" s="94"/>
      <c r="AJ105" s="94"/>
      <c r="AK105" s="155"/>
      <c r="AL105" s="94"/>
      <c r="AM105" s="158"/>
      <c r="AN105" s="155"/>
      <c r="AO105" s="155"/>
      <c r="AP105" s="156"/>
      <c r="AQ105" s="94"/>
    </row>
    <row r="106" spans="1:43" ht="15" customHeight="1" thickBot="1">
      <c r="A106" s="280"/>
      <c r="B106" s="546"/>
      <c r="C106" s="280"/>
      <c r="D106" s="280"/>
      <c r="E106" s="250"/>
      <c r="F106" s="250"/>
      <c r="G106" s="301"/>
      <c r="H106" s="301"/>
      <c r="I106" s="301"/>
      <c r="J106" s="301"/>
      <c r="K106" s="301"/>
      <c r="L106" s="301"/>
      <c r="M106" s="301"/>
      <c r="N106" s="301"/>
      <c r="O106" s="301"/>
      <c r="P106" s="250"/>
      <c r="Q106" s="250"/>
      <c r="R106" s="250"/>
      <c r="S106" s="250"/>
      <c r="T106" s="300"/>
      <c r="U106" s="299"/>
      <c r="V106" s="299"/>
      <c r="W106" s="6"/>
      <c r="X106" s="6"/>
      <c r="Y106" s="3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2"/>
      <c r="AK106" s="2"/>
      <c r="AL106" s="6"/>
      <c r="AM106" s="2"/>
      <c r="AN106" s="2"/>
      <c r="AO106" s="94"/>
      <c r="AP106" s="155"/>
      <c r="AQ106" s="155"/>
    </row>
    <row r="107" spans="1:43" ht="30.75" customHeight="1" thickBot="1">
      <c r="A107" s="250"/>
      <c r="B107" s="547"/>
      <c r="C107" s="278"/>
      <c r="D107" s="278"/>
      <c r="E107" s="278"/>
      <c r="F107" s="250"/>
      <c r="G107" s="578" t="s">
        <v>176</v>
      </c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80"/>
      <c r="T107" s="581" t="s">
        <v>97</v>
      </c>
      <c r="U107" s="582"/>
      <c r="V107" s="583"/>
      <c r="W107" s="188"/>
      <c r="X107" s="188"/>
      <c r="Y107" s="628" t="s">
        <v>177</v>
      </c>
      <c r="Z107" s="629"/>
      <c r="AA107" s="629"/>
      <c r="AB107" s="629"/>
      <c r="AC107" s="629"/>
      <c r="AD107" s="629"/>
      <c r="AE107" s="629"/>
      <c r="AF107" s="629"/>
      <c r="AG107" s="629"/>
      <c r="AH107" s="629"/>
      <c r="AI107" s="629"/>
      <c r="AJ107" s="629"/>
      <c r="AK107" s="630"/>
      <c r="AL107" s="581" t="s">
        <v>97</v>
      </c>
      <c r="AM107" s="582"/>
      <c r="AN107" s="583"/>
      <c r="AO107" s="94"/>
      <c r="AP107" s="156"/>
      <c r="AQ107" s="156"/>
    </row>
    <row r="108" spans="1:43" ht="17.25" customHeight="1">
      <c r="A108" s="298"/>
      <c r="B108" s="548"/>
      <c r="C108" s="297"/>
      <c r="D108" s="297"/>
      <c r="E108" s="296"/>
      <c r="F108" s="295"/>
      <c r="G108" s="253">
        <v>1</v>
      </c>
      <c r="H108" s="570" t="s">
        <v>122</v>
      </c>
      <c r="I108" s="571"/>
      <c r="J108" s="571"/>
      <c r="K108" s="571"/>
      <c r="L108" s="571"/>
      <c r="M108" s="571"/>
      <c r="N108" s="571"/>
      <c r="O108" s="571"/>
      <c r="P108" s="571"/>
      <c r="Q108" s="571"/>
      <c r="R108" s="571"/>
      <c r="S108" s="572"/>
      <c r="T108" s="566">
        <v>10</v>
      </c>
      <c r="U108" s="567"/>
      <c r="V108" s="558"/>
      <c r="W108" s="188"/>
      <c r="X108" s="188"/>
      <c r="Y108" s="508">
        <v>1</v>
      </c>
      <c r="Z108" s="570" t="s">
        <v>169</v>
      </c>
      <c r="AA108" s="656"/>
      <c r="AB108" s="656"/>
      <c r="AC108" s="656"/>
      <c r="AD108" s="656"/>
      <c r="AE108" s="656"/>
      <c r="AF108" s="656"/>
      <c r="AG108" s="656"/>
      <c r="AH108" s="656"/>
      <c r="AI108" s="656"/>
      <c r="AJ108" s="656"/>
      <c r="AK108" s="657"/>
      <c r="AL108" s="613">
        <v>4</v>
      </c>
      <c r="AM108" s="614"/>
      <c r="AN108" s="615"/>
      <c r="AO108" s="94"/>
      <c r="AP108" s="156"/>
      <c r="AQ108" s="156"/>
    </row>
    <row r="109" spans="1:43" ht="14.25" customHeight="1">
      <c r="A109" s="298"/>
      <c r="B109" s="548"/>
      <c r="C109" s="297"/>
      <c r="D109" s="296"/>
      <c r="E109" s="295"/>
      <c r="F109" s="295"/>
      <c r="G109" s="253">
        <v>2</v>
      </c>
      <c r="H109" s="360" t="s">
        <v>123</v>
      </c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2"/>
      <c r="T109" s="559">
        <v>4</v>
      </c>
      <c r="U109" s="568"/>
      <c r="V109" s="569"/>
      <c r="W109" s="189"/>
      <c r="X109" s="189"/>
      <c r="Y109" s="508">
        <v>2</v>
      </c>
      <c r="Z109" s="360" t="s">
        <v>181</v>
      </c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2"/>
      <c r="AL109" s="618">
        <v>9</v>
      </c>
      <c r="AM109" s="619"/>
      <c r="AN109" s="620"/>
      <c r="AO109" s="94"/>
      <c r="AP109" s="156"/>
      <c r="AQ109" s="156"/>
    </row>
    <row r="110" spans="1:43" ht="15" customHeight="1" thickBot="1">
      <c r="A110" s="298"/>
      <c r="B110" s="549"/>
      <c r="C110" s="291"/>
      <c r="D110" s="295"/>
      <c r="E110" s="295"/>
      <c r="F110" s="295"/>
      <c r="G110" s="402">
        <v>3</v>
      </c>
      <c r="H110" s="403" t="s">
        <v>124</v>
      </c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5"/>
      <c r="T110" s="598">
        <v>8</v>
      </c>
      <c r="U110" s="599"/>
      <c r="V110" s="600"/>
      <c r="W110" s="189"/>
      <c r="X110" s="189"/>
      <c r="Y110" s="509">
        <v>3</v>
      </c>
      <c r="Z110" s="403" t="s">
        <v>178</v>
      </c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5"/>
      <c r="AL110" s="621">
        <v>9</v>
      </c>
      <c r="AM110" s="622"/>
      <c r="AN110" s="623"/>
      <c r="AO110" s="94"/>
      <c r="AP110" s="94"/>
      <c r="AQ110" s="156"/>
    </row>
    <row r="111" spans="1:43" ht="14.25" customHeight="1" thickBot="1">
      <c r="A111" s="298"/>
      <c r="B111" s="549"/>
      <c r="C111" s="291"/>
      <c r="D111" s="295"/>
      <c r="E111" s="295"/>
      <c r="F111" s="295"/>
      <c r="G111" s="406"/>
      <c r="H111" s="407"/>
      <c r="I111" s="407"/>
      <c r="J111" s="407"/>
      <c r="K111" s="407"/>
      <c r="L111" s="407"/>
      <c r="M111" s="407"/>
      <c r="N111" s="407"/>
      <c r="O111" s="407"/>
      <c r="P111" s="407"/>
      <c r="Q111" s="593" t="s">
        <v>127</v>
      </c>
      <c r="R111" s="594"/>
      <c r="S111" s="594"/>
      <c r="T111" s="595">
        <f>SUM(T108:T110)</f>
        <v>22</v>
      </c>
      <c r="U111" s="596"/>
      <c r="V111" s="597"/>
      <c r="W111" s="94"/>
      <c r="X111" s="94"/>
      <c r="Y111" s="510"/>
      <c r="Z111" s="511"/>
      <c r="AA111" s="511"/>
      <c r="AB111" s="511"/>
      <c r="AC111" s="511"/>
      <c r="AD111" s="511"/>
      <c r="AE111" s="511"/>
      <c r="AF111" s="511"/>
      <c r="AG111" s="511"/>
      <c r="AH111" s="511"/>
      <c r="AI111" s="593" t="s">
        <v>127</v>
      </c>
      <c r="AJ111" s="655"/>
      <c r="AK111" s="655"/>
      <c r="AL111" s="652">
        <f>SUM(AL108:AL110)</f>
        <v>22</v>
      </c>
      <c r="AM111" s="653"/>
      <c r="AN111" s="654"/>
      <c r="AO111" s="94"/>
      <c r="AP111" s="94"/>
      <c r="AQ111" s="156"/>
    </row>
    <row r="112" spans="1:43" ht="12.75" customHeight="1">
      <c r="A112" s="298"/>
      <c r="B112" s="550"/>
      <c r="C112" s="291"/>
      <c r="D112" s="295"/>
      <c r="E112" s="295"/>
      <c r="F112" s="295"/>
      <c r="G112" s="292"/>
      <c r="H112" s="292"/>
      <c r="I112" s="292"/>
      <c r="J112" s="292"/>
      <c r="K112" s="294"/>
      <c r="L112" s="294"/>
      <c r="M112" s="294"/>
      <c r="N112" s="294"/>
      <c r="O112" s="294"/>
      <c r="P112" s="294"/>
      <c r="Q112" s="293"/>
      <c r="R112" s="293"/>
      <c r="S112" s="293"/>
      <c r="T112" s="300"/>
      <c r="U112" s="290"/>
      <c r="V112" s="290"/>
      <c r="W112" s="94"/>
      <c r="X112" s="94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O112" s="2"/>
      <c r="AP112" s="2"/>
      <c r="AQ112" s="94"/>
    </row>
    <row r="113" spans="1:43" ht="12.75" customHeight="1">
      <c r="A113" s="298"/>
      <c r="B113" s="550"/>
      <c r="C113" s="289"/>
      <c r="D113" s="295"/>
      <c r="E113" s="295"/>
      <c r="F113" s="295"/>
      <c r="G113" s="292"/>
      <c r="H113" s="292"/>
      <c r="I113" s="292"/>
      <c r="J113" s="292"/>
      <c r="K113" s="294"/>
      <c r="L113" s="294"/>
      <c r="M113" s="294"/>
      <c r="N113" s="294"/>
      <c r="O113" s="294"/>
      <c r="P113" s="294"/>
      <c r="Q113" s="293"/>
      <c r="R113" s="293"/>
      <c r="S113" s="293"/>
      <c r="T113" s="290"/>
      <c r="U113" s="293"/>
      <c r="V113" s="293"/>
      <c r="W113" s="155"/>
      <c r="X113" s="94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616"/>
      <c r="AJ113" s="617"/>
      <c r="AK113" s="617"/>
      <c r="AL113" s="624"/>
      <c r="AM113" s="625"/>
      <c r="AN113" s="625"/>
      <c r="AO113" s="293"/>
      <c r="AP113" s="2"/>
      <c r="AQ113" s="94"/>
    </row>
    <row r="114" spans="1:43" ht="12.75" customHeight="1">
      <c r="A114" s="298"/>
      <c r="B114" s="550"/>
      <c r="C114" s="291"/>
      <c r="D114" s="295"/>
      <c r="E114" s="295"/>
      <c r="F114" s="295"/>
      <c r="G114" s="292"/>
      <c r="H114" s="292"/>
      <c r="I114" s="292"/>
      <c r="J114" s="292"/>
      <c r="K114" s="294"/>
      <c r="L114" s="294"/>
      <c r="M114" s="294"/>
      <c r="N114" s="294"/>
      <c r="O114" s="294"/>
      <c r="P114" s="294"/>
      <c r="Q114" s="293"/>
      <c r="R114" s="293"/>
      <c r="S114" s="293"/>
      <c r="T114" s="293"/>
      <c r="U114" s="298"/>
      <c r="V114" s="298"/>
      <c r="W114" s="156"/>
      <c r="X114" s="156"/>
      <c r="AO114" s="309"/>
      <c r="AP114" s="245"/>
      <c r="AQ114" s="318"/>
    </row>
    <row r="115" spans="1:43" ht="12.75" customHeight="1" thickBot="1">
      <c r="A115" s="298"/>
      <c r="B115" s="550"/>
      <c r="C115" s="291"/>
      <c r="D115" s="295"/>
      <c r="E115" s="295"/>
      <c r="F115" s="295"/>
      <c r="G115" s="292"/>
      <c r="H115" s="292"/>
      <c r="I115" s="292"/>
      <c r="J115" s="292"/>
      <c r="K115" s="294"/>
      <c r="L115" s="294"/>
      <c r="M115" s="294"/>
      <c r="N115" s="294"/>
      <c r="O115" s="294"/>
      <c r="P115" s="294"/>
      <c r="Q115" s="293"/>
      <c r="R115" s="293"/>
      <c r="S115" s="293"/>
      <c r="T115" s="293"/>
      <c r="U115" s="298"/>
      <c r="V115" s="298"/>
      <c r="W115" s="156"/>
      <c r="X115" s="156"/>
      <c r="AO115" s="245"/>
      <c r="AP115" s="309"/>
      <c r="AQ115" s="318"/>
    </row>
    <row r="116" spans="1:43" ht="12.75" customHeight="1" thickBot="1">
      <c r="A116" s="638" t="s">
        <v>100</v>
      </c>
      <c r="B116" s="639" t="s">
        <v>101</v>
      </c>
      <c r="C116" s="642" t="s">
        <v>102</v>
      </c>
      <c r="D116" s="643" t="s">
        <v>103</v>
      </c>
      <c r="E116" s="631" t="s">
        <v>97</v>
      </c>
      <c r="F116" s="601" t="s">
        <v>154</v>
      </c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2"/>
      <c r="AO116" s="584" t="s">
        <v>98</v>
      </c>
      <c r="AP116" s="585"/>
      <c r="AQ116" s="586"/>
    </row>
    <row r="117" spans="1:43" ht="12.75" customHeight="1" thickBot="1">
      <c r="A117" s="632"/>
      <c r="B117" s="640"/>
      <c r="C117" s="632"/>
      <c r="D117" s="632"/>
      <c r="E117" s="632"/>
      <c r="F117" s="282"/>
      <c r="G117" s="282"/>
      <c r="H117" s="282" t="s">
        <v>0</v>
      </c>
      <c r="I117" s="282"/>
      <c r="J117" s="283"/>
      <c r="K117" s="282"/>
      <c r="L117" s="282"/>
      <c r="M117" s="282" t="s">
        <v>1</v>
      </c>
      <c r="N117" s="282"/>
      <c r="O117" s="283"/>
      <c r="P117" s="282"/>
      <c r="Q117" s="282"/>
      <c r="R117" s="284" t="s">
        <v>2</v>
      </c>
      <c r="S117" s="282"/>
      <c r="T117" s="283"/>
      <c r="U117" s="282"/>
      <c r="V117" s="282"/>
      <c r="W117" s="284" t="s">
        <v>3</v>
      </c>
      <c r="X117" s="282"/>
      <c r="Y117" s="283"/>
      <c r="Z117" s="282"/>
      <c r="AA117" s="282"/>
      <c r="AB117" s="284" t="s">
        <v>4</v>
      </c>
      <c r="AC117" s="282"/>
      <c r="AD117" s="283"/>
      <c r="AE117" s="285"/>
      <c r="AF117" s="282"/>
      <c r="AG117" s="282" t="s">
        <v>5</v>
      </c>
      <c r="AH117" s="282"/>
      <c r="AI117" s="283"/>
      <c r="AJ117" s="285"/>
      <c r="AK117" s="282"/>
      <c r="AL117" s="282" t="s">
        <v>6</v>
      </c>
      <c r="AM117" s="282"/>
      <c r="AN117" s="286"/>
      <c r="AO117" s="587"/>
      <c r="AP117" s="588"/>
      <c r="AQ117" s="589"/>
    </row>
    <row r="118" spans="1:43" ht="13.5" customHeight="1" thickBot="1">
      <c r="A118" s="633"/>
      <c r="B118" s="641"/>
      <c r="C118" s="633"/>
      <c r="D118" s="633"/>
      <c r="E118" s="633"/>
      <c r="F118" s="281" t="s">
        <v>81</v>
      </c>
      <c r="G118" s="281" t="s">
        <v>82</v>
      </c>
      <c r="H118" s="281" t="s">
        <v>83</v>
      </c>
      <c r="I118" s="281" t="s">
        <v>84</v>
      </c>
      <c r="J118" s="281" t="s">
        <v>85</v>
      </c>
      <c r="K118" s="281" t="s">
        <v>81</v>
      </c>
      <c r="L118" s="281" t="s">
        <v>82</v>
      </c>
      <c r="M118" s="281" t="s">
        <v>83</v>
      </c>
      <c r="N118" s="281" t="s">
        <v>84</v>
      </c>
      <c r="O118" s="281" t="s">
        <v>85</v>
      </c>
      <c r="P118" s="281" t="s">
        <v>81</v>
      </c>
      <c r="Q118" s="281" t="s">
        <v>82</v>
      </c>
      <c r="R118" s="281" t="s">
        <v>83</v>
      </c>
      <c r="S118" s="281" t="s">
        <v>84</v>
      </c>
      <c r="T118" s="281" t="s">
        <v>85</v>
      </c>
      <c r="U118" s="281" t="s">
        <v>81</v>
      </c>
      <c r="V118" s="281" t="s">
        <v>82</v>
      </c>
      <c r="W118" s="281" t="s">
        <v>83</v>
      </c>
      <c r="X118" s="281" t="s">
        <v>84</v>
      </c>
      <c r="Y118" s="281" t="s">
        <v>85</v>
      </c>
      <c r="Z118" s="281" t="s">
        <v>81</v>
      </c>
      <c r="AA118" s="281" t="s">
        <v>82</v>
      </c>
      <c r="AB118" s="281" t="s">
        <v>83</v>
      </c>
      <c r="AC118" s="281" t="s">
        <v>84</v>
      </c>
      <c r="AD118" s="281" t="s">
        <v>85</v>
      </c>
      <c r="AE118" s="281" t="s">
        <v>81</v>
      </c>
      <c r="AF118" s="281" t="s">
        <v>82</v>
      </c>
      <c r="AG118" s="281" t="s">
        <v>83</v>
      </c>
      <c r="AH118" s="281" t="s">
        <v>84</v>
      </c>
      <c r="AI118" s="281" t="s">
        <v>85</v>
      </c>
      <c r="AJ118" s="281" t="s">
        <v>81</v>
      </c>
      <c r="AK118" s="281" t="s">
        <v>82</v>
      </c>
      <c r="AL118" s="281" t="s">
        <v>83</v>
      </c>
      <c r="AM118" s="281" t="s">
        <v>84</v>
      </c>
      <c r="AN118" s="281" t="s">
        <v>85</v>
      </c>
      <c r="AO118" s="590"/>
      <c r="AP118" s="591"/>
      <c r="AQ118" s="592"/>
    </row>
    <row r="119" spans="1:43" ht="13.5" customHeight="1">
      <c r="A119" s="244">
        <v>54</v>
      </c>
      <c r="B119" s="522" t="s">
        <v>203</v>
      </c>
      <c r="C119" s="248" t="s">
        <v>99</v>
      </c>
      <c r="D119" s="259">
        <f>SUM(F119,G119,H119,K119,L119,M119,P119,Q119,R119,U119,V119,W119,Z119,AA119,AB119,AE119,AF119,AG119,AJ119,AK119,AL119)</f>
        <v>4</v>
      </c>
      <c r="E119" s="191">
        <f>SUM(J119,O119,T119,Y119,AD119,AI119,AN119)</f>
        <v>4</v>
      </c>
      <c r="F119" s="192"/>
      <c r="G119" s="124"/>
      <c r="H119" s="124"/>
      <c r="I119" s="124"/>
      <c r="J119" s="24"/>
      <c r="K119" s="192"/>
      <c r="L119" s="124"/>
      <c r="M119" s="124"/>
      <c r="N119" s="124"/>
      <c r="O119" s="24"/>
      <c r="P119" s="192"/>
      <c r="Q119" s="124"/>
      <c r="R119" s="124"/>
      <c r="S119" s="124"/>
      <c r="T119" s="24"/>
      <c r="U119" s="192"/>
      <c r="V119" s="124"/>
      <c r="W119" s="124"/>
      <c r="X119" s="124"/>
      <c r="Y119" s="24"/>
      <c r="Z119" s="125"/>
      <c r="AA119" s="124"/>
      <c r="AB119" s="124"/>
      <c r="AC119" s="124"/>
      <c r="AD119" s="24"/>
      <c r="AE119" s="192">
        <v>2</v>
      </c>
      <c r="AF119" s="193">
        <v>0</v>
      </c>
      <c r="AG119" s="124">
        <v>2</v>
      </c>
      <c r="AH119" s="124" t="s">
        <v>113</v>
      </c>
      <c r="AI119" s="24">
        <v>4</v>
      </c>
      <c r="AJ119" s="192"/>
      <c r="AK119" s="124"/>
      <c r="AL119" s="124"/>
      <c r="AM119" s="124"/>
      <c r="AN119" s="24"/>
      <c r="AO119" s="310"/>
      <c r="AP119" s="311"/>
      <c r="AQ119" s="312"/>
    </row>
    <row r="120" spans="1:43" ht="13.5" customHeight="1">
      <c r="A120" s="4"/>
      <c r="B120" s="551" t="s">
        <v>74</v>
      </c>
      <c r="C120" s="359" t="s">
        <v>121</v>
      </c>
      <c r="D120" s="246"/>
      <c r="E120" s="194"/>
      <c r="F120" s="195"/>
      <c r="G120" s="33"/>
      <c r="H120" s="33"/>
      <c r="I120" s="33"/>
      <c r="J120" s="34"/>
      <c r="K120" s="195"/>
      <c r="L120" s="33"/>
      <c r="M120" s="33"/>
      <c r="N120" s="33"/>
      <c r="O120" s="34"/>
      <c r="P120" s="195"/>
      <c r="Q120" s="33"/>
      <c r="R120" s="33"/>
      <c r="S120" s="33"/>
      <c r="T120" s="34"/>
      <c r="U120" s="195"/>
      <c r="V120" s="33"/>
      <c r="W120" s="33"/>
      <c r="X120" s="33"/>
      <c r="Y120" s="34"/>
      <c r="Z120" s="35"/>
      <c r="AA120" s="33"/>
      <c r="AB120" s="33"/>
      <c r="AC120" s="33"/>
      <c r="AD120" s="34"/>
      <c r="AE120" s="195">
        <v>2</v>
      </c>
      <c r="AF120" s="78">
        <v>0</v>
      </c>
      <c r="AG120" s="33">
        <v>2</v>
      </c>
      <c r="AH120" s="33" t="s">
        <v>113</v>
      </c>
      <c r="AI120" s="34">
        <v>4</v>
      </c>
      <c r="AJ120" s="195"/>
      <c r="AK120" s="33"/>
      <c r="AL120" s="33"/>
      <c r="AM120" s="33"/>
      <c r="AN120" s="34"/>
      <c r="AO120" s="163">
        <v>24</v>
      </c>
      <c r="AP120" s="196"/>
      <c r="AQ120" s="37" t="s">
        <v>27</v>
      </c>
    </row>
    <row r="121" spans="1:43" ht="15.75" customHeight="1" thickBot="1">
      <c r="A121" s="4"/>
      <c r="B121" s="552" t="s">
        <v>75</v>
      </c>
      <c r="C121" s="249" t="s">
        <v>73</v>
      </c>
      <c r="D121" s="247"/>
      <c r="E121" s="197"/>
      <c r="F121" s="198"/>
      <c r="G121" s="146"/>
      <c r="H121" s="146"/>
      <c r="I121" s="146"/>
      <c r="J121" s="147"/>
      <c r="K121" s="198"/>
      <c r="L121" s="146"/>
      <c r="M121" s="146"/>
      <c r="N121" s="146"/>
      <c r="O121" s="147"/>
      <c r="P121" s="198"/>
      <c r="Q121" s="146"/>
      <c r="R121" s="146"/>
      <c r="S121" s="146"/>
      <c r="T121" s="147"/>
      <c r="U121" s="198"/>
      <c r="V121" s="146"/>
      <c r="W121" s="146"/>
      <c r="X121" s="146"/>
      <c r="Y121" s="147"/>
      <c r="Z121" s="145"/>
      <c r="AA121" s="146"/>
      <c r="AB121" s="146"/>
      <c r="AC121" s="146"/>
      <c r="AD121" s="147"/>
      <c r="AE121" s="198">
        <v>2</v>
      </c>
      <c r="AF121" s="199">
        <v>0</v>
      </c>
      <c r="AG121" s="146">
        <v>2</v>
      </c>
      <c r="AH121" s="146" t="s">
        <v>113</v>
      </c>
      <c r="AI121" s="147">
        <v>4</v>
      </c>
      <c r="AJ121" s="198"/>
      <c r="AK121" s="146"/>
      <c r="AL121" s="146"/>
      <c r="AM121" s="146"/>
      <c r="AN121" s="147"/>
      <c r="AO121" s="200">
        <v>31</v>
      </c>
      <c r="AP121" s="201"/>
      <c r="AQ121" s="202"/>
    </row>
    <row r="122" spans="1:43" ht="13.5" customHeight="1" thickBot="1">
      <c r="A122" s="155"/>
      <c r="B122" s="534"/>
      <c r="C122" s="190"/>
      <c r="D122" s="157"/>
      <c r="E122" s="157"/>
      <c r="F122" s="94"/>
      <c r="G122" s="94"/>
      <c r="H122" s="94"/>
      <c r="I122" s="94"/>
      <c r="J122" s="158"/>
      <c r="K122" s="94"/>
      <c r="L122" s="94"/>
      <c r="M122" s="94"/>
      <c r="N122" s="94"/>
      <c r="O122" s="158"/>
      <c r="P122" s="94"/>
      <c r="Q122" s="94"/>
      <c r="R122" s="94"/>
      <c r="S122" s="94"/>
      <c r="T122" s="158"/>
      <c r="U122" s="94"/>
      <c r="V122" s="94"/>
      <c r="W122" s="94"/>
      <c r="X122" s="94"/>
      <c r="Y122" s="156"/>
      <c r="Z122" s="155"/>
      <c r="AA122" s="155"/>
      <c r="AB122" s="155"/>
      <c r="AC122" s="155"/>
      <c r="AD122" s="155"/>
      <c r="AE122" s="3"/>
      <c r="AF122" s="157"/>
      <c r="AG122" s="157"/>
      <c r="AH122" s="94"/>
      <c r="AI122" s="94"/>
      <c r="AJ122" s="94"/>
      <c r="AK122" s="157"/>
      <c r="AL122" s="157"/>
      <c r="AM122" s="157"/>
      <c r="AN122" s="157"/>
      <c r="AO122" s="94"/>
      <c r="AP122" s="94"/>
      <c r="AQ122" s="156"/>
    </row>
    <row r="123" spans="1:43" ht="16.5" customHeight="1" thickBot="1">
      <c r="A123" s="155"/>
      <c r="B123" s="651" t="s">
        <v>90</v>
      </c>
      <c r="C123" s="627"/>
      <c r="D123" s="2"/>
      <c r="E123" s="2"/>
      <c r="F123" s="2"/>
      <c r="G123" s="2"/>
      <c r="H123" s="2"/>
      <c r="I123" s="2"/>
      <c r="J123" s="158"/>
      <c r="K123" s="94"/>
      <c r="L123" s="155"/>
      <c r="M123" s="94"/>
      <c r="N123" s="94"/>
      <c r="O123" s="94"/>
      <c r="P123" s="155"/>
      <c r="Q123" s="155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2"/>
      <c r="AP123" s="2"/>
      <c r="AQ123" s="94"/>
    </row>
    <row r="124" spans="1:43" ht="12.75" customHeight="1" thickBot="1">
      <c r="A124" s="638" t="s">
        <v>100</v>
      </c>
      <c r="B124" s="639" t="s">
        <v>101</v>
      </c>
      <c r="C124" s="642" t="s">
        <v>102</v>
      </c>
      <c r="D124" s="643" t="s">
        <v>103</v>
      </c>
      <c r="E124" s="631" t="s">
        <v>97</v>
      </c>
      <c r="F124" s="601" t="s">
        <v>154</v>
      </c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584" t="s">
        <v>98</v>
      </c>
      <c r="AP124" s="585"/>
      <c r="AQ124" s="586"/>
    </row>
    <row r="125" spans="1:43" ht="12.75" customHeight="1" thickBot="1">
      <c r="A125" s="632"/>
      <c r="B125" s="640"/>
      <c r="C125" s="632"/>
      <c r="D125" s="632"/>
      <c r="E125" s="632"/>
      <c r="F125" s="282"/>
      <c r="G125" s="282"/>
      <c r="H125" s="282" t="s">
        <v>0</v>
      </c>
      <c r="I125" s="282"/>
      <c r="J125" s="283"/>
      <c r="K125" s="282"/>
      <c r="L125" s="282"/>
      <c r="M125" s="282" t="s">
        <v>1</v>
      </c>
      <c r="N125" s="282"/>
      <c r="O125" s="283"/>
      <c r="P125" s="282"/>
      <c r="Q125" s="282"/>
      <c r="R125" s="284" t="s">
        <v>2</v>
      </c>
      <c r="S125" s="282"/>
      <c r="T125" s="283"/>
      <c r="U125" s="282"/>
      <c r="V125" s="282"/>
      <c r="W125" s="284" t="s">
        <v>3</v>
      </c>
      <c r="X125" s="282"/>
      <c r="Y125" s="283"/>
      <c r="Z125" s="282"/>
      <c r="AA125" s="282"/>
      <c r="AB125" s="284" t="s">
        <v>4</v>
      </c>
      <c r="AC125" s="282"/>
      <c r="AD125" s="283"/>
      <c r="AE125" s="285"/>
      <c r="AF125" s="282"/>
      <c r="AG125" s="282" t="s">
        <v>5</v>
      </c>
      <c r="AH125" s="282"/>
      <c r="AI125" s="283"/>
      <c r="AJ125" s="285"/>
      <c r="AK125" s="282"/>
      <c r="AL125" s="282" t="s">
        <v>6</v>
      </c>
      <c r="AM125" s="282"/>
      <c r="AN125" s="286"/>
      <c r="AO125" s="587"/>
      <c r="AP125" s="588"/>
      <c r="AQ125" s="589"/>
    </row>
    <row r="126" spans="1:43" ht="13.5" customHeight="1" thickBot="1">
      <c r="A126" s="633"/>
      <c r="B126" s="641"/>
      <c r="C126" s="632"/>
      <c r="D126" s="633"/>
      <c r="E126" s="633"/>
      <c r="F126" s="281" t="s">
        <v>81</v>
      </c>
      <c r="G126" s="281" t="s">
        <v>82</v>
      </c>
      <c r="H126" s="281" t="s">
        <v>83</v>
      </c>
      <c r="I126" s="281" t="s">
        <v>84</v>
      </c>
      <c r="J126" s="281" t="s">
        <v>85</v>
      </c>
      <c r="K126" s="281" t="s">
        <v>81</v>
      </c>
      <c r="L126" s="281" t="s">
        <v>82</v>
      </c>
      <c r="M126" s="281" t="s">
        <v>83</v>
      </c>
      <c r="N126" s="281" t="s">
        <v>84</v>
      </c>
      <c r="O126" s="281" t="s">
        <v>85</v>
      </c>
      <c r="P126" s="281" t="s">
        <v>81</v>
      </c>
      <c r="Q126" s="281" t="s">
        <v>82</v>
      </c>
      <c r="R126" s="281" t="s">
        <v>83</v>
      </c>
      <c r="S126" s="281" t="s">
        <v>84</v>
      </c>
      <c r="T126" s="281" t="s">
        <v>85</v>
      </c>
      <c r="U126" s="281" t="s">
        <v>81</v>
      </c>
      <c r="V126" s="281" t="s">
        <v>82</v>
      </c>
      <c r="W126" s="281" t="s">
        <v>83</v>
      </c>
      <c r="X126" s="281" t="s">
        <v>84</v>
      </c>
      <c r="Y126" s="281" t="s">
        <v>85</v>
      </c>
      <c r="Z126" s="281" t="s">
        <v>81</v>
      </c>
      <c r="AA126" s="281" t="s">
        <v>82</v>
      </c>
      <c r="AB126" s="281" t="s">
        <v>83</v>
      </c>
      <c r="AC126" s="281" t="s">
        <v>84</v>
      </c>
      <c r="AD126" s="281" t="s">
        <v>85</v>
      </c>
      <c r="AE126" s="281" t="s">
        <v>81</v>
      </c>
      <c r="AF126" s="281" t="s">
        <v>82</v>
      </c>
      <c r="AG126" s="281" t="s">
        <v>83</v>
      </c>
      <c r="AH126" s="281" t="s">
        <v>84</v>
      </c>
      <c r="AI126" s="281" t="s">
        <v>85</v>
      </c>
      <c r="AJ126" s="281" t="s">
        <v>81</v>
      </c>
      <c r="AK126" s="281" t="s">
        <v>82</v>
      </c>
      <c r="AL126" s="281" t="s">
        <v>83</v>
      </c>
      <c r="AM126" s="281" t="s">
        <v>84</v>
      </c>
      <c r="AN126" s="281" t="s">
        <v>85</v>
      </c>
      <c r="AO126" s="590"/>
      <c r="AP126" s="591"/>
      <c r="AQ126" s="592"/>
    </row>
    <row r="127" spans="1:43" ht="16.5" customHeight="1" thickBot="1">
      <c r="A127" s="235">
        <v>42</v>
      </c>
      <c r="B127" s="522" t="s">
        <v>201</v>
      </c>
      <c r="C127" s="356" t="s">
        <v>108</v>
      </c>
      <c r="D127" s="203">
        <f>SUM(F127,G127,H127,K127,L127,M127,P127,Q127,R127,U127,V127,W127,Z127,AA127,AB127,AE127,AF127,AG127,AJ127,AK127,AL127)</f>
        <v>2</v>
      </c>
      <c r="E127" s="204">
        <f>E56</f>
        <v>5</v>
      </c>
      <c r="F127" s="125"/>
      <c r="G127" s="124"/>
      <c r="H127" s="205"/>
      <c r="I127" s="193"/>
      <c r="J127" s="24"/>
      <c r="K127" s="125"/>
      <c r="L127" s="124"/>
      <c r="M127" s="124"/>
      <c r="N127" s="124"/>
      <c r="O127" s="24"/>
      <c r="P127" s="125"/>
      <c r="Q127" s="124"/>
      <c r="R127" s="124"/>
      <c r="S127" s="124"/>
      <c r="T127" s="24"/>
      <c r="U127" s="125">
        <v>2</v>
      </c>
      <c r="V127" s="124">
        <v>0</v>
      </c>
      <c r="W127" s="124">
        <v>0</v>
      </c>
      <c r="X127" s="124" t="s">
        <v>114</v>
      </c>
      <c r="Y127" s="24">
        <v>5</v>
      </c>
      <c r="Z127" s="206"/>
      <c r="AA127" s="207"/>
      <c r="AB127" s="207"/>
      <c r="AC127" s="207"/>
      <c r="AD127" s="206"/>
      <c r="AE127" s="208"/>
      <c r="AF127" s="207"/>
      <c r="AG127" s="207"/>
      <c r="AH127" s="207"/>
      <c r="AI127" s="209"/>
      <c r="AJ127" s="123"/>
      <c r="AK127" s="126"/>
      <c r="AL127" s="126"/>
      <c r="AM127" s="126"/>
      <c r="AN127" s="210"/>
      <c r="AO127" s="125"/>
      <c r="AP127" s="24"/>
      <c r="AQ127" s="211"/>
    </row>
    <row r="128" spans="1:43" ht="16.5" customHeight="1" thickBot="1">
      <c r="A128" s="236">
        <v>43</v>
      </c>
      <c r="B128" s="522" t="s">
        <v>202</v>
      </c>
      <c r="C128" s="357" t="s">
        <v>107</v>
      </c>
      <c r="D128" s="355">
        <f>SUM(F128,G128,H128,K128,L128,M128,P128,Q128,R128,U128,V128,W128,Z128,AA128,AB128,AE128,AF128,AG128,AJ128,AK128,AL128)</f>
        <v>3</v>
      </c>
      <c r="E128" s="212">
        <f>E57</f>
        <v>5</v>
      </c>
      <c r="F128" s="46"/>
      <c r="G128" s="47"/>
      <c r="H128" s="213"/>
      <c r="I128" s="214"/>
      <c r="J128" s="51"/>
      <c r="K128" s="46"/>
      <c r="L128" s="47"/>
      <c r="M128" s="47"/>
      <c r="N128" s="47"/>
      <c r="O128" s="51"/>
      <c r="P128" s="46"/>
      <c r="Q128" s="47"/>
      <c r="R128" s="47"/>
      <c r="S128" s="47"/>
      <c r="T128" s="51"/>
      <c r="U128" s="215"/>
      <c r="V128" s="216"/>
      <c r="W128" s="216"/>
      <c r="X128" s="216"/>
      <c r="Y128" s="217"/>
      <c r="Z128" s="218"/>
      <c r="AA128" s="216"/>
      <c r="AB128" s="216"/>
      <c r="AC128" s="216"/>
      <c r="AD128" s="218"/>
      <c r="AE128" s="46">
        <v>2</v>
      </c>
      <c r="AF128" s="47">
        <v>0</v>
      </c>
      <c r="AG128" s="47">
        <v>1</v>
      </c>
      <c r="AH128" s="47" t="s">
        <v>114</v>
      </c>
      <c r="AI128" s="51">
        <v>5</v>
      </c>
      <c r="AJ128" s="219"/>
      <c r="AK128" s="220"/>
      <c r="AL128" s="220"/>
      <c r="AM128" s="220"/>
      <c r="AN128" s="221"/>
      <c r="AO128" s="46"/>
      <c r="AP128" s="51"/>
      <c r="AQ128" s="222"/>
    </row>
    <row r="129" spans="1:43" ht="16.5" customHeight="1">
      <c r="A129" s="156"/>
      <c r="B129" s="553" t="s">
        <v>146</v>
      </c>
      <c r="C129" s="383" t="s">
        <v>8</v>
      </c>
      <c r="D129" s="223"/>
      <c r="E129" s="224"/>
      <c r="F129" s="125"/>
      <c r="G129" s="124"/>
      <c r="H129" s="205"/>
      <c r="I129" s="193"/>
      <c r="J129" s="24"/>
      <c r="K129" s="125"/>
      <c r="L129" s="124"/>
      <c r="M129" s="124"/>
      <c r="N129" s="124"/>
      <c r="O129" s="24"/>
      <c r="P129" s="125"/>
      <c r="Q129" s="124"/>
      <c r="R129" s="124"/>
      <c r="S129" s="124"/>
      <c r="T129" s="24"/>
      <c r="U129" s="125">
        <v>2</v>
      </c>
      <c r="V129" s="124">
        <v>0</v>
      </c>
      <c r="W129" s="205">
        <v>0</v>
      </c>
      <c r="X129" s="193" t="s">
        <v>114</v>
      </c>
      <c r="Y129" s="24">
        <v>5</v>
      </c>
      <c r="Z129" s="125"/>
      <c r="AA129" s="124"/>
      <c r="AB129" s="205"/>
      <c r="AC129" s="193"/>
      <c r="AD129" s="193"/>
      <c r="AE129" s="125">
        <v>2</v>
      </c>
      <c r="AF129" s="124">
        <v>0</v>
      </c>
      <c r="AG129" s="205">
        <v>0</v>
      </c>
      <c r="AH129" s="193" t="s">
        <v>114</v>
      </c>
      <c r="AI129" s="24">
        <v>5</v>
      </c>
      <c r="AJ129" s="123"/>
      <c r="AK129" s="126"/>
      <c r="AL129" s="126"/>
      <c r="AM129" s="126"/>
      <c r="AN129" s="210"/>
      <c r="AO129" s="125"/>
      <c r="AP129" s="24"/>
      <c r="AQ129" s="211"/>
    </row>
    <row r="130" spans="1:43" ht="16.5" customHeight="1">
      <c r="A130" s="156"/>
      <c r="B130" s="530" t="s">
        <v>147</v>
      </c>
      <c r="C130" s="384" t="s">
        <v>9</v>
      </c>
      <c r="D130" s="225"/>
      <c r="E130" s="194"/>
      <c r="F130" s="226"/>
      <c r="G130" s="81"/>
      <c r="H130" s="227"/>
      <c r="I130" s="228"/>
      <c r="J130" s="229"/>
      <c r="K130" s="230"/>
      <c r="L130" s="231"/>
      <c r="M130" s="231"/>
      <c r="N130" s="231"/>
      <c r="O130" s="232"/>
      <c r="P130" s="80"/>
      <c r="Q130" s="81"/>
      <c r="R130" s="227"/>
      <c r="S130" s="228"/>
      <c r="T130" s="232"/>
      <c r="U130" s="233"/>
      <c r="V130" s="114"/>
      <c r="W130" s="234"/>
      <c r="X130" s="78"/>
      <c r="Y130" s="59"/>
      <c r="Z130" s="112">
        <v>2</v>
      </c>
      <c r="AA130" s="114">
        <v>0</v>
      </c>
      <c r="AB130" s="518">
        <v>0</v>
      </c>
      <c r="AC130" s="78" t="s">
        <v>114</v>
      </c>
      <c r="AD130" s="34">
        <v>5</v>
      </c>
      <c r="AE130" s="112"/>
      <c r="AF130" s="114"/>
      <c r="AG130" s="234"/>
      <c r="AH130" s="78"/>
      <c r="AI130" s="34"/>
      <c r="AJ130" s="163"/>
      <c r="AK130" s="227"/>
      <c r="AL130" s="227"/>
      <c r="AM130" s="78"/>
      <c r="AN130" s="232"/>
      <c r="AO130" s="35"/>
      <c r="AP130" s="34"/>
      <c r="AQ130" s="319"/>
    </row>
    <row r="131" spans="1:43" ht="12.75" customHeight="1">
      <c r="A131" s="156"/>
      <c r="B131" s="530" t="s">
        <v>148</v>
      </c>
      <c r="C131" s="384" t="s">
        <v>131</v>
      </c>
      <c r="D131" s="225"/>
      <c r="E131" s="194"/>
      <c r="F131" s="226"/>
      <c r="G131" s="81"/>
      <c r="H131" s="227"/>
      <c r="I131" s="228"/>
      <c r="J131" s="229"/>
      <c r="K131" s="230"/>
      <c r="L131" s="231"/>
      <c r="M131" s="231"/>
      <c r="N131" s="231"/>
      <c r="O131" s="232"/>
      <c r="P131" s="80"/>
      <c r="Q131" s="81"/>
      <c r="R131" s="227"/>
      <c r="S131" s="228"/>
      <c r="T131" s="232"/>
      <c r="U131" s="233"/>
      <c r="V131" s="114"/>
      <c r="W131" s="234"/>
      <c r="X131" s="78"/>
      <c r="Y131" s="59"/>
      <c r="Z131" s="112">
        <v>2</v>
      </c>
      <c r="AA131" s="114">
        <v>0</v>
      </c>
      <c r="AB131" s="518">
        <v>0</v>
      </c>
      <c r="AC131" s="78" t="s">
        <v>114</v>
      </c>
      <c r="AD131" s="34">
        <v>5</v>
      </c>
      <c r="AE131" s="112"/>
      <c r="AF131" s="114"/>
      <c r="AG131" s="234"/>
      <c r="AH131" s="78"/>
      <c r="AI131" s="34"/>
      <c r="AJ131" s="163"/>
      <c r="AK131" s="227"/>
      <c r="AL131" s="227"/>
      <c r="AM131" s="78"/>
      <c r="AN131" s="232"/>
      <c r="AO131" s="35"/>
      <c r="AP131" s="34"/>
      <c r="AQ131" s="320"/>
    </row>
    <row r="132" spans="1:43" s="309" customFormat="1" ht="15.75" customHeight="1" thickBot="1">
      <c r="A132" s="293"/>
      <c r="B132" s="557" t="s">
        <v>207</v>
      </c>
      <c r="C132" s="385" t="s">
        <v>10</v>
      </c>
      <c r="D132" s="386"/>
      <c r="E132" s="387"/>
      <c r="F132" s="388"/>
      <c r="G132" s="389"/>
      <c r="H132" s="390"/>
      <c r="I132" s="391"/>
      <c r="J132" s="392"/>
      <c r="K132" s="393"/>
      <c r="L132" s="394"/>
      <c r="M132" s="394"/>
      <c r="N132" s="394"/>
      <c r="O132" s="395"/>
      <c r="P132" s="396"/>
      <c r="Q132" s="389"/>
      <c r="R132" s="390"/>
      <c r="S132" s="391"/>
      <c r="T132" s="395"/>
      <c r="U132" s="397">
        <v>2</v>
      </c>
      <c r="V132" s="398">
        <v>0</v>
      </c>
      <c r="W132" s="519">
        <v>1</v>
      </c>
      <c r="X132" s="398" t="s">
        <v>114</v>
      </c>
      <c r="Y132" s="399">
        <v>5</v>
      </c>
      <c r="Z132" s="397"/>
      <c r="AA132" s="398"/>
      <c r="AB132" s="390"/>
      <c r="AC132" s="398"/>
      <c r="AD132" s="398"/>
      <c r="AE132" s="400">
        <v>2</v>
      </c>
      <c r="AF132" s="398">
        <v>0</v>
      </c>
      <c r="AG132" s="520">
        <v>1</v>
      </c>
      <c r="AH132" s="398" t="s">
        <v>114</v>
      </c>
      <c r="AI132" s="399">
        <v>5</v>
      </c>
      <c r="AJ132" s="397"/>
      <c r="AK132" s="390"/>
      <c r="AL132" s="390"/>
      <c r="AM132" s="398"/>
      <c r="AN132" s="395"/>
      <c r="AO132" s="400"/>
      <c r="AP132" s="399"/>
      <c r="AQ132" s="401"/>
    </row>
  </sheetData>
  <sheetProtection/>
  <mergeCells count="60">
    <mergeCell ref="D116:D118"/>
    <mergeCell ref="E116:E118"/>
    <mergeCell ref="AO124:AQ126"/>
    <mergeCell ref="AO61:AQ63"/>
    <mergeCell ref="E124:E126"/>
    <mergeCell ref="AL111:AN111"/>
    <mergeCell ref="AL107:AN107"/>
    <mergeCell ref="AI111:AK111"/>
    <mergeCell ref="Z108:AK108"/>
    <mergeCell ref="F116:AN116"/>
    <mergeCell ref="A124:A126"/>
    <mergeCell ref="B124:B126"/>
    <mergeCell ref="C124:C126"/>
    <mergeCell ref="D124:D126"/>
    <mergeCell ref="A116:A118"/>
    <mergeCell ref="B116:B118"/>
    <mergeCell ref="C116:C118"/>
    <mergeCell ref="B123:C123"/>
    <mergeCell ref="A20:C20"/>
    <mergeCell ref="A28:C28"/>
    <mergeCell ref="A47:C47"/>
    <mergeCell ref="B80:C80"/>
    <mergeCell ref="B55:D55"/>
    <mergeCell ref="B58:C58"/>
    <mergeCell ref="A63:C63"/>
    <mergeCell ref="B75:C75"/>
    <mergeCell ref="B59:D59"/>
    <mergeCell ref="A62:C62"/>
    <mergeCell ref="E7:E9"/>
    <mergeCell ref="N3:AG3"/>
    <mergeCell ref="A10:C10"/>
    <mergeCell ref="A7:A9"/>
    <mergeCell ref="B7:B9"/>
    <mergeCell ref="C7:C9"/>
    <mergeCell ref="D7:D9"/>
    <mergeCell ref="F7:AN7"/>
    <mergeCell ref="A6:AN6"/>
    <mergeCell ref="F124:AN124"/>
    <mergeCell ref="AP3:AQ3"/>
    <mergeCell ref="AO6:AQ10"/>
    <mergeCell ref="AL108:AN108"/>
    <mergeCell ref="AI113:AK113"/>
    <mergeCell ref="AL109:AN109"/>
    <mergeCell ref="AL110:AN110"/>
    <mergeCell ref="AL113:AN113"/>
    <mergeCell ref="AO84:AQ84"/>
    <mergeCell ref="Y107:AK107"/>
    <mergeCell ref="AO116:AQ118"/>
    <mergeCell ref="Q111:S111"/>
    <mergeCell ref="T111:V111"/>
    <mergeCell ref="T110:V110"/>
    <mergeCell ref="A83:C83"/>
    <mergeCell ref="A84:C84"/>
    <mergeCell ref="T108:V108"/>
    <mergeCell ref="T109:V109"/>
    <mergeCell ref="H108:S108"/>
    <mergeCell ref="A103:C103"/>
    <mergeCell ref="A98:B98"/>
    <mergeCell ref="G107:S107"/>
    <mergeCell ref="T107:V107"/>
  </mergeCells>
  <conditionalFormatting sqref="B43:B45 B71:B72 B66:B68 B85 B92:B93 B87:B89">
    <cfRule type="cellIs" priority="11" dxfId="1" operator="equal">
      <formula>"Módosítandó!"</formula>
    </cfRule>
  </conditionalFormatting>
  <conditionalFormatting sqref="B43:B45 B71:B72 B66:B68 B85 B92:B93 B87:B89">
    <cfRule type="cellIs" priority="12" dxfId="0" operator="equal">
      <formula>"Nem javasolt!"</formula>
    </cfRule>
  </conditionalFormatting>
  <printOptions/>
  <pageMargins left="0.3937007874015748" right="0.3937007874015748" top="0.7086614173228347" bottom="0.7086614173228347" header="0" footer="0"/>
  <pageSetup fitToHeight="0" fitToWidth="1" horizontalDpi="600" verticalDpi="600" orientation="landscape" paperSize="8" scale="54" r:id="rId3"/>
  <headerFooter alignWithMargins="0">
    <oddFooter>&amp;R &amp;P/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2023-06-20T13:56:03Z</cp:lastPrinted>
  <dcterms:created xsi:type="dcterms:W3CDTF">2006-03-29T07:49:40Z</dcterms:created>
  <dcterms:modified xsi:type="dcterms:W3CDTF">2024-04-29T11:59:08Z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