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activeTab="0"/>
  </bookViews>
  <sheets>
    <sheet name="mechatronika nappali" sheetId="1" r:id="rId1"/>
  </sheets>
  <definedNames>
    <definedName name="_xlnm.Print_Area" localSheetId="0">'mechatronika nappali'!$A:$AQ</definedName>
  </definedNames>
  <calcPr fullCalcOnLoad="1"/>
</workbook>
</file>

<file path=xl/comments1.xml><?xml version="1.0" encoding="utf-8"?>
<comments xmlns="http://schemas.openxmlformats.org/spreadsheetml/2006/main">
  <authors>
    <author/>
    <author>Edit</author>
  </authors>
  <commentList>
    <comment ref="C35" authorId="0">
      <text>
        <r>
          <rPr>
            <sz val="10"/>
            <color indexed="8"/>
            <rFont val="Arial"/>
            <family val="2"/>
          </rPr>
          <t>Prof. Dr. Ruszinkó Endre
(Felker Péter)</t>
        </r>
      </text>
    </comment>
    <comment ref="C22" authorId="0">
      <text>
        <r>
          <rPr>
            <sz val="10"/>
            <color indexed="8"/>
            <rFont val="Arial"/>
            <family val="2"/>
          </rPr>
          <t>Dr. Farkas Gabriella</t>
        </r>
      </text>
    </comment>
    <comment ref="C37" authorId="0">
      <text>
        <r>
          <rPr>
            <sz val="10"/>
            <color indexed="8"/>
            <rFont val="Arial"/>
            <family val="2"/>
          </rPr>
          <t>======
prof. Dr. Pokorádi László</t>
        </r>
      </text>
    </comment>
    <comment ref="Z119" authorId="0">
      <text>
        <r>
          <rPr>
            <sz val="10"/>
            <color indexed="8"/>
            <rFont val="Arial"/>
            <family val="2"/>
          </rPr>
          <t>Robottechnika I, II</t>
        </r>
      </text>
    </comment>
    <comment ref="C23" authorId="0">
      <text>
        <r>
          <rPr>
            <sz val="10"/>
            <color indexed="8"/>
            <rFont val="Arial"/>
            <family val="2"/>
          </rPr>
          <t>Dr. Mizsér Csilla</t>
        </r>
      </text>
    </comment>
    <comment ref="C34" authorId="0">
      <text>
        <r>
          <rPr>
            <sz val="10"/>
            <color indexed="8"/>
            <rFont val="Arial"/>
            <family val="2"/>
          </rPr>
          <t>Dr. Molnár Ildikó</t>
        </r>
      </text>
    </comment>
    <comment ref="C39" authorId="0">
      <text>
        <r>
          <rPr>
            <sz val="10"/>
            <color indexed="8"/>
            <rFont val="Arial"/>
            <family val="2"/>
          </rPr>
          <t>Dr. Nagy István</t>
        </r>
      </text>
    </comment>
    <comment ref="C72" authorId="0">
      <text>
        <r>
          <rPr>
            <sz val="10"/>
            <color indexed="8"/>
            <rFont val="Arial"/>
            <family val="2"/>
          </rPr>
          <t>Dr. Nagy István</t>
        </r>
      </text>
    </comment>
    <comment ref="C45" authorId="0">
      <text>
        <r>
          <rPr>
            <sz val="10"/>
            <color indexed="8"/>
            <rFont val="Arial"/>
            <family val="2"/>
          </rPr>
          <t>Dr. Szabó József</t>
        </r>
      </text>
    </comment>
    <comment ref="C32" authorId="0">
      <text>
        <r>
          <rPr>
            <sz val="10"/>
            <color indexed="8"/>
            <rFont val="Arial"/>
            <family val="2"/>
          </rPr>
          <t>Dr. Ancza Erzsébet</t>
        </r>
      </text>
    </comment>
    <comment ref="C17" authorId="0">
      <text>
        <r>
          <rPr>
            <sz val="10"/>
            <color indexed="8"/>
            <rFont val="Arial"/>
            <family val="2"/>
          </rPr>
          <t>Dr. Czifra Árpád
mechanizmusok, dinamika</t>
        </r>
      </text>
    </comment>
    <comment ref="C18" authorId="0">
      <text>
        <r>
          <rPr>
            <sz val="10"/>
            <color indexed="8"/>
            <rFont val="Arial"/>
            <family val="2"/>
          </rPr>
          <t>Prof. Dr. Szabolcsi Róbert
(Langer Ingrid)</t>
        </r>
      </text>
    </comment>
    <comment ref="C71" authorId="0">
      <text>
        <r>
          <rPr>
            <sz val="10"/>
            <color indexed="8"/>
            <rFont val="Arial"/>
            <family val="2"/>
          </rPr>
          <t>Dr. Frigyik András</t>
        </r>
      </text>
    </comment>
    <comment ref="C12" authorId="0">
      <text>
        <r>
          <rPr>
            <sz val="10"/>
            <color indexed="8"/>
            <rFont val="Arial"/>
            <family val="2"/>
          </rPr>
          <t>Dr. Hanka László</t>
        </r>
      </text>
    </comment>
    <comment ref="C70" authorId="0">
      <text>
        <r>
          <rPr>
            <sz val="10"/>
            <color indexed="8"/>
            <rFont val="Arial"/>
            <family val="2"/>
          </rPr>
          <t>Dr. Nagy István
(Dr. Nagy András)</t>
        </r>
      </text>
    </comment>
    <comment ref="C38" authorId="0">
      <text>
        <r>
          <rPr>
            <sz val="10"/>
            <color indexed="8"/>
            <rFont val="Arial"/>
            <family val="2"/>
          </rPr>
          <t>======
prof. Dr. Pokorádi László
(Stein Vera)</t>
        </r>
      </text>
    </comment>
    <comment ref="C68" authorId="0">
      <text>
        <r>
          <rPr>
            <sz val="10"/>
            <color indexed="8"/>
            <rFont val="Arial"/>
            <family val="2"/>
          </rPr>
          <t xml:space="preserve">Dr. Nagy István
(Varga Bence)
</t>
        </r>
      </text>
    </comment>
    <comment ref="C15" authorId="0">
      <text>
        <r>
          <rPr>
            <sz val="10"/>
            <color indexed="8"/>
            <rFont val="Arial"/>
            <family val="2"/>
          </rPr>
          <t>Dr. Laufer Edit 
(Dr. Bencsik Attila)</t>
        </r>
      </text>
    </comment>
    <comment ref="C16" authorId="0">
      <text>
        <r>
          <rPr>
            <sz val="10"/>
            <color indexed="8"/>
            <rFont val="Arial"/>
            <family val="2"/>
          </rPr>
          <t>Dr. Czifra Árpád
statika</t>
        </r>
      </text>
    </comment>
    <comment ref="C40" authorId="0">
      <text>
        <r>
          <rPr>
            <sz val="10"/>
            <color indexed="8"/>
            <rFont val="Arial"/>
            <family val="2"/>
          </rPr>
          <t>prof. Dr. Szlivka Fernec</t>
        </r>
      </text>
    </comment>
    <comment ref="C24" authorId="0">
      <text>
        <r>
          <rPr>
            <sz val="10"/>
            <color indexed="8"/>
            <rFont val="Arial"/>
            <family val="2"/>
          </rPr>
          <t>Dr. Számadó Róza</t>
        </r>
      </text>
    </comment>
    <comment ref="D86" authorId="0">
      <text>
        <r>
          <rPr>
            <sz val="10"/>
            <color indexed="8"/>
            <rFont val="Arial"/>
            <family val="2"/>
          </rPr>
          <t>======
ID#AAAAhQkHVG8
    (2022-10-16 10:25:08)
max 2100</t>
        </r>
      </text>
    </comment>
    <comment ref="C67" authorId="0">
      <text>
        <r>
          <rPr>
            <sz val="10"/>
            <color indexed="8"/>
            <rFont val="Arial"/>
            <family val="2"/>
          </rPr>
          <t>Dr. Nagy István
(Dr. Nagy András)</t>
        </r>
      </text>
    </comment>
    <comment ref="C76" authorId="0">
      <text>
        <r>
          <rPr>
            <sz val="10"/>
            <color indexed="8"/>
            <rFont val="Arial"/>
            <family val="2"/>
          </rPr>
          <t>Prof. Dr. Pokorádi László</t>
        </r>
      </text>
    </comment>
    <comment ref="C74" authorId="0">
      <text>
        <r>
          <rPr>
            <sz val="10"/>
            <color indexed="8"/>
            <rFont val="Arial"/>
            <family val="2"/>
          </rPr>
          <t>prof. Dr. Pokorádi László
(Stein Vera)</t>
        </r>
      </text>
    </comment>
    <comment ref="C75" authorId="0">
      <text>
        <r>
          <rPr>
            <sz val="10"/>
            <color indexed="8"/>
            <rFont val="Arial"/>
            <family val="2"/>
          </rPr>
          <t>Prof. Dr. Ruszinkó Endre
(Langer Ingrid)</t>
        </r>
      </text>
    </comment>
    <comment ref="C30" authorId="0">
      <text>
        <r>
          <rPr>
            <sz val="10"/>
            <color indexed="8"/>
            <rFont val="Arial"/>
            <family val="2"/>
          </rPr>
          <t>Dr. Laufer Edit</t>
        </r>
      </text>
    </comment>
    <comment ref="C52" authorId="0">
      <text>
        <r>
          <rPr>
            <sz val="10"/>
            <color indexed="8"/>
            <rFont val="Arial"/>
            <family val="2"/>
          </rPr>
          <t>Dr. Ancza Erzsébet
(Magyarkúti József)</t>
        </r>
      </text>
    </comment>
    <comment ref="C41" authorId="0">
      <text>
        <r>
          <rPr>
            <sz val="10"/>
            <color indexed="8"/>
            <rFont val="Arial"/>
            <family val="2"/>
          </rPr>
          <t>Dr. Nagy István
(Jányoki Ákos)</t>
        </r>
      </text>
    </comment>
    <comment ref="C36" authorId="0">
      <text>
        <r>
          <rPr>
            <sz val="10"/>
            <color indexed="8"/>
            <rFont val="Arial"/>
            <family val="2"/>
          </rPr>
          <t>Dr. Pinke Péter
Szilárdságtan</t>
        </r>
      </text>
    </comment>
    <comment ref="C69" authorId="0">
      <text>
        <r>
          <rPr>
            <sz val="10"/>
            <color indexed="8"/>
            <rFont val="Arial"/>
            <family val="2"/>
          </rPr>
          <t>Dr. Nagy István
(Varga Bence)</t>
        </r>
      </text>
    </comment>
    <comment ref="C31" authorId="0">
      <text>
        <r>
          <rPr>
            <sz val="10"/>
            <color indexed="8"/>
            <rFont val="Arial"/>
            <family val="2"/>
          </rPr>
          <t>Dr. Laufer Edit</t>
        </r>
      </text>
    </comment>
    <comment ref="C19" authorId="0">
      <text>
        <r>
          <rPr>
            <sz val="10"/>
            <color indexed="8"/>
            <rFont val="Arial"/>
            <family val="2"/>
          </rPr>
          <t>Dr. Bagyinszki Gyula</t>
        </r>
      </text>
    </comment>
    <comment ref="C13" authorId="0">
      <text>
        <r>
          <rPr>
            <sz val="10"/>
            <color indexed="8"/>
            <rFont val="Arial"/>
            <family val="2"/>
          </rPr>
          <t>Dr. Hanka László</t>
        </r>
      </text>
    </comment>
    <comment ref="C33" authorId="0">
      <text>
        <r>
          <rPr>
            <sz val="10"/>
            <color indexed="8"/>
            <rFont val="Arial"/>
            <family val="2"/>
          </rPr>
          <t>Dr. Bencsik Attila</t>
        </r>
      </text>
    </comment>
    <comment ref="C46" authorId="0">
      <text>
        <r>
          <rPr>
            <sz val="10"/>
            <color indexed="8"/>
            <rFont val="Arial"/>
            <family val="2"/>
          </rPr>
          <t>Dr. Szabó Gyula</t>
        </r>
      </text>
    </comment>
    <comment ref="C11" authorId="0">
      <text>
        <r>
          <rPr>
            <sz val="10"/>
            <color indexed="8"/>
            <rFont val="Arial"/>
            <family val="2"/>
          </rPr>
          <t>Dr. Hanka László</t>
        </r>
      </text>
    </comment>
    <comment ref="C29" authorId="0">
      <text>
        <r>
          <rPr>
            <sz val="10"/>
            <color indexed="8"/>
            <rFont val="Arial"/>
            <family val="2"/>
          </rPr>
          <t>Dr. Laufer Edit</t>
        </r>
      </text>
    </comment>
    <comment ref="Z120" authorId="0">
      <text>
        <r>
          <rPr>
            <sz val="10"/>
            <color indexed="8"/>
            <rFont val="Arial"/>
            <family val="2"/>
          </rPr>
          <t>======
Haladó algoritmusok</t>
        </r>
      </text>
    </comment>
    <comment ref="C44" authorId="0">
      <text>
        <r>
          <rPr>
            <sz val="10"/>
            <color indexed="8"/>
            <rFont val="Arial"/>
            <family val="2"/>
          </rPr>
          <t>Prof. Dr. Szabolcsi Róbert
(Berecz Lajos Norbert)</t>
        </r>
      </text>
    </comment>
    <comment ref="C53" authorId="0">
      <text>
        <r>
          <rPr>
            <sz val="10"/>
            <color indexed="8"/>
            <rFont val="Arial"/>
            <family val="2"/>
          </rPr>
          <t>Dr. Horváth Richárd
(Bíró Szabolcs)</t>
        </r>
      </text>
    </comment>
    <comment ref="AL67" authorId="0">
      <text>
        <r>
          <rPr>
            <sz val="10"/>
            <color indexed="8"/>
            <rFont val="Arial"/>
            <family val="2"/>
          </rPr>
          <t>======
ID#AAAAgyC6BPU
Nagyi    (2022-09-27 09:10:01)
Kéthetente 4ó Gyak 131-ben</t>
        </r>
      </text>
    </comment>
    <comment ref="AJ67" authorId="0">
      <text>
        <r>
          <rPr>
            <sz val="10"/>
            <color indexed="8"/>
            <rFont val="Arial"/>
            <family val="2"/>
          </rPr>
          <t>======
ID#AAAAgyC6BPA
Nagyi    (2022-09-27 09:10:01)
Kéthetente EA</t>
        </r>
      </text>
    </comment>
    <comment ref="C54" authorId="0">
      <text>
        <r>
          <rPr>
            <sz val="10"/>
            <color indexed="8"/>
            <rFont val="Arial"/>
            <family val="2"/>
          </rPr>
          <t>Dr. Horváth Richárd
(Bíró Szabolcs)</t>
        </r>
      </text>
    </comment>
    <comment ref="AG67" authorId="0">
      <text>
        <r>
          <rPr>
            <sz val="10"/>
            <color indexed="8"/>
            <rFont val="Arial"/>
            <family val="2"/>
          </rPr>
          <t>======
ID#AAAAgyC6BOk
Nagyi    (2022-09-27 09:10:01)
Kéthetente 4ó Gyak 131-ben</t>
        </r>
      </text>
    </comment>
    <comment ref="AE67" authorId="0">
      <text>
        <r>
          <rPr>
            <sz val="10"/>
            <color indexed="8"/>
            <rFont val="Arial"/>
            <family val="2"/>
          </rPr>
          <t>======
ID#AAAAgyC6BMs
Nagyi    (2022-09-27 09:10:01)
Kéthetente EA</t>
        </r>
      </text>
    </comment>
    <comment ref="C14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Dr. Barányi István
(Paulik László)</t>
        </r>
      </text>
    </comment>
    <comment ref="C21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Dr. Katona Ferenc</t>
        </r>
      </text>
    </comment>
    <comment ref="C42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Dr. Mikó Balázs</t>
        </r>
      </text>
    </comment>
    <comment ref="C73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Dr. Ürmös Antal</t>
        </r>
      </text>
    </comment>
    <comment ref="C140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Dr. Nagy István
</t>
        </r>
      </text>
    </comment>
    <comment ref="C141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Prof. Dr. Szabolcsi Róbert</t>
        </r>
      </text>
    </comment>
    <comment ref="Z121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PLC alapismeretek, PLC kommunikációs rendszerek</t>
        </r>
      </text>
    </comment>
    <comment ref="C91" authorId="0">
      <text>
        <r>
          <rPr>
            <sz val="10"/>
            <color indexed="8"/>
            <rFont val="Arial"/>
            <family val="2"/>
          </rPr>
          <t>Dr. Nagy István
neurális és genetikus</t>
        </r>
      </text>
    </comment>
    <comment ref="AE91" authorId="0">
      <text>
        <r>
          <rPr>
            <sz val="10"/>
            <color indexed="8"/>
            <rFont val="Arial"/>
            <family val="2"/>
          </rPr>
          <t>======
ID#AAAAgyC6BMs
Nagyi    (2022-09-27 09:10:01)
Kéthetente EA</t>
        </r>
      </text>
    </comment>
    <comment ref="AG91" authorId="0">
      <text>
        <r>
          <rPr>
            <sz val="10"/>
            <color indexed="8"/>
            <rFont val="Arial"/>
            <family val="2"/>
          </rPr>
          <t>======
ID#AAAAgyC6BOk
Nagyi    (2022-09-27 09:10:01)
Kéthetente 4ó Gyak 131-ben</t>
        </r>
      </text>
    </comment>
    <comment ref="AJ91" authorId="0">
      <text>
        <r>
          <rPr>
            <sz val="10"/>
            <color indexed="8"/>
            <rFont val="Arial"/>
            <family val="2"/>
          </rPr>
          <t>======
ID#AAAAgyC6BPA
Nagyi    (2022-09-27 09:10:01)
Kéthetente EA</t>
        </r>
      </text>
    </comment>
    <comment ref="AL91" authorId="0">
      <text>
        <r>
          <rPr>
            <sz val="10"/>
            <color indexed="8"/>
            <rFont val="Arial"/>
            <family val="2"/>
          </rPr>
          <t>======
ID#AAAAgyC6BPU
Nagyi    (2022-09-27 09:10:01)
Kéthetente 4ó Gyak 131-ben</t>
        </r>
      </text>
    </comment>
    <comment ref="C92" authorId="0">
      <text>
        <r>
          <rPr>
            <sz val="10"/>
            <color indexed="8"/>
            <rFont val="Arial"/>
            <family val="2"/>
          </rPr>
          <t xml:space="preserve">Dr. Lukács Judit / Prof. Dr. Tar József
</t>
        </r>
      </text>
    </comment>
    <comment ref="C93" authorId="0">
      <text>
        <r>
          <rPr>
            <sz val="10"/>
            <color indexed="8"/>
            <rFont val="Arial"/>
            <family val="2"/>
          </rPr>
          <t>Dr.Frigyik András</t>
        </r>
      </text>
    </comment>
    <comment ref="C94" authorId="0">
      <text>
        <r>
          <rPr>
            <sz val="10"/>
            <color indexed="8"/>
            <rFont val="Arial"/>
            <family val="2"/>
          </rPr>
          <t xml:space="preserve">Dr. Molnár Ildikó
Advanced Robotics
</t>
        </r>
      </text>
    </comment>
    <comment ref="C95" authorId="0">
      <text>
        <r>
          <rPr>
            <sz val="10"/>
            <color indexed="8"/>
            <rFont val="Arial"/>
            <family val="2"/>
          </rPr>
          <t>Prof. Dr. Pokorádi László</t>
        </r>
      </text>
    </comment>
    <comment ref="C96" authorId="0">
      <text>
        <r>
          <rPr>
            <sz val="10"/>
            <color indexed="8"/>
            <rFont val="Arial"/>
            <family val="2"/>
          </rPr>
          <t>Dr. Nagy István</t>
        </r>
      </text>
    </comment>
    <comment ref="C97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Dr. Lukács Judit</t>
        </r>
      </text>
    </comment>
    <comment ref="C98" authorId="0">
      <text>
        <r>
          <rPr>
            <sz val="10"/>
            <color indexed="8"/>
            <rFont val="Arial"/>
            <family val="2"/>
          </rPr>
          <t>Dr. Frigyik András
(Dr. Nagy András)</t>
        </r>
      </text>
    </comment>
    <comment ref="C99" authorId="0">
      <text>
        <r>
          <rPr>
            <sz val="10"/>
            <color indexed="8"/>
            <rFont val="Arial"/>
            <family val="2"/>
          </rPr>
          <t>Prof. Dr. Szabolcsi Róbert
(Prof. Dr. Tar József)</t>
        </r>
      </text>
    </comment>
    <comment ref="C100" authorId="0">
      <text>
        <r>
          <rPr>
            <sz val="10"/>
            <color indexed="8"/>
            <rFont val="Arial"/>
            <family val="2"/>
          </rPr>
          <t>Prof. Dr. Pokorádi László</t>
        </r>
      </text>
    </comment>
    <comment ref="D111" authorId="0">
      <text>
        <r>
          <rPr>
            <sz val="10"/>
            <color indexed="8"/>
            <rFont val="Arial"/>
            <family val="2"/>
          </rPr>
          <t>======
ID#AAAAhQkHVG8
    (2022-10-16 10:25:08)
max 2100</t>
        </r>
      </text>
    </comment>
    <comment ref="Z130" authorId="0">
      <text>
        <r>
          <rPr>
            <sz val="10"/>
            <color indexed="8"/>
            <rFont val="Arial"/>
            <family val="2"/>
          </rPr>
          <t>======
ID#AAAAhQkHcTo
    (2022-10-16 10:25:08)
Robottechnika I, II</t>
        </r>
      </text>
    </comment>
    <comment ref="Z131" authorId="0">
      <text>
        <r>
          <rPr>
            <sz val="10"/>
            <color indexed="8"/>
            <rFont val="Arial"/>
            <family val="2"/>
          </rPr>
          <t>Adaptív szabályozási módszerek
Modern folyamatszabályozási módszerek</t>
        </r>
      </text>
    </comment>
    <comment ref="Z132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Intelligens irányítási rendszerek alapjai
Gépi tanulás statisztikus megközelítésben
</t>
        </r>
      </text>
    </comment>
  </commentList>
</comments>
</file>

<file path=xl/sharedStrings.xml><?xml version="1.0" encoding="utf-8"?>
<sst xmlns="http://schemas.openxmlformats.org/spreadsheetml/2006/main" count="594" uniqueCount="280">
  <si>
    <t>BBOOR1,2-BBNF</t>
  </si>
  <si>
    <t>BBOOR1,2-CBNF</t>
  </si>
  <si>
    <t>Robottechnika</t>
  </si>
  <si>
    <r>
      <t>BTXT</t>
    </r>
    <r>
      <rPr>
        <b/>
        <sz val="11"/>
        <color indexed="10"/>
        <rFont val="Courier"/>
        <family val="3"/>
      </rPr>
      <t>P</t>
    </r>
    <r>
      <rPr>
        <sz val="11"/>
        <rFont val="Courier"/>
        <family val="3"/>
      </rPr>
      <t>11BNF</t>
    </r>
  </si>
  <si>
    <t>BMOON...</t>
  </si>
  <si>
    <t xml:space="preserve">    (Intelligens irányítási rendszerek specializáción)</t>
  </si>
  <si>
    <r>
      <t xml:space="preserve">Kooperatív képzés </t>
    </r>
    <r>
      <rPr>
        <b/>
        <sz val="11"/>
        <color indexed="13"/>
        <rFont val="Times New Roman"/>
        <family val="1"/>
      </rPr>
      <t>(robottechnika</t>
    </r>
    <r>
      <rPr>
        <b/>
        <sz val="11"/>
        <color indexed="8"/>
        <rFont val="Times New Roman"/>
        <family val="1"/>
      </rPr>
      <t xml:space="preserve"> specializáció) </t>
    </r>
  </si>
  <si>
    <t>Óbudai Egyetem</t>
  </si>
  <si>
    <t>Mintatanterv</t>
  </si>
  <si>
    <t>Bánki Donát Gépész és Biztonságtechnikai Mérnöki  Kar</t>
  </si>
  <si>
    <t>Mechatronikai mérnöki alapképzési szak (BSc)</t>
  </si>
  <si>
    <t>nappali munkarend</t>
  </si>
  <si>
    <t>heti óraszámokkal (ea. tgy. l). ; követelményekkel (k.); kreditekkel (kr.)</t>
  </si>
  <si>
    <t>Előtanulmányok</t>
  </si>
  <si>
    <t>Ssz</t>
  </si>
  <si>
    <t>Kód</t>
  </si>
  <si>
    <t>Tantárgyak</t>
  </si>
  <si>
    <t>heti óra</t>
  </si>
  <si>
    <r>
      <rPr>
        <b/>
        <i/>
        <sz val="10"/>
        <color indexed="8"/>
        <rFont val="Times New Roman"/>
        <family val="1"/>
      </rPr>
      <t>kredi</t>
    </r>
    <r>
      <rPr>
        <b/>
        <sz val="10"/>
        <color indexed="8"/>
        <rFont val="Times New Roman"/>
        <family val="1"/>
      </rPr>
      <t>t</t>
    </r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</si>
  <si>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</si>
  <si>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</si>
  <si>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</si>
  <si>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</si>
  <si>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</si>
  <si>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</si>
  <si>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</si>
  <si>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</si>
  <si>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</si>
  <si>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</si>
  <si>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</si>
  <si>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</si>
  <si>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</si>
  <si>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alapismeretek:</t>
  </si>
  <si>
    <t xml:space="preserve">Matematika I. </t>
  </si>
  <si>
    <t>v</t>
  </si>
  <si>
    <t>Matematika II.</t>
  </si>
  <si>
    <t>Matematika I. aláírás</t>
  </si>
  <si>
    <t>Matematika III.</t>
  </si>
  <si>
    <t>Természettudományok alapjai</t>
  </si>
  <si>
    <t>é</t>
  </si>
  <si>
    <t>Mechatronikai mérnöki alapismeretek</t>
  </si>
  <si>
    <t>Mechanika I.</t>
  </si>
  <si>
    <t>Mechanika II.</t>
  </si>
  <si>
    <t>Elektrotechnika</t>
  </si>
  <si>
    <t>Mérnöki anyagok</t>
  </si>
  <si>
    <t>Gazdasági és humán ismeretek:</t>
  </si>
  <si>
    <t>Vállalkozási ismeretek</t>
  </si>
  <si>
    <t xml:space="preserve">Minőségbiztosítás                    </t>
  </si>
  <si>
    <t xml:space="preserve">Jogi ismeretek                                         (E-Learn7)                          </t>
  </si>
  <si>
    <t>Projektmunka és menedzsment</t>
  </si>
  <si>
    <t>Tanulásmódszertan és kreatív megoldások</t>
  </si>
  <si>
    <t>Hallgatói tutorálás felkészítő</t>
  </si>
  <si>
    <t>Hallgatói tutorálás</t>
  </si>
  <si>
    <t>Szakmai törzsanyag:</t>
  </si>
  <si>
    <t>Algoritmusok és adatszerkezetek</t>
  </si>
  <si>
    <t>Objektum-orientált programozás</t>
  </si>
  <si>
    <t>Haladó algoritmusok</t>
  </si>
  <si>
    <t>Objektum orientált programozás</t>
  </si>
  <si>
    <t>Géprajz alapjai   (E-learn2)</t>
  </si>
  <si>
    <t>Szakértői ismeretek</t>
  </si>
  <si>
    <t>Logisztikai alapismeretek                      (E-Learn6/a)</t>
  </si>
  <si>
    <t>Számítógépes tervező rendszerek</t>
  </si>
  <si>
    <t>Géprajz alapjai</t>
  </si>
  <si>
    <t>Anyagtechnológia</t>
  </si>
  <si>
    <t>Rendszertechnika</t>
  </si>
  <si>
    <t xml:space="preserve">Matematika II. </t>
  </si>
  <si>
    <t>Irányítástechnika</t>
  </si>
  <si>
    <t>Digitális technika</t>
  </si>
  <si>
    <t>Elektronika aláírás</t>
  </si>
  <si>
    <t>Pneumatika, hidraulika</t>
  </si>
  <si>
    <t>PLC alapismeretek</t>
  </si>
  <si>
    <t>Gyártástechnológia I.</t>
  </si>
  <si>
    <t>Gyártástechnológia II.</t>
  </si>
  <si>
    <t>Elektronika</t>
  </si>
  <si>
    <t>Mechatronikai rendszerek diagnosztikája</t>
  </si>
  <si>
    <t>Robottechnika I.</t>
  </si>
  <si>
    <t>Munkavédelem, biztonságtechnika        (E-Learn1/b)</t>
  </si>
  <si>
    <t>Kritérium követelmények</t>
  </si>
  <si>
    <t>Testnevelés I.</t>
  </si>
  <si>
    <t>a</t>
  </si>
  <si>
    <t>Testnevelés II.</t>
  </si>
  <si>
    <t>Testnevelés III.</t>
  </si>
  <si>
    <t>Testnevelés IV.</t>
  </si>
  <si>
    <t>Patronálás</t>
  </si>
  <si>
    <t>Gépműhely gyakorlat I. *</t>
  </si>
  <si>
    <t>TVSZ 32.§ (3): "Kredit csak olyan tantárgyhoz rendelhető, amelynek minősítése ötfokozatú vagy háromfokozatú skálán
érdemjeggyel történik"</t>
  </si>
  <si>
    <t>Gépműhely gyakorlat II. *</t>
  </si>
  <si>
    <t>Gépműhely gyakorlat I.</t>
  </si>
  <si>
    <t>Szabadon választható összesen:</t>
  </si>
  <si>
    <t xml:space="preserve">tárgycsoportkód: </t>
  </si>
  <si>
    <t>teljesítendő: 10 kredit</t>
  </si>
  <si>
    <t>szabadon választható</t>
  </si>
  <si>
    <t>Szabadon választható I.</t>
  </si>
  <si>
    <t>Szabadon választható II.</t>
  </si>
  <si>
    <t>*  Gépműhely-gyakorlat  tárgyak:  a nem szakirányú középiskolából érkezetteknek</t>
  </si>
  <si>
    <t>Robottechnika specializáció</t>
  </si>
  <si>
    <t>Differenciált szakmai ismeretek</t>
  </si>
  <si>
    <t>Előtanulmány</t>
  </si>
  <si>
    <t>Szenzorok és aktuátorok</t>
  </si>
  <si>
    <t>Robottechnika II.</t>
  </si>
  <si>
    <t>PLC kommunikációs rendszerek</t>
  </si>
  <si>
    <t>Bevezetés a gépi tanulásba</t>
  </si>
  <si>
    <t>Mobil robotok működési alapjai</t>
  </si>
  <si>
    <t>Számítógépes tervezés</t>
  </si>
  <si>
    <t xml:space="preserve"> </t>
  </si>
  <si>
    <t>Számítógépes tervezőrendszerek</t>
  </si>
  <si>
    <t>Finommechanika                                     (blended E-learn4)</t>
  </si>
  <si>
    <t>Műszaki optika</t>
  </si>
  <si>
    <t>Szakdolgozat</t>
  </si>
  <si>
    <t>teljesítendő: 4 kredit</t>
  </si>
  <si>
    <t>„köteletzően választható”</t>
  </si>
  <si>
    <t xml:space="preserve">Kötelezően választható  </t>
  </si>
  <si>
    <t>Specializáció   összesen:</t>
  </si>
  <si>
    <t>Szigorlat (s)</t>
  </si>
  <si>
    <t>Vizsga (v)</t>
  </si>
  <si>
    <t>Évközi jegy (é)</t>
  </si>
  <si>
    <t>Aláírás (a)</t>
  </si>
  <si>
    <t>Specializáció + szabadon választott összesítve</t>
  </si>
  <si>
    <t>összóraszám</t>
  </si>
  <si>
    <t>óra</t>
  </si>
  <si>
    <t>krd.</t>
  </si>
  <si>
    <t>8. félév (tavaszi)</t>
  </si>
  <si>
    <t>9. félév (őszi)</t>
  </si>
  <si>
    <t>Előta-</t>
  </si>
  <si>
    <t>nulmányok</t>
  </si>
  <si>
    <t xml:space="preserve">Záróvizsga tárgyak: </t>
  </si>
  <si>
    <t>teljesítemdő: 60 kredit</t>
  </si>
  <si>
    <t>„kooperatív”</t>
  </si>
  <si>
    <t>Robotika</t>
  </si>
  <si>
    <t>Kooperatív szakmai gyakorlat I.</t>
  </si>
  <si>
    <t>Programozási ismeretek</t>
  </si>
  <si>
    <t>Kooperatív szakmai gyakorlat II.</t>
  </si>
  <si>
    <t>Össz kr.:</t>
  </si>
  <si>
    <t xml:space="preserve">Összesen: </t>
  </si>
  <si>
    <t xml:space="preserve">Megjegyzés: A gyakorlati képzés tantárgyait a Kari Tanács évente fogadja el. </t>
  </si>
  <si>
    <t>TAVASZ</t>
  </si>
  <si>
    <t>Programozható vezérlő áramkörök</t>
  </si>
  <si>
    <t>TAVASZI</t>
  </si>
  <si>
    <t>Légi robotok repülésszabályozása</t>
  </si>
  <si>
    <t xml:space="preserve">Szabadon választható  tárgyak </t>
  </si>
  <si>
    <t>össz óra</t>
  </si>
  <si>
    <t>kredit</t>
  </si>
  <si>
    <t>„szabadon választható”</t>
  </si>
  <si>
    <t>ŐSZ</t>
  </si>
  <si>
    <t>Biometrikus azonosítás</t>
  </si>
  <si>
    <t>3D műszaki modellezés alapjai</t>
  </si>
  <si>
    <t>3D műszaki modellezés alapjai II.</t>
  </si>
  <si>
    <t>ŐSZI</t>
  </si>
  <si>
    <t>→</t>
  </si>
  <si>
    <t>BAG3D15NNC -3D műszaki mod. alapjai 4-5 jegy</t>
  </si>
  <si>
    <t>Aviatika I.</t>
  </si>
  <si>
    <t>Aviatika II.</t>
  </si>
  <si>
    <t>Aviatika I. és
Bánki Repülőmodellező Szakköri tagság vagy MMSz tagkártyával igazolt repülőmodellező gyakorlat</t>
  </si>
  <si>
    <t>Aviatika III.</t>
  </si>
  <si>
    <t>Aviatika IV.</t>
  </si>
  <si>
    <t>Járműépítési projekt I.</t>
  </si>
  <si>
    <t>TAVASZI+ŐSZI</t>
  </si>
  <si>
    <t>alkalmassági beszélgetés</t>
  </si>
  <si>
    <t>Járműépítési projekt II.</t>
  </si>
  <si>
    <t>Járműépítési projekt I. + alk. besz.</t>
  </si>
  <si>
    <t>Műszaki megbízhatóság</t>
  </si>
  <si>
    <t>Startup menedzsment</t>
  </si>
  <si>
    <t>Tárgyalástechnika műszakiaknak</t>
  </si>
  <si>
    <t>Informatikai hálózatok</t>
  </si>
  <si>
    <t>Steuerungstechnik</t>
  </si>
  <si>
    <t>Biometric identification</t>
  </si>
  <si>
    <t>Additions to the Mathematics I.</t>
  </si>
  <si>
    <t>Microcontroller's SW techniques I.</t>
  </si>
  <si>
    <t>Mechatronics of Production Systems</t>
  </si>
  <si>
    <t>BMXMI11BNF</t>
  </si>
  <si>
    <t>BMXET12BNF</t>
  </si>
  <si>
    <t>BMXAA12BNF</t>
  </si>
  <si>
    <t>BMXHA14BNF</t>
  </si>
  <si>
    <t>BMXSI17BNF</t>
  </si>
  <si>
    <t>BMELG16BNF</t>
  </si>
  <si>
    <t>BMXSR14BNF</t>
  </si>
  <si>
    <t>BMXRT13BNF</t>
  </si>
  <si>
    <t>BMXIR14BNF</t>
  </si>
  <si>
    <t>BMXDT14BNF</t>
  </si>
  <si>
    <t>BMXPH16BNF</t>
  </si>
  <si>
    <t>BMXPL15BNF</t>
  </si>
  <si>
    <t>BMXEL13BNF</t>
  </si>
  <si>
    <t>BMEMD16BNF</t>
  </si>
  <si>
    <t>BMXSA15BNF</t>
  </si>
  <si>
    <t>BMXRT15BNF</t>
  </si>
  <si>
    <t>BMXRT26BNF</t>
  </si>
  <si>
    <t>BMXPK17BNF</t>
  </si>
  <si>
    <t>BMXBG15BNF</t>
  </si>
  <si>
    <t>BMXMR16BNF</t>
  </si>
  <si>
    <t>BMEFM15BNF</t>
  </si>
  <si>
    <t>BMEMO15BNF</t>
  </si>
  <si>
    <t>BMWPV16BNF</t>
  </si>
  <si>
    <t>BMWLR16BNF</t>
  </si>
  <si>
    <t>BMVJPR1BNF</t>
  </si>
  <si>
    <t>BMVJPR2BNF</t>
  </si>
  <si>
    <t>BMVMM16BNF</t>
  </si>
  <si>
    <t>BMVIH16BNF</t>
  </si>
  <si>
    <t>BMVSTT7BNF</t>
  </si>
  <si>
    <t>PLC ismeretek</t>
  </si>
  <si>
    <t>Hybrid and e-Vehicles</t>
  </si>
  <si>
    <t>BTXMAM1BNF</t>
  </si>
  <si>
    <t>BTXMAM2BNF</t>
  </si>
  <si>
    <t>BTXMAM3BNF</t>
  </si>
  <si>
    <t>BTXMN11BNF</t>
  </si>
  <si>
    <t>BTXMN22BNF</t>
  </si>
  <si>
    <t>BAXMN11BNF</t>
  </si>
  <si>
    <t>BGXMB17BNF</t>
  </si>
  <si>
    <t>BFXPR14BNF</t>
  </si>
  <si>
    <t>BTXTM11BNF</t>
  </si>
  <si>
    <t>BTXTF12BNF</t>
  </si>
  <si>
    <t>BTXTU13BNF</t>
  </si>
  <si>
    <t>BTEGA12BNF</t>
  </si>
  <si>
    <t>BAXAC12BNF</t>
  </si>
  <si>
    <t>BTEMB13BNF</t>
  </si>
  <si>
    <t>BTIPAT1BNF</t>
  </si>
  <si>
    <t>BGGYM12BNF</t>
  </si>
  <si>
    <t>BGGYM23BNF</t>
  </si>
  <si>
    <t>BBVBA14BNF</t>
  </si>
  <si>
    <t>BAV3D14BNF</t>
  </si>
  <si>
    <t>BAV3D25BNF</t>
  </si>
  <si>
    <t>BAVAV14BNF</t>
  </si>
  <si>
    <t>BAVAV25BNF</t>
  </si>
  <si>
    <t>BAVAV36BNF</t>
  </si>
  <si>
    <t>BAVAV47BNF</t>
  </si>
  <si>
    <t>BBVSU1VBNF</t>
  </si>
  <si>
    <t>BAVTM12BNF</t>
  </si>
  <si>
    <t>BMVHVE5BNF</t>
  </si>
  <si>
    <t>BBVBAE4BNF</t>
  </si>
  <si>
    <t>BTVKME5BNF</t>
  </si>
  <si>
    <t>BAVGME6BNF</t>
  </si>
  <si>
    <t>BGXGT13BNF</t>
  </si>
  <si>
    <t>GKEJI17BNF</t>
  </si>
  <si>
    <t>Intelligens rendszerek</t>
  </si>
  <si>
    <t>Logisztikai robotizáció</t>
  </si>
  <si>
    <t>Egy- és többágensű mobilrobot rendszerek</t>
  </si>
  <si>
    <t>Adaptív szabályozási módszerek</t>
  </si>
  <si>
    <t>Logisztikai alapismeretek</t>
  </si>
  <si>
    <t>Matematika I.</t>
  </si>
  <si>
    <t>A tanterv kiegészitő részei (Robottechnika specializáció)</t>
  </si>
  <si>
    <t>A tanterv kiegészitő részei 
(Intelligens irányítási rendszerek specializáció)</t>
  </si>
  <si>
    <t>Fuzzy következtető rendszerek</t>
  </si>
  <si>
    <t>Gépi tanulás statisztikus megközelítésben</t>
  </si>
  <si>
    <t>Mikroszámítógépes rendszerek</t>
  </si>
  <si>
    <t>Rendszerszimuláció</t>
  </si>
  <si>
    <t>Intelligens irányítási rendszerek alapjai</t>
  </si>
  <si>
    <t>Modern folyamatszabályozási módszerek</t>
  </si>
  <si>
    <t>Szabályozási módszerek</t>
  </si>
  <si>
    <t>Intelligens irányítási rendszerek specializáció</t>
  </si>
  <si>
    <t>h</t>
  </si>
  <si>
    <t>Háromfokozatú értékelés (h)</t>
  </si>
  <si>
    <t>képzéskód, szakkód: BBNFME, BBNFME</t>
  </si>
  <si>
    <t>szakiránykód: BBNFMEIR</t>
  </si>
  <si>
    <t>BMXOP13BNF</t>
  </si>
  <si>
    <t>BMOOR1ABNF</t>
  </si>
  <si>
    <t>BMOOR2ABNF</t>
  </si>
  <si>
    <t>OTTESI1BNF</t>
  </si>
  <si>
    <t>OTTESI2BNF</t>
  </si>
  <si>
    <t>OTTESI3BNF</t>
  </si>
  <si>
    <t>OTTESI4BNF</t>
  </si>
  <si>
    <t>BMXII16BNF</t>
  </si>
  <si>
    <t>BMXAD17BNF</t>
  </si>
  <si>
    <t>BMXTS15BNF</t>
  </si>
  <si>
    <t>BMXLR16BNF</t>
  </si>
  <si>
    <t>BMXRS15BNF</t>
  </si>
  <si>
    <t>BMXAR17BNF</t>
  </si>
  <si>
    <t>BMXFK15BNF</t>
  </si>
  <si>
    <t>BMXMG16BNF</t>
  </si>
  <si>
    <t>BMXFO15BNF</t>
  </si>
  <si>
    <t>BMDSDMIBNF</t>
  </si>
  <si>
    <t>BMDSDMRBNF</t>
  </si>
  <si>
    <t>(BDVSMX1BNF)</t>
  </si>
  <si>
    <t>(BDVSMX2BNF)</t>
  </si>
  <si>
    <t>(BDWKMR1BNF)</t>
  </si>
  <si>
    <t>(BDWKMI1BNF)</t>
  </si>
  <si>
    <t xml:space="preserve">    (heti 3 nap gyakorlat) 15 kredit</t>
  </si>
  <si>
    <t xml:space="preserve">    (heti 2 nap gyakorlat) 10 kredit</t>
  </si>
  <si>
    <r>
      <t>G</t>
    </r>
    <r>
      <rPr>
        <b/>
        <sz val="11"/>
        <color indexed="10"/>
        <rFont val="Courier"/>
        <family val="3"/>
      </rPr>
      <t>I</t>
    </r>
    <r>
      <rPr>
        <sz val="11"/>
        <rFont val="Courier"/>
        <family val="3"/>
      </rPr>
      <t>XVI15BNF</t>
    </r>
  </si>
  <si>
    <t>KAVMK1HBNF</t>
  </si>
  <si>
    <t>KEXGT2HBNF</t>
  </si>
  <si>
    <t>KEXST1HBNF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</si>
</sst>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9"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10"/>
      <name val="Times New Roman"/>
      <family val="1"/>
    </font>
    <font>
      <sz val="10"/>
      <color indexed="8"/>
      <name val="Courie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23"/>
      <name val="Times New Roman"/>
      <family val="1"/>
    </font>
    <font>
      <sz val="10"/>
      <color indexed="2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Arial"/>
      <family val="0"/>
    </font>
    <font>
      <i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name val="Arial"/>
      <family val="2"/>
    </font>
    <font>
      <sz val="11"/>
      <name val="Courier"/>
      <family val="3"/>
    </font>
    <font>
      <b/>
      <sz val="11"/>
      <color indexed="10"/>
      <name val="Courier"/>
      <family val="3"/>
    </font>
    <font>
      <b/>
      <sz val="11"/>
      <color indexed="10"/>
      <name val="Times New Roman"/>
      <family val="1"/>
    </font>
    <font>
      <sz val="11"/>
      <color indexed="10"/>
      <name val="Courier"/>
      <family val="3"/>
    </font>
    <font>
      <b/>
      <sz val="11"/>
      <color indexed="13"/>
      <name val="Times New Roman"/>
      <family val="1"/>
    </font>
    <font>
      <sz val="10"/>
      <name val="Courier"/>
      <family val="3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9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dotted">
        <color indexed="8"/>
      </bottom>
    </border>
    <border>
      <left/>
      <right/>
      <top/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/>
      <right style="medium">
        <color indexed="8"/>
      </right>
      <top/>
      <bottom style="dotted">
        <color indexed="8"/>
      </bottom>
    </border>
    <border>
      <left style="medium">
        <color indexed="8"/>
      </left>
      <right style="dotted">
        <color indexed="8"/>
      </right>
      <top/>
      <bottom style="dotted">
        <color indexed="8"/>
      </bottom>
    </border>
    <border>
      <left style="dotted">
        <color indexed="8"/>
      </left>
      <right style="dotted">
        <color indexed="8"/>
      </right>
      <top/>
      <bottom style="dotted">
        <color indexed="8"/>
      </bottom>
    </border>
    <border>
      <left style="dotted">
        <color indexed="8"/>
      </left>
      <right style="medium">
        <color indexed="8"/>
      </right>
      <top/>
      <bottom style="dotted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/>
      <bottom style="dotted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/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/>
      <top/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/>
    </border>
    <border>
      <left style="dotted">
        <color indexed="8"/>
      </left>
      <right style="dotted">
        <color indexed="8"/>
      </right>
      <top style="dotted">
        <color indexed="8"/>
      </top>
      <bottom/>
    </border>
    <border>
      <left style="dotted">
        <color indexed="8"/>
      </left>
      <right style="medium">
        <color indexed="8"/>
      </right>
      <top style="dotted">
        <color indexed="8"/>
      </top>
      <bottom/>
    </border>
    <border>
      <left/>
      <right style="dotted">
        <color indexed="8"/>
      </right>
      <top/>
      <bottom style="dotted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>
        <color indexed="8"/>
      </right>
      <top style="dotted">
        <color indexed="8"/>
      </top>
      <bottom/>
    </border>
    <border>
      <left style="medium">
        <color indexed="8"/>
      </left>
      <right style="medium">
        <color indexed="8"/>
      </right>
      <top style="dotted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/>
    </border>
    <border>
      <left style="dotted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dotted">
        <color indexed="8"/>
      </top>
      <bottom/>
    </border>
    <border>
      <left/>
      <right/>
      <top style="dotted">
        <color indexed="8"/>
      </top>
      <bottom/>
    </border>
    <border>
      <left/>
      <right style="dotted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/>
    </border>
    <border>
      <left style="dotted">
        <color indexed="8"/>
      </left>
      <right/>
      <top style="medium">
        <color indexed="8"/>
      </top>
      <bottom/>
    </border>
    <border>
      <left style="dotted">
        <color indexed="8"/>
      </left>
      <right/>
      <top style="dotted">
        <color indexed="8"/>
      </top>
      <bottom/>
    </border>
    <border>
      <left style="medium">
        <color indexed="8"/>
      </left>
      <right/>
      <top/>
      <bottom style="dotted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dotted">
        <color indexed="8"/>
      </top>
      <bottom style="hair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thick">
        <color indexed="8"/>
      </right>
      <top style="medium">
        <color indexed="8"/>
      </top>
      <bottom style="thick">
        <color indexed="8"/>
      </bottom>
    </border>
    <border>
      <left/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/>
      <top style="medium">
        <color indexed="8"/>
      </top>
      <bottom style="dotted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 style="thick">
        <color indexed="8"/>
      </left>
      <right/>
      <top style="medium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thick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/>
      <right/>
      <top style="dotted">
        <color indexed="8"/>
      </top>
      <bottom style="medium">
        <color indexed="8"/>
      </bottom>
    </border>
    <border>
      <left style="dotted">
        <color indexed="8"/>
      </left>
      <right/>
      <top style="dotted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/>
      <bottom style="medium">
        <color indexed="8"/>
      </bottom>
    </border>
    <border>
      <left style="dotted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dotted">
        <color indexed="8"/>
      </right>
      <top style="thick">
        <color indexed="8"/>
      </top>
      <bottom/>
    </border>
    <border>
      <left style="dotted">
        <color indexed="8"/>
      </left>
      <right style="dotted">
        <color indexed="8"/>
      </right>
      <top style="thick">
        <color indexed="8"/>
      </top>
      <bottom/>
    </border>
    <border>
      <left style="dotted">
        <color indexed="8"/>
      </left>
      <right style="thick">
        <color indexed="8"/>
      </right>
      <top style="thick">
        <color indexed="8"/>
      </top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/>
      <right/>
      <top/>
      <bottom style="medium">
        <color indexed="8"/>
      </bottom>
    </border>
    <border>
      <left style="thick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/>
      <right style="dotted">
        <color indexed="8"/>
      </right>
      <top style="thick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thick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thick">
        <color indexed="8"/>
      </top>
      <bottom style="dotted">
        <color indexed="8"/>
      </bottom>
    </border>
    <border>
      <left style="medium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dotted">
        <color indexed="8"/>
      </bottom>
    </border>
    <border>
      <left style="dotted">
        <color indexed="8"/>
      </left>
      <right/>
      <top/>
      <bottom/>
    </border>
    <border>
      <left style="dotted">
        <color indexed="8"/>
      </left>
      <right style="medium">
        <color indexed="8"/>
      </right>
      <top/>
      <bottom/>
    </border>
    <border>
      <left/>
      <right style="hair">
        <color indexed="8"/>
      </right>
      <top/>
      <bottom style="dotted">
        <color indexed="8"/>
      </bottom>
    </border>
    <border>
      <left style="medium">
        <color indexed="8"/>
      </left>
      <right style="hair">
        <color indexed="8"/>
      </right>
      <top/>
      <bottom style="dotted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medium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 style="dotted">
        <color indexed="8"/>
      </top>
      <bottom/>
    </border>
    <border>
      <left style="hair">
        <color indexed="8"/>
      </left>
      <right style="hair">
        <color indexed="8"/>
      </right>
      <top style="dotted">
        <color indexed="8"/>
      </top>
      <bottom/>
    </border>
    <border>
      <left/>
      <right style="hair">
        <color indexed="8"/>
      </right>
      <top style="dotted">
        <color indexed="8"/>
      </top>
      <bottom/>
    </border>
    <border>
      <left style="medium">
        <color indexed="8"/>
      </left>
      <right style="hair">
        <color indexed="8"/>
      </right>
      <top style="dotted">
        <color indexed="8"/>
      </top>
      <bottom style="dotted">
        <color indexed="8"/>
      </bottom>
    </border>
    <border>
      <left style="hair">
        <color indexed="8"/>
      </left>
      <right style="hair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/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dotted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dotted">
        <color indexed="8"/>
      </top>
      <bottom style="medium">
        <color indexed="8"/>
      </bottom>
    </border>
    <border>
      <left/>
      <right style="hair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medium">
        <color indexed="8"/>
      </right>
      <top style="thick">
        <color indexed="8"/>
      </top>
      <bottom style="thick">
        <color indexed="8"/>
      </bottom>
    </border>
    <border>
      <left/>
      <right style="dotted">
        <color indexed="8"/>
      </right>
      <top style="thick">
        <color indexed="8"/>
      </top>
      <bottom style="thick">
        <color indexed="8"/>
      </bottom>
    </border>
    <border>
      <left style="dotted">
        <color indexed="8"/>
      </left>
      <right style="dotted">
        <color indexed="8"/>
      </right>
      <top style="thick">
        <color indexed="8"/>
      </top>
      <bottom style="thick">
        <color indexed="8"/>
      </bottom>
    </border>
    <border>
      <left style="dotted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medium">
        <color indexed="8"/>
      </right>
      <top/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dotted">
        <color indexed="8"/>
      </right>
      <top/>
      <bottom/>
    </border>
    <border>
      <left style="dotted">
        <color indexed="8"/>
      </left>
      <right style="dotted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/>
      <right/>
      <top style="thick">
        <color indexed="10"/>
      </top>
      <bottom/>
    </border>
    <border>
      <left/>
      <right/>
      <top style="thick">
        <color indexed="10"/>
      </top>
      <bottom style="thick">
        <color indexed="10"/>
      </bottom>
    </border>
    <border>
      <left/>
      <right style="medium">
        <color indexed="8"/>
      </right>
      <top style="thick">
        <color indexed="10"/>
      </top>
      <bottom style="thick">
        <color indexed="10"/>
      </bottom>
    </border>
    <border>
      <left/>
      <right style="dotted">
        <color indexed="8"/>
      </right>
      <top style="thick">
        <color indexed="10"/>
      </top>
      <bottom style="thick">
        <color indexed="10"/>
      </bottom>
    </border>
    <border>
      <left style="dotted">
        <color indexed="8"/>
      </left>
      <right style="dotted">
        <color indexed="8"/>
      </right>
      <top style="thick">
        <color indexed="10"/>
      </top>
      <bottom style="thick">
        <color indexed="10"/>
      </bottom>
    </border>
    <border>
      <left style="dotted">
        <color indexed="8"/>
      </left>
      <right/>
      <top style="thick">
        <color indexed="10"/>
      </top>
      <bottom style="thick">
        <color indexed="10"/>
      </bottom>
    </border>
    <border>
      <left/>
      <right style="thick">
        <color indexed="10"/>
      </right>
      <top/>
      <bottom/>
    </border>
    <border>
      <left style="medium">
        <color indexed="8"/>
      </left>
      <right style="thick">
        <color indexed="10"/>
      </right>
      <top style="medium">
        <color indexed="8"/>
      </top>
      <bottom style="dotted">
        <color indexed="8"/>
      </bottom>
    </border>
    <border>
      <left style="thick">
        <color indexed="10"/>
      </left>
      <right/>
      <top style="dotted">
        <color indexed="8"/>
      </top>
      <bottom style="dotted">
        <color indexed="8"/>
      </bottom>
    </border>
    <border>
      <left style="thick">
        <color indexed="10"/>
      </left>
      <right/>
      <top style="dotted">
        <color indexed="8"/>
      </top>
      <bottom style="medium">
        <color indexed="8"/>
      </bottom>
    </border>
    <border>
      <left/>
      <right style="dotted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10"/>
      </bottom>
    </border>
    <border>
      <left/>
      <right/>
      <top style="medium">
        <color indexed="8"/>
      </top>
      <bottom style="dotted">
        <color indexed="8"/>
      </bottom>
    </border>
    <border>
      <left style="medium">
        <color indexed="8"/>
      </left>
      <right style="thick">
        <color indexed="10"/>
      </right>
      <top style="dotted">
        <color indexed="8"/>
      </top>
      <bottom/>
    </border>
    <border>
      <left/>
      <right style="dotted">
        <color indexed="8"/>
      </right>
      <top style="dotted">
        <color indexed="8"/>
      </top>
      <bottom/>
    </border>
    <border>
      <left/>
      <right style="thick">
        <color indexed="8"/>
      </right>
      <top style="dotted">
        <color indexed="8"/>
      </top>
      <bottom/>
    </border>
    <border>
      <left style="medium">
        <color indexed="8"/>
      </left>
      <right/>
      <top style="thin"/>
      <bottom/>
    </border>
    <border>
      <left/>
      <right/>
      <top style="thin"/>
      <bottom/>
    </border>
    <border>
      <left/>
      <right style="medium">
        <color indexed="8"/>
      </right>
      <top style="thin"/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/>
      <top style="thick">
        <color indexed="10"/>
      </top>
      <bottom/>
    </border>
    <border>
      <left style="thick">
        <color indexed="10"/>
      </left>
      <right/>
      <top/>
      <bottom/>
    </border>
    <border>
      <left style="medium"/>
      <right style="medium">
        <color indexed="8"/>
      </right>
      <top style="dotted"/>
      <bottom style="dotted"/>
    </border>
    <border>
      <left style="medium"/>
      <right style="medium">
        <color indexed="8"/>
      </right>
      <top style="dotted"/>
      <bottom style="medium"/>
    </border>
    <border>
      <left style="medium"/>
      <right style="medium">
        <color indexed="8"/>
      </right>
      <top style="medium"/>
      <bottom style="dotted"/>
    </border>
    <border>
      <left style="thick">
        <color indexed="8"/>
      </left>
      <right style="medium">
        <color indexed="8"/>
      </right>
      <top style="dotted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/>
      <right style="thick">
        <color indexed="10"/>
      </right>
      <top style="thick">
        <color indexed="10"/>
      </top>
      <bottom style="thick">
        <color indexed="10"/>
      </bottom>
    </border>
  </borders>
  <cellStyleXfs count="2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1" applyNumberFormat="0" applyBorder="0">
      <alignment horizontal="right"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1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4" borderId="0" applyNumberFormat="0" applyBorder="0" applyAlignment="0" applyProtection="0"/>
    <xf numFmtId="0" fontId="1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7" borderId="0" applyNumberFormat="0" applyBorder="0" applyAlignment="0" applyProtection="0"/>
    <xf numFmtId="0" fontId="1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8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4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14" borderId="0" applyNumberFormat="0" applyBorder="0" applyAlignment="0" applyProtection="0"/>
    <xf numFmtId="0" fontId="44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7" borderId="0" applyNumberFormat="0" applyBorder="0" applyAlignment="0" applyProtection="0"/>
    <xf numFmtId="0" fontId="44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4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18" borderId="0" applyNumberFormat="0" applyBorder="0" applyAlignment="0" applyProtection="0"/>
    <xf numFmtId="0" fontId="44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4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0" borderId="0" applyNumberFormat="0" applyBorder="0" applyAlignment="0" applyProtection="0"/>
    <xf numFmtId="0" fontId="37" fillId="7" borderId="2" applyNumberFormat="0" applyAlignment="0" applyProtection="0"/>
    <xf numFmtId="0" fontId="49" fillId="7" borderId="2" applyNumberFormat="0" applyAlignment="0" applyProtection="0"/>
    <xf numFmtId="0" fontId="49" fillId="7" borderId="2" applyNumberFormat="0" applyAlignment="0" applyProtection="0"/>
    <xf numFmtId="0" fontId="3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51" fillId="0" borderId="3" applyNumberFormat="0" applyFill="0" applyAlignment="0" applyProtection="0"/>
    <xf numFmtId="0" fontId="68" fillId="0" borderId="4" applyNumberFormat="0" applyFill="0" applyAlignment="0" applyProtection="0"/>
    <xf numFmtId="0" fontId="32" fillId="0" borderId="5" applyNumberFormat="0" applyFill="0" applyAlignment="0" applyProtection="0"/>
    <xf numFmtId="0" fontId="52" fillId="0" borderId="5" applyNumberFormat="0" applyFill="0" applyAlignment="0" applyProtection="0"/>
    <xf numFmtId="0" fontId="69" fillId="0" borderId="6" applyNumberFormat="0" applyFill="0" applyAlignment="0" applyProtection="0"/>
    <xf numFmtId="0" fontId="33" fillId="0" borderId="7" applyNumberFormat="0" applyFill="0" applyAlignment="0" applyProtection="0"/>
    <xf numFmtId="0" fontId="53" fillId="0" borderId="7" applyNumberFormat="0" applyFill="0" applyAlignment="0" applyProtection="0"/>
    <xf numFmtId="0" fontId="70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1" fillId="12" borderId="9" applyNumberFormat="0" applyAlignment="0" applyProtection="0"/>
    <xf numFmtId="0" fontId="54" fillId="12" borderId="9" applyNumberFormat="0" applyAlignment="0" applyProtection="0"/>
    <xf numFmtId="0" fontId="54" fillId="1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0" fillId="11" borderId="11" applyNumberFormat="0" applyFont="0" applyAlignment="0" applyProtection="0"/>
    <xf numFmtId="0" fontId="6" fillId="11" borderId="11" applyNumberFormat="0" applyFont="0" applyAlignment="0" applyProtection="0"/>
    <xf numFmtId="0" fontId="6" fillId="11" borderId="11" applyNumberFormat="0" applyFont="0" applyAlignment="0" applyProtection="0"/>
    <xf numFmtId="0" fontId="48" fillId="11" borderId="11" applyNumberFormat="0" applyFont="0" applyAlignment="0" applyProtection="0"/>
    <xf numFmtId="0" fontId="44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" borderId="0" applyNumberFormat="0" applyBorder="0" applyAlignment="0" applyProtection="0"/>
    <xf numFmtId="0" fontId="44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3" borderId="0" applyNumberFormat="0" applyBorder="0" applyAlignment="0" applyProtection="0"/>
    <xf numFmtId="0" fontId="44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12" borderId="0" applyNumberFormat="0" applyBorder="0" applyAlignment="0" applyProtection="0"/>
    <xf numFmtId="0" fontId="44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13" borderId="0" applyNumberFormat="0" applyBorder="0" applyAlignment="0" applyProtection="0"/>
    <xf numFmtId="0" fontId="44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19" borderId="0" applyNumberFormat="0" applyBorder="0" applyAlignment="0" applyProtection="0"/>
    <xf numFmtId="0" fontId="44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20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5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6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7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8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9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0" borderId="0" applyNumberFormat="0" applyBorder="0" applyAlignment="0" applyProtection="0"/>
    <xf numFmtId="0" fontId="34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38" fillId="17" borderId="12" applyNumberFormat="0" applyAlignment="0" applyProtection="0"/>
    <xf numFmtId="0" fontId="59" fillId="17" borderId="12" applyNumberFormat="0" applyAlignment="0" applyProtection="0"/>
    <xf numFmtId="0" fontId="59" fillId="17" borderId="12" applyNumberFormat="0" applyAlignment="0" applyProtection="0"/>
    <xf numFmtId="0" fontId="4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62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3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36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39" fillId="17" borderId="2" applyNumberFormat="0" applyAlignment="0" applyProtection="0"/>
    <xf numFmtId="0" fontId="66" fillId="17" borderId="2" applyNumberFormat="0" applyAlignment="0" applyProtection="0"/>
    <xf numFmtId="0" fontId="66" fillId="17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3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1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9" fillId="31" borderId="16" xfId="0" applyFont="1" applyFill="1" applyBorder="1" applyAlignment="1">
      <alignment horizontal="center" vertical="center"/>
    </xf>
    <xf numFmtId="0" fontId="4" fillId="31" borderId="17" xfId="0" applyFont="1" applyFill="1" applyBorder="1" applyAlignment="1">
      <alignment horizontal="center" vertical="center"/>
    </xf>
    <xf numFmtId="0" fontId="4" fillId="31" borderId="18" xfId="0" applyFont="1" applyFill="1" applyBorder="1" applyAlignment="1">
      <alignment horizontal="right" vertical="center"/>
    </xf>
    <xf numFmtId="0" fontId="4" fillId="31" borderId="17" xfId="0" applyFont="1" applyFill="1" applyBorder="1" applyAlignment="1">
      <alignment vertical="center"/>
    </xf>
    <xf numFmtId="0" fontId="4" fillId="31" borderId="1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10" fillId="32" borderId="29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1" borderId="35" xfId="0" applyFont="1" applyFill="1" applyBorder="1" applyAlignment="1">
      <alignment horizontal="center" vertical="center"/>
    </xf>
    <xf numFmtId="0" fontId="7" fillId="31" borderId="36" xfId="0" applyFont="1" applyFill="1" applyBorder="1" applyAlignment="1">
      <alignment horizontal="center" vertical="center"/>
    </xf>
    <xf numFmtId="0" fontId="7" fillId="31" borderId="34" xfId="0" applyFont="1" applyFill="1" applyBorder="1" applyAlignment="1">
      <alignment horizontal="center" vertical="center"/>
    </xf>
    <xf numFmtId="0" fontId="7" fillId="31" borderId="37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31" borderId="46" xfId="0" applyFont="1" applyFill="1" applyBorder="1" applyAlignment="1">
      <alignment horizontal="center" vertical="center"/>
    </xf>
    <xf numFmtId="0" fontId="7" fillId="31" borderId="47" xfId="0" applyFont="1" applyFill="1" applyBorder="1" applyAlignment="1">
      <alignment horizontal="center" vertical="center"/>
    </xf>
    <xf numFmtId="0" fontId="7" fillId="31" borderId="45" xfId="0" applyFont="1" applyFill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2" fillId="32" borderId="48" xfId="0" applyFont="1" applyFill="1" applyBorder="1" applyAlignment="1">
      <alignment horizontal="center" vertical="center"/>
    </xf>
    <xf numFmtId="0" fontId="2" fillId="32" borderId="49" xfId="0" applyFont="1" applyFill="1" applyBorder="1" applyAlignment="1">
      <alignment horizontal="center" vertical="center"/>
    </xf>
    <xf numFmtId="0" fontId="10" fillId="32" borderId="50" xfId="0" applyFont="1" applyFill="1" applyBorder="1" applyAlignment="1">
      <alignment horizontal="center" vertical="center"/>
    </xf>
    <xf numFmtId="0" fontId="7" fillId="32" borderId="48" xfId="0" applyFont="1" applyFill="1" applyBorder="1" applyAlignment="1">
      <alignment horizontal="center" vertical="center"/>
    </xf>
    <xf numFmtId="0" fontId="7" fillId="32" borderId="5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left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left" vertical="center"/>
    </xf>
    <xf numFmtId="0" fontId="7" fillId="31" borderId="51" xfId="0" applyFont="1" applyFill="1" applyBorder="1" applyAlignment="1">
      <alignment horizontal="center" vertical="center"/>
    </xf>
    <xf numFmtId="0" fontId="7" fillId="31" borderId="41" xfId="0" applyFont="1" applyFill="1" applyBorder="1" applyAlignment="1">
      <alignment horizontal="left" vertical="center"/>
    </xf>
    <xf numFmtId="0" fontId="7" fillId="31" borderId="53" xfId="0" applyFont="1" applyFill="1" applyBorder="1" applyAlignment="1">
      <alignment horizontal="center" vertical="center"/>
    </xf>
    <xf numFmtId="0" fontId="7" fillId="31" borderId="54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31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57" xfId="0" applyFont="1" applyBorder="1" applyAlignment="1">
      <alignment horizontal="left" vertical="center"/>
    </xf>
    <xf numFmtId="0" fontId="11" fillId="0" borderId="58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31" borderId="47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31" borderId="53" xfId="0" applyFont="1" applyFill="1" applyBorder="1" applyAlignment="1">
      <alignment horizontal="center" vertical="center"/>
    </xf>
    <xf numFmtId="0" fontId="3" fillId="31" borderId="54" xfId="0" applyFont="1" applyFill="1" applyBorder="1" applyAlignment="1">
      <alignment horizontal="center" vertical="center"/>
    </xf>
    <xf numFmtId="0" fontId="3" fillId="31" borderId="55" xfId="0" applyFont="1" applyFill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11" fillId="32" borderId="48" xfId="0" applyFont="1" applyFill="1" applyBorder="1" applyAlignment="1">
      <alignment horizontal="center" vertical="center"/>
    </xf>
    <xf numFmtId="0" fontId="11" fillId="32" borderId="49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10" fillId="32" borderId="24" xfId="0" applyFont="1" applyFill="1" applyBorder="1" applyAlignment="1">
      <alignment horizontal="center" vertical="center"/>
    </xf>
    <xf numFmtId="0" fontId="7" fillId="32" borderId="61" xfId="0" applyFont="1" applyFill="1" applyBorder="1" applyAlignment="1">
      <alignment horizontal="center" vertical="center"/>
    </xf>
    <xf numFmtId="0" fontId="7" fillId="32" borderId="62" xfId="0" applyFont="1" applyFill="1" applyBorder="1" applyAlignment="1">
      <alignment horizontal="center" vertical="center"/>
    </xf>
    <xf numFmtId="0" fontId="7" fillId="32" borderId="60" xfId="0" applyFont="1" applyFill="1" applyBorder="1" applyAlignment="1">
      <alignment horizontal="left" vertical="center"/>
    </xf>
    <xf numFmtId="0" fontId="11" fillId="0" borderId="43" xfId="0" applyFont="1" applyBorder="1" applyAlignment="1">
      <alignment horizontal="center" vertical="center"/>
    </xf>
    <xf numFmtId="0" fontId="11" fillId="0" borderId="63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65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7" fillId="31" borderId="66" xfId="0" applyFont="1" applyFill="1" applyBorder="1" applyAlignment="1">
      <alignment horizontal="center" vertical="center"/>
    </xf>
    <xf numFmtId="0" fontId="11" fillId="0" borderId="67" xfId="0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11" fillId="0" borderId="67" xfId="0" applyFont="1" applyBorder="1" applyAlignment="1">
      <alignment horizontal="left" vertical="center" wrapText="1"/>
    </xf>
    <xf numFmtId="0" fontId="7" fillId="0" borderId="67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 wrapText="1"/>
    </xf>
    <xf numFmtId="0" fontId="11" fillId="0" borderId="68" xfId="0" applyFont="1" applyBorder="1" applyAlignment="1">
      <alignment horizontal="left" vertical="center"/>
    </xf>
    <xf numFmtId="0" fontId="7" fillId="31" borderId="45" xfId="0" applyFont="1" applyFill="1" applyBorder="1" applyAlignment="1">
      <alignment vertical="center"/>
    </xf>
    <xf numFmtId="0" fontId="7" fillId="31" borderId="46" xfId="0" applyFont="1" applyFill="1" applyBorder="1" applyAlignment="1">
      <alignment vertical="center"/>
    </xf>
    <xf numFmtId="0" fontId="7" fillId="31" borderId="66" xfId="0" applyFont="1" applyFill="1" applyBorder="1" applyAlignment="1">
      <alignment horizontal="right" vertical="center"/>
    </xf>
    <xf numFmtId="0" fontId="11" fillId="31" borderId="67" xfId="0" applyFont="1" applyFill="1" applyBorder="1" applyAlignment="1">
      <alignment horizontal="left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31" borderId="46" xfId="0" applyFont="1" applyFill="1" applyBorder="1" applyAlignment="1">
      <alignment horizontal="center" vertical="center"/>
    </xf>
    <xf numFmtId="0" fontId="11" fillId="31" borderId="47" xfId="0" applyFont="1" applyFill="1" applyBorder="1" applyAlignment="1">
      <alignment horizontal="center" vertical="center"/>
    </xf>
    <xf numFmtId="0" fontId="11" fillId="31" borderId="45" xfId="0" applyFont="1" applyFill="1" applyBorder="1" applyAlignment="1">
      <alignment horizontal="center" vertical="center"/>
    </xf>
    <xf numFmtId="0" fontId="11" fillId="31" borderId="66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69" xfId="0" applyFont="1" applyBorder="1" applyAlignment="1">
      <alignment horizontal="left" vertical="center"/>
    </xf>
    <xf numFmtId="0" fontId="2" fillId="0" borderId="70" xfId="0" applyFont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1" borderId="0" xfId="0" applyFont="1" applyFill="1" applyBorder="1" applyAlignment="1">
      <alignment vertical="center"/>
    </xf>
    <xf numFmtId="0" fontId="10" fillId="32" borderId="16" xfId="0" applyFont="1" applyFill="1" applyBorder="1" applyAlignment="1">
      <alignment horizontal="center" vertical="center"/>
    </xf>
    <xf numFmtId="0" fontId="4" fillId="32" borderId="71" xfId="0" applyFont="1" applyFill="1" applyBorder="1" applyAlignment="1">
      <alignment horizontal="center" vertical="center"/>
    </xf>
    <xf numFmtId="0" fontId="4" fillId="32" borderId="72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73" xfId="0" applyFont="1" applyBorder="1" applyAlignment="1">
      <alignment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31" borderId="61" xfId="0" applyFont="1" applyFill="1" applyBorder="1" applyAlignment="1">
      <alignment horizontal="center" vertical="center"/>
    </xf>
    <xf numFmtId="0" fontId="3" fillId="31" borderId="75" xfId="0" applyFont="1" applyFill="1" applyBorder="1" applyAlignment="1">
      <alignment horizontal="center" vertical="center"/>
    </xf>
    <xf numFmtId="0" fontId="3" fillId="31" borderId="62" xfId="0" applyFont="1" applyFill="1" applyBorder="1" applyAlignment="1">
      <alignment horizontal="center" vertical="center"/>
    </xf>
    <xf numFmtId="0" fontId="3" fillId="31" borderId="76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right" vertical="center"/>
    </xf>
    <xf numFmtId="0" fontId="7" fillId="0" borderId="63" xfId="0" applyFont="1" applyBorder="1" applyAlignment="1">
      <alignment vertical="center"/>
    </xf>
    <xf numFmtId="0" fontId="11" fillId="0" borderId="63" xfId="0" applyFont="1" applyBorder="1" applyAlignment="1">
      <alignment horizontal="center" vertical="center"/>
    </xf>
    <xf numFmtId="0" fontId="3" fillId="31" borderId="77" xfId="0" applyFont="1" applyFill="1" applyBorder="1" applyAlignment="1">
      <alignment horizontal="center" vertical="center"/>
    </xf>
    <xf numFmtId="0" fontId="7" fillId="0" borderId="44" xfId="0" applyFont="1" applyBorder="1" applyAlignment="1">
      <alignment vertical="center"/>
    </xf>
    <xf numFmtId="0" fontId="3" fillId="31" borderId="45" xfId="0" applyFont="1" applyFill="1" applyBorder="1" applyAlignment="1">
      <alignment horizontal="center" vertical="center"/>
    </xf>
    <xf numFmtId="0" fontId="3" fillId="31" borderId="46" xfId="0" applyFont="1" applyFill="1" applyBorder="1" applyAlignment="1">
      <alignment horizontal="center" vertical="center"/>
    </xf>
    <xf numFmtId="0" fontId="3" fillId="31" borderId="66" xfId="0" applyFont="1" applyFill="1" applyBorder="1" applyAlignment="1">
      <alignment horizontal="center" vertical="center"/>
    </xf>
    <xf numFmtId="0" fontId="7" fillId="0" borderId="78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11" fillId="0" borderId="80" xfId="0" applyFont="1" applyBorder="1" applyAlignment="1">
      <alignment horizontal="left" vertical="center"/>
    </xf>
    <xf numFmtId="0" fontId="2" fillId="32" borderId="20" xfId="0" applyFont="1" applyFill="1" applyBorder="1" applyAlignment="1">
      <alignment vertical="center"/>
    </xf>
    <xf numFmtId="0" fontId="2" fillId="32" borderId="22" xfId="0" applyFont="1" applyFill="1" applyBorder="1" applyAlignment="1">
      <alignment vertical="center"/>
    </xf>
    <xf numFmtId="0" fontId="2" fillId="32" borderId="15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2" fillId="31" borderId="21" xfId="0" applyFont="1" applyFill="1" applyBorder="1" applyAlignment="1">
      <alignment horizontal="right" vertical="center"/>
    </xf>
    <xf numFmtId="0" fontId="2" fillId="31" borderId="82" xfId="0" applyFont="1" applyFill="1" applyBorder="1" applyAlignment="1">
      <alignment horizontal="left" vertical="center"/>
    </xf>
    <xf numFmtId="0" fontId="2" fillId="31" borderId="82" xfId="0" applyFont="1" applyFill="1" applyBorder="1" applyAlignment="1">
      <alignment horizontal="center" vertical="center" wrapText="1"/>
    </xf>
    <xf numFmtId="0" fontId="11" fillId="31" borderId="82" xfId="0" applyFont="1" applyFill="1" applyBorder="1" applyAlignment="1">
      <alignment horizontal="center" vertical="center"/>
    </xf>
    <xf numFmtId="0" fontId="2" fillId="31" borderId="83" xfId="0" applyFont="1" applyFill="1" applyBorder="1" applyAlignment="1">
      <alignment horizontal="right" vertical="center"/>
    </xf>
    <xf numFmtId="0" fontId="7" fillId="31" borderId="84" xfId="0" applyFont="1" applyFill="1" applyBorder="1" applyAlignment="1">
      <alignment horizontal="center" vertical="center"/>
    </xf>
    <xf numFmtId="0" fontId="7" fillId="31" borderId="74" xfId="0" applyFont="1" applyFill="1" applyBorder="1" applyAlignment="1">
      <alignment horizontal="center" vertical="center"/>
    </xf>
    <xf numFmtId="0" fontId="7" fillId="31" borderId="64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31" borderId="74" xfId="0" applyFont="1" applyFill="1" applyBorder="1" applyAlignment="1">
      <alignment vertical="center"/>
    </xf>
    <xf numFmtId="0" fontId="7" fillId="31" borderId="85" xfId="0" applyFont="1" applyFill="1" applyBorder="1" applyAlignment="1">
      <alignment horizontal="right" vertical="center"/>
    </xf>
    <xf numFmtId="0" fontId="7" fillId="0" borderId="30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86" xfId="0" applyFont="1" applyBorder="1" applyAlignment="1">
      <alignment horizontal="left" vertical="center"/>
    </xf>
    <xf numFmtId="0" fontId="2" fillId="31" borderId="0" xfId="0" applyFont="1" applyFill="1" applyBorder="1" applyAlignment="1">
      <alignment horizontal="right" vertical="center"/>
    </xf>
    <xf numFmtId="0" fontId="2" fillId="31" borderId="87" xfId="0" applyFont="1" applyFill="1" applyBorder="1" applyAlignment="1">
      <alignment horizontal="center" vertical="center" wrapText="1"/>
    </xf>
    <xf numFmtId="0" fontId="2" fillId="31" borderId="79" xfId="0" applyFont="1" applyFill="1" applyBorder="1" applyAlignment="1">
      <alignment horizontal="center" vertical="center" wrapText="1"/>
    </xf>
    <xf numFmtId="0" fontId="11" fillId="31" borderId="56" xfId="0" applyFont="1" applyFill="1" applyBorder="1" applyAlignment="1">
      <alignment horizontal="center" vertical="center"/>
    </xf>
    <xf numFmtId="0" fontId="11" fillId="31" borderId="35" xfId="0" applyFont="1" applyFill="1" applyBorder="1" applyAlignment="1">
      <alignment horizontal="center" vertical="center"/>
    </xf>
    <xf numFmtId="0" fontId="11" fillId="31" borderId="51" xfId="0" applyFont="1" applyFill="1" applyBorder="1" applyAlignment="1">
      <alignment horizontal="center" vertical="center"/>
    </xf>
    <xf numFmtId="0" fontId="7" fillId="31" borderId="67" xfId="0" applyFont="1" applyFill="1" applyBorder="1" applyAlignment="1">
      <alignment horizontal="left" vertical="center"/>
    </xf>
    <xf numFmtId="0" fontId="3" fillId="0" borderId="78" xfId="0" applyFont="1" applyBorder="1" applyAlignment="1">
      <alignment horizontal="center" vertical="center"/>
    </xf>
    <xf numFmtId="0" fontId="11" fillId="31" borderId="30" xfId="0" applyFont="1" applyFill="1" applyBorder="1" applyAlignment="1">
      <alignment horizontal="left" vertical="center"/>
    </xf>
    <xf numFmtId="0" fontId="2" fillId="31" borderId="88" xfId="0" applyFont="1" applyFill="1" applyBorder="1" applyAlignment="1">
      <alignment horizontal="center" vertical="center"/>
    </xf>
    <xf numFmtId="0" fontId="2" fillId="31" borderId="32" xfId="0" applyFont="1" applyFill="1" applyBorder="1" applyAlignment="1">
      <alignment horizontal="center" vertical="center"/>
    </xf>
    <xf numFmtId="0" fontId="11" fillId="31" borderId="53" xfId="0" applyFont="1" applyFill="1" applyBorder="1" applyAlignment="1">
      <alignment vertical="center"/>
    </xf>
    <xf numFmtId="0" fontId="11" fillId="31" borderId="54" xfId="0" applyFont="1" applyFill="1" applyBorder="1" applyAlignment="1">
      <alignment vertical="center"/>
    </xf>
    <xf numFmtId="0" fontId="11" fillId="31" borderId="69" xfId="0" applyFont="1" applyFill="1" applyBorder="1" applyAlignment="1">
      <alignment horizontal="center" vertical="center"/>
    </xf>
    <xf numFmtId="0" fontId="11" fillId="31" borderId="77" xfId="0" applyFont="1" applyFill="1" applyBorder="1" applyAlignment="1">
      <alignment vertical="center"/>
    </xf>
    <xf numFmtId="0" fontId="11" fillId="31" borderId="55" xfId="0" applyFont="1" applyFill="1" applyBorder="1" applyAlignment="1">
      <alignment horizontal="right" vertical="center"/>
    </xf>
    <xf numFmtId="0" fontId="11" fillId="31" borderId="89" xfId="0" applyFont="1" applyFill="1" applyBorder="1" applyAlignment="1">
      <alignment horizontal="left" vertical="center"/>
    </xf>
    <xf numFmtId="0" fontId="2" fillId="31" borderId="90" xfId="0" applyFont="1" applyFill="1" applyBorder="1" applyAlignment="1">
      <alignment horizontal="center" vertical="center"/>
    </xf>
    <xf numFmtId="0" fontId="2" fillId="31" borderId="24" xfId="0" applyFont="1" applyFill="1" applyBorder="1" applyAlignment="1">
      <alignment horizontal="center" vertical="center"/>
    </xf>
    <xf numFmtId="0" fontId="11" fillId="31" borderId="91" xfId="0" applyFont="1" applyFill="1" applyBorder="1" applyAlignment="1">
      <alignment vertical="center"/>
    </xf>
    <xf numFmtId="0" fontId="11" fillId="31" borderId="92" xfId="0" applyFont="1" applyFill="1" applyBorder="1" applyAlignment="1">
      <alignment vertical="center"/>
    </xf>
    <xf numFmtId="0" fontId="11" fillId="31" borderId="93" xfId="0" applyFont="1" applyFill="1" applyBorder="1" applyAlignment="1">
      <alignment horizontal="center" vertical="center"/>
    </xf>
    <xf numFmtId="0" fontId="11" fillId="31" borderId="94" xfId="0" applyFont="1" applyFill="1" applyBorder="1" applyAlignment="1">
      <alignment vertical="center"/>
    </xf>
    <xf numFmtId="0" fontId="11" fillId="31" borderId="95" xfId="0" applyFont="1" applyFill="1" applyBorder="1" applyAlignment="1">
      <alignment horizontal="right" vertical="center"/>
    </xf>
    <xf numFmtId="0" fontId="7" fillId="31" borderId="91" xfId="0" applyFont="1" applyFill="1" applyBorder="1" applyAlignment="1">
      <alignment horizontal="center" vertical="center"/>
    </xf>
    <xf numFmtId="0" fontId="7" fillId="31" borderId="92" xfId="0" applyFont="1" applyFill="1" applyBorder="1" applyAlignment="1">
      <alignment horizontal="center" vertical="center"/>
    </xf>
    <xf numFmtId="0" fontId="7" fillId="31" borderId="95" xfId="0" applyFont="1" applyFill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31" borderId="8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98" xfId="0" applyFont="1" applyBorder="1" applyAlignment="1">
      <alignment vertical="center"/>
    </xf>
    <xf numFmtId="0" fontId="9" fillId="0" borderId="99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10" fillId="32" borderId="25" xfId="0" applyFont="1" applyFill="1" applyBorder="1" applyAlignment="1">
      <alignment horizontal="center" vertical="center"/>
    </xf>
    <xf numFmtId="0" fontId="11" fillId="0" borderId="52" xfId="0" applyFont="1" applyBorder="1" applyAlignment="1">
      <alignment horizontal="left" vertical="center"/>
    </xf>
    <xf numFmtId="0" fontId="11" fillId="0" borderId="3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 wrapText="1"/>
    </xf>
    <xf numFmtId="0" fontId="11" fillId="31" borderId="41" xfId="0" applyFont="1" applyFill="1" applyBorder="1" applyAlignment="1">
      <alignment horizontal="left" vertical="center"/>
    </xf>
    <xf numFmtId="0" fontId="3" fillId="0" borderId="57" xfId="0" applyFont="1" applyBorder="1" applyAlignment="1">
      <alignment vertical="center"/>
    </xf>
    <xf numFmtId="0" fontId="11" fillId="0" borderId="42" xfId="0" applyFont="1" applyBorder="1" applyAlignment="1">
      <alignment horizontal="center" vertical="center"/>
    </xf>
    <xf numFmtId="0" fontId="7" fillId="0" borderId="101" xfId="0" applyFont="1" applyBorder="1" applyAlignment="1">
      <alignment vertical="center"/>
    </xf>
    <xf numFmtId="0" fontId="9" fillId="31" borderId="102" xfId="0" applyFont="1" applyFill="1" applyBorder="1" applyAlignment="1">
      <alignment horizontal="right" vertical="center"/>
    </xf>
    <xf numFmtId="0" fontId="9" fillId="31" borderId="102" xfId="0" applyFont="1" applyFill="1" applyBorder="1" applyAlignment="1">
      <alignment horizontal="left" vertical="center"/>
    </xf>
    <xf numFmtId="0" fontId="9" fillId="31" borderId="103" xfId="0" applyFont="1" applyFill="1" applyBorder="1" applyAlignment="1">
      <alignment horizontal="center" vertical="center" wrapText="1"/>
    </xf>
    <xf numFmtId="0" fontId="7" fillId="31" borderId="104" xfId="0" applyFont="1" applyFill="1" applyBorder="1" applyAlignment="1">
      <alignment horizontal="center" vertical="center"/>
    </xf>
    <xf numFmtId="0" fontId="7" fillId="31" borderId="105" xfId="0" applyFont="1" applyFill="1" applyBorder="1" applyAlignment="1">
      <alignment horizontal="center" vertical="center"/>
    </xf>
    <xf numFmtId="0" fontId="9" fillId="31" borderId="106" xfId="0" applyFont="1" applyFill="1" applyBorder="1" applyAlignment="1">
      <alignment horizontal="right" vertical="center"/>
    </xf>
    <xf numFmtId="0" fontId="7" fillId="31" borderId="107" xfId="0" applyFont="1" applyFill="1" applyBorder="1" applyAlignment="1">
      <alignment horizontal="center" vertical="center"/>
    </xf>
    <xf numFmtId="0" fontId="3" fillId="31" borderId="69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31" borderId="108" xfId="0" applyFont="1" applyFill="1" applyBorder="1" applyAlignment="1">
      <alignment horizontal="right" vertical="center"/>
    </xf>
    <xf numFmtId="0" fontId="9" fillId="31" borderId="109" xfId="0" applyFont="1" applyFill="1" applyBorder="1" applyAlignment="1">
      <alignment horizontal="center" vertical="center" wrapText="1"/>
    </xf>
    <xf numFmtId="0" fontId="9" fillId="31" borderId="110" xfId="0" applyFont="1" applyFill="1" applyBorder="1" applyAlignment="1">
      <alignment horizontal="center" vertical="center" wrapText="1"/>
    </xf>
    <xf numFmtId="0" fontId="7" fillId="31" borderId="111" xfId="0" applyFont="1" applyFill="1" applyBorder="1" applyAlignment="1">
      <alignment horizontal="center" vertical="center"/>
    </xf>
    <xf numFmtId="0" fontId="7" fillId="31" borderId="112" xfId="0" applyFont="1" applyFill="1" applyBorder="1" applyAlignment="1">
      <alignment horizontal="center" vertical="center"/>
    </xf>
    <xf numFmtId="0" fontId="7" fillId="31" borderId="113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31" borderId="114" xfId="0" applyFont="1" applyFill="1" applyBorder="1" applyAlignment="1">
      <alignment horizontal="left" vertical="center"/>
    </xf>
    <xf numFmtId="0" fontId="2" fillId="31" borderId="115" xfId="0" applyFont="1" applyFill="1" applyBorder="1" applyAlignment="1">
      <alignment horizontal="center" vertical="center"/>
    </xf>
    <xf numFmtId="0" fontId="11" fillId="31" borderId="89" xfId="0" applyFont="1" applyFill="1" applyBorder="1" applyAlignment="1">
      <alignment horizontal="center" vertical="center"/>
    </xf>
    <xf numFmtId="0" fontId="11" fillId="31" borderId="92" xfId="0" applyFont="1" applyFill="1" applyBorder="1" applyAlignment="1">
      <alignment horizontal="center" vertical="center"/>
    </xf>
    <xf numFmtId="0" fontId="11" fillId="31" borderId="95" xfId="0" applyFont="1" applyFill="1" applyBorder="1" applyAlignment="1">
      <alignment horizontal="center" vertical="center"/>
    </xf>
    <xf numFmtId="0" fontId="11" fillId="31" borderId="116" xfId="0" applyFont="1" applyFill="1" applyBorder="1" applyAlignment="1">
      <alignment horizontal="center" vertical="center"/>
    </xf>
    <xf numFmtId="0" fontId="11" fillId="31" borderId="91" xfId="0" applyFont="1" applyFill="1" applyBorder="1" applyAlignment="1">
      <alignment horizontal="center" vertical="center"/>
    </xf>
    <xf numFmtId="0" fontId="11" fillId="31" borderId="94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1" fillId="0" borderId="117" xfId="0" applyFont="1" applyBorder="1" applyAlignment="1">
      <alignment horizontal="left" vertical="center"/>
    </xf>
    <xf numFmtId="0" fontId="2" fillId="32" borderId="57" xfId="0" applyFont="1" applyFill="1" applyBorder="1" applyAlignment="1">
      <alignment vertical="center"/>
    </xf>
    <xf numFmtId="0" fontId="11" fillId="32" borderId="118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1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2" fillId="0" borderId="57" xfId="0" applyFont="1" applyBorder="1" applyAlignment="1">
      <alignment horizontal="center" vertical="center"/>
    </xf>
    <xf numFmtId="0" fontId="11" fillId="31" borderId="120" xfId="0" applyFont="1" applyFill="1" applyBorder="1" applyAlignment="1">
      <alignment horizontal="center" vertical="center"/>
    </xf>
    <xf numFmtId="0" fontId="11" fillId="31" borderId="121" xfId="0" applyFont="1" applyFill="1" applyBorder="1" applyAlignment="1">
      <alignment horizontal="center" vertical="center"/>
    </xf>
    <xf numFmtId="0" fontId="11" fillId="31" borderId="0" xfId="0" applyFont="1" applyFill="1" applyBorder="1" applyAlignment="1">
      <alignment horizontal="center" vertical="center"/>
    </xf>
    <xf numFmtId="0" fontId="11" fillId="31" borderId="122" xfId="0" applyFont="1" applyFill="1" applyBorder="1" applyAlignment="1">
      <alignment horizontal="center" vertical="center"/>
    </xf>
    <xf numFmtId="0" fontId="11" fillId="31" borderId="123" xfId="0" applyFont="1" applyFill="1" applyBorder="1" applyAlignment="1">
      <alignment horizontal="center" vertical="center"/>
    </xf>
    <xf numFmtId="0" fontId="11" fillId="31" borderId="124" xfId="0" applyFont="1" applyFill="1" applyBorder="1" applyAlignment="1">
      <alignment horizontal="center" vertical="center"/>
    </xf>
    <xf numFmtId="0" fontId="11" fillId="31" borderId="36" xfId="0" applyFont="1" applyFill="1" applyBorder="1" applyAlignment="1">
      <alignment horizontal="center" vertical="center"/>
    </xf>
    <xf numFmtId="0" fontId="11" fillId="31" borderId="125" xfId="0" applyFont="1" applyFill="1" applyBorder="1" applyAlignment="1">
      <alignment horizontal="center" vertical="center"/>
    </xf>
    <xf numFmtId="0" fontId="11" fillId="31" borderId="31" xfId="0" applyFont="1" applyFill="1" applyBorder="1" applyAlignment="1">
      <alignment horizontal="center" vertical="center"/>
    </xf>
    <xf numFmtId="0" fontId="11" fillId="31" borderId="126" xfId="0" applyFont="1" applyFill="1" applyBorder="1" applyAlignment="1">
      <alignment horizontal="center" vertical="center"/>
    </xf>
    <xf numFmtId="0" fontId="11" fillId="31" borderId="127" xfId="0" applyFont="1" applyFill="1" applyBorder="1" applyAlignment="1">
      <alignment horizontal="center" vertical="center"/>
    </xf>
    <xf numFmtId="0" fontId="11" fillId="31" borderId="128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31" borderId="129" xfId="0" applyFont="1" applyFill="1" applyBorder="1" applyAlignment="1">
      <alignment horizontal="center" vertical="center"/>
    </xf>
    <xf numFmtId="0" fontId="11" fillId="31" borderId="130" xfId="0" applyFont="1" applyFill="1" applyBorder="1" applyAlignment="1">
      <alignment horizontal="center" vertical="center"/>
    </xf>
    <xf numFmtId="0" fontId="11" fillId="31" borderId="77" xfId="0" applyFont="1" applyFill="1" applyBorder="1" applyAlignment="1">
      <alignment horizontal="center" vertical="center"/>
    </xf>
    <xf numFmtId="0" fontId="11" fillId="31" borderId="55" xfId="0" applyFont="1" applyFill="1" applyBorder="1" applyAlignment="1">
      <alignment horizontal="center" vertical="center"/>
    </xf>
    <xf numFmtId="0" fontId="11" fillId="31" borderId="131" xfId="0" applyFont="1" applyFill="1" applyBorder="1" applyAlignment="1">
      <alignment horizontal="center" vertical="center"/>
    </xf>
    <xf numFmtId="0" fontId="11" fillId="31" borderId="132" xfId="0" applyFont="1" applyFill="1" applyBorder="1" applyAlignment="1">
      <alignment horizontal="center" vertical="center"/>
    </xf>
    <xf numFmtId="0" fontId="11" fillId="31" borderId="133" xfId="0" applyFont="1" applyFill="1" applyBorder="1" applyAlignment="1">
      <alignment horizontal="center" vertical="center"/>
    </xf>
    <xf numFmtId="0" fontId="11" fillId="31" borderId="42" xfId="0" applyFont="1" applyFill="1" applyBorder="1" applyAlignment="1">
      <alignment horizontal="center" vertical="center"/>
    </xf>
    <xf numFmtId="0" fontId="11" fillId="0" borderId="59" xfId="0" applyFont="1" applyBorder="1" applyAlignment="1">
      <alignment horizontal="left" vertical="center"/>
    </xf>
    <xf numFmtId="0" fontId="2" fillId="0" borderId="68" xfId="0" applyFont="1" applyBorder="1" applyAlignment="1">
      <alignment horizontal="center" vertical="center"/>
    </xf>
    <xf numFmtId="0" fontId="11" fillId="0" borderId="134" xfId="0" applyFont="1" applyBorder="1" applyAlignment="1">
      <alignment horizontal="left" vertical="center"/>
    </xf>
    <xf numFmtId="0" fontId="2" fillId="0" borderId="134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11" fillId="31" borderId="136" xfId="0" applyFont="1" applyFill="1" applyBorder="1" applyAlignment="1">
      <alignment horizontal="center" vertical="center"/>
    </xf>
    <xf numFmtId="0" fontId="11" fillId="31" borderId="137" xfId="0" applyFont="1" applyFill="1" applyBorder="1" applyAlignment="1">
      <alignment horizontal="center" vertical="center"/>
    </xf>
    <xf numFmtId="0" fontId="11" fillId="31" borderId="13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vertical="center"/>
    </xf>
    <xf numFmtId="0" fontId="2" fillId="33" borderId="6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31" borderId="24" xfId="0" applyFont="1" applyFill="1" applyBorder="1" applyAlignment="1">
      <alignment horizontal="left" vertical="center" wrapText="1"/>
    </xf>
    <xf numFmtId="0" fontId="2" fillId="31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32" borderId="20" xfId="0" applyFont="1" applyFill="1" applyBorder="1" applyAlignment="1">
      <alignment vertical="center"/>
    </xf>
    <xf numFmtId="0" fontId="14" fillId="32" borderId="21" xfId="0" applyFont="1" applyFill="1" applyBorder="1" applyAlignment="1">
      <alignment vertical="center"/>
    </xf>
    <xf numFmtId="0" fontId="14" fillId="32" borderId="22" xfId="0" applyFont="1" applyFill="1" applyBorder="1" applyAlignment="1">
      <alignment vertical="center"/>
    </xf>
    <xf numFmtId="0" fontId="4" fillId="0" borderId="79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left" vertical="center"/>
    </xf>
    <xf numFmtId="0" fontId="7" fillId="32" borderId="18" xfId="0" applyFont="1" applyFill="1" applyBorder="1" applyAlignment="1">
      <alignment horizontal="center" vertical="center"/>
    </xf>
    <xf numFmtId="0" fontId="3" fillId="0" borderId="79" xfId="0" applyFont="1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3" fillId="0" borderId="116" xfId="0" applyFont="1" applyBorder="1" applyAlignment="1">
      <alignment vertical="center"/>
    </xf>
    <xf numFmtId="0" fontId="9" fillId="0" borderId="108" xfId="0" applyFont="1" applyBorder="1" applyAlignment="1">
      <alignment horizontal="center" vertical="center"/>
    </xf>
    <xf numFmtId="0" fontId="3" fillId="0" borderId="118" xfId="0" applyFont="1" applyBorder="1" applyAlignment="1">
      <alignment vertical="center"/>
    </xf>
    <xf numFmtId="0" fontId="11" fillId="31" borderId="0" xfId="0" applyFont="1" applyFill="1" applyBorder="1" applyAlignment="1">
      <alignment vertical="center"/>
    </xf>
    <xf numFmtId="0" fontId="2" fillId="31" borderId="116" xfId="0" applyFont="1" applyFill="1" applyBorder="1" applyAlignment="1">
      <alignment vertical="center"/>
    </xf>
    <xf numFmtId="0" fontId="2" fillId="31" borderId="108" xfId="0" applyFont="1" applyFill="1" applyBorder="1" applyAlignment="1">
      <alignment vertical="center" wrapText="1"/>
    </xf>
    <xf numFmtId="0" fontId="2" fillId="31" borderId="118" xfId="0" applyFont="1" applyFill="1" applyBorder="1" applyAlignment="1">
      <alignment vertical="center" wrapText="1"/>
    </xf>
    <xf numFmtId="0" fontId="11" fillId="31" borderId="108" xfId="0" applyFont="1" applyFill="1" applyBorder="1" applyAlignment="1">
      <alignment horizontal="center" vertical="center"/>
    </xf>
    <xf numFmtId="0" fontId="11" fillId="31" borderId="108" xfId="0" applyFont="1" applyFill="1" applyBorder="1" applyAlignment="1">
      <alignment vertical="center"/>
    </xf>
    <xf numFmtId="0" fontId="11" fillId="31" borderId="118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9" fillId="31" borderId="139" xfId="0" applyFont="1" applyFill="1" applyBorder="1" applyAlignment="1">
      <alignment horizontal="right" vertical="center"/>
    </xf>
    <xf numFmtId="0" fontId="9" fillId="31" borderId="140" xfId="0" applyFont="1" applyFill="1" applyBorder="1" applyAlignment="1">
      <alignment horizontal="right" vertical="center"/>
    </xf>
    <xf numFmtId="0" fontId="9" fillId="31" borderId="140" xfId="0" applyFont="1" applyFill="1" applyBorder="1" applyAlignment="1">
      <alignment horizontal="left" vertical="center"/>
    </xf>
    <xf numFmtId="0" fontId="9" fillId="31" borderId="141" xfId="0" applyFont="1" applyFill="1" applyBorder="1" applyAlignment="1">
      <alignment horizontal="center" vertical="center" wrapText="1"/>
    </xf>
    <xf numFmtId="0" fontId="7" fillId="31" borderId="142" xfId="0" applyFont="1" applyFill="1" applyBorder="1" applyAlignment="1">
      <alignment horizontal="center" vertical="center"/>
    </xf>
    <xf numFmtId="0" fontId="7" fillId="31" borderId="143" xfId="0" applyFont="1" applyFill="1" applyBorder="1" applyAlignment="1">
      <alignment horizontal="center" vertical="center"/>
    </xf>
    <xf numFmtId="0" fontId="9" fillId="31" borderId="144" xfId="0" applyFont="1" applyFill="1" applyBorder="1" applyAlignment="1">
      <alignment horizontal="right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4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1" fillId="31" borderId="146" xfId="0" applyFont="1" applyFill="1" applyBorder="1" applyAlignment="1">
      <alignment vertical="center"/>
    </xf>
    <xf numFmtId="0" fontId="11" fillId="31" borderId="147" xfId="0" applyFont="1" applyFill="1" applyBorder="1" applyAlignment="1">
      <alignment vertical="center"/>
    </xf>
    <xf numFmtId="0" fontId="2" fillId="31" borderId="148" xfId="0" applyFont="1" applyFill="1" applyBorder="1" applyAlignment="1">
      <alignment horizontal="center" vertical="center"/>
    </xf>
    <xf numFmtId="0" fontId="2" fillId="31" borderId="149" xfId="0" applyFont="1" applyFill="1" applyBorder="1" applyAlignment="1">
      <alignment horizontal="center" vertical="center"/>
    </xf>
    <xf numFmtId="0" fontId="11" fillId="31" borderId="150" xfId="0" applyFont="1" applyFill="1" applyBorder="1" applyAlignment="1">
      <alignment vertical="center"/>
    </xf>
    <xf numFmtId="0" fontId="9" fillId="31" borderId="151" xfId="0" applyFont="1" applyFill="1" applyBorder="1" applyAlignment="1">
      <alignment horizontal="right" vertical="center"/>
    </xf>
    <xf numFmtId="0" fontId="9" fillId="31" borderId="87" xfId="0" applyFont="1" applyFill="1" applyBorder="1" applyAlignment="1">
      <alignment horizontal="left" vertical="center"/>
    </xf>
    <xf numFmtId="0" fontId="9" fillId="31" borderId="152" xfId="0" applyFont="1" applyFill="1" applyBorder="1" applyAlignment="1">
      <alignment horizontal="center" vertical="center" wrapText="1"/>
    </xf>
    <xf numFmtId="0" fontId="9" fillId="31" borderId="153" xfId="0" applyFont="1" applyFill="1" applyBorder="1" applyAlignment="1">
      <alignment horizontal="center" vertical="center" wrapText="1"/>
    </xf>
    <xf numFmtId="0" fontId="3" fillId="31" borderId="34" xfId="0" applyFont="1" applyFill="1" applyBorder="1" applyAlignment="1">
      <alignment horizontal="center" vertical="center" wrapText="1"/>
    </xf>
    <xf numFmtId="0" fontId="3" fillId="31" borderId="35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6" fillId="31" borderId="0" xfId="0" applyFont="1" applyFill="1" applyBorder="1" applyAlignment="1">
      <alignment vertical="center"/>
    </xf>
    <xf numFmtId="0" fontId="11" fillId="31" borderId="154" xfId="0" applyFont="1" applyFill="1" applyBorder="1" applyAlignment="1">
      <alignment vertical="center"/>
    </xf>
    <xf numFmtId="0" fontId="11" fillId="31" borderId="155" xfId="0" applyFont="1" applyFill="1" applyBorder="1" applyAlignment="1">
      <alignment horizontal="center" vertical="center"/>
    </xf>
    <xf numFmtId="0" fontId="11" fillId="31" borderId="156" xfId="0" applyFont="1" applyFill="1" applyBorder="1" applyAlignment="1">
      <alignment vertical="center"/>
    </xf>
    <xf numFmtId="0" fontId="7" fillId="31" borderId="151" xfId="0" applyFont="1" applyFill="1" applyBorder="1" applyAlignment="1">
      <alignment vertical="center" wrapText="1"/>
    </xf>
    <xf numFmtId="0" fontId="9" fillId="31" borderId="115" xfId="0" applyFont="1" applyFill="1" applyBorder="1" applyAlignment="1">
      <alignment horizontal="center" vertical="center" wrapText="1"/>
    </xf>
    <xf numFmtId="0" fontId="9" fillId="31" borderId="18" xfId="0" applyFont="1" applyFill="1" applyBorder="1" applyAlignment="1">
      <alignment horizontal="center" vertical="center" wrapText="1"/>
    </xf>
    <xf numFmtId="0" fontId="9" fillId="31" borderId="24" xfId="0" applyFont="1" applyFill="1" applyBorder="1" applyAlignment="1">
      <alignment horizontal="center" vertical="center" wrapText="1"/>
    </xf>
    <xf numFmtId="0" fontId="2" fillId="31" borderId="151" xfId="0" applyFont="1" applyFill="1" applyBorder="1" applyAlignment="1">
      <alignment vertical="center"/>
    </xf>
    <xf numFmtId="0" fontId="2" fillId="31" borderId="157" xfId="0" applyFont="1" applyFill="1" applyBorder="1" applyAlignment="1">
      <alignment vertical="center"/>
    </xf>
    <xf numFmtId="0" fontId="2" fillId="31" borderId="158" xfId="0" applyFont="1" applyFill="1" applyBorder="1" applyAlignment="1">
      <alignment vertical="center"/>
    </xf>
    <xf numFmtId="0" fontId="7" fillId="0" borderId="159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3" fillId="31" borderId="160" xfId="0" applyFont="1" applyFill="1" applyBorder="1" applyAlignment="1">
      <alignment horizontal="center" vertical="center" wrapText="1"/>
    </xf>
    <xf numFmtId="0" fontId="3" fillId="31" borderId="161" xfId="0" applyFont="1" applyFill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 wrapText="1"/>
    </xf>
    <xf numFmtId="0" fontId="3" fillId="0" borderId="160" xfId="0" applyFont="1" applyBorder="1" applyAlignment="1">
      <alignment horizontal="center" vertical="center" wrapText="1"/>
    </xf>
    <xf numFmtId="0" fontId="3" fillId="0" borderId="161" xfId="0" applyFont="1" applyBorder="1" applyAlignment="1">
      <alignment horizontal="center" vertical="center" wrapText="1"/>
    </xf>
    <xf numFmtId="0" fontId="11" fillId="31" borderId="162" xfId="0" applyFont="1" applyFill="1" applyBorder="1" applyAlignment="1">
      <alignment horizontal="center" vertical="center"/>
    </xf>
    <xf numFmtId="0" fontId="11" fillId="31" borderId="99" xfId="0" applyFont="1" applyFill="1" applyBorder="1" applyAlignment="1">
      <alignment horizontal="left" vertical="center"/>
    </xf>
    <xf numFmtId="0" fontId="11" fillId="31" borderId="163" xfId="0" applyFont="1" applyFill="1" applyBorder="1" applyAlignment="1">
      <alignment horizontal="left" vertical="center"/>
    </xf>
    <xf numFmtId="0" fontId="2" fillId="31" borderId="100" xfId="0" applyFont="1" applyFill="1" applyBorder="1" applyAlignment="1">
      <alignment horizontal="center" vertical="center"/>
    </xf>
    <xf numFmtId="0" fontId="2" fillId="31" borderId="164" xfId="0" applyFont="1" applyFill="1" applyBorder="1" applyAlignment="1">
      <alignment horizontal="center" vertical="center"/>
    </xf>
    <xf numFmtId="0" fontId="2" fillId="31" borderId="165" xfId="0" applyFont="1" applyFill="1" applyBorder="1" applyAlignment="1">
      <alignment horizontal="center" vertical="center"/>
    </xf>
    <xf numFmtId="0" fontId="7" fillId="31" borderId="151" xfId="0" applyFont="1" applyFill="1" applyBorder="1" applyAlignment="1">
      <alignment vertical="center" shrinkToFit="1"/>
    </xf>
    <xf numFmtId="0" fontId="9" fillId="0" borderId="151" xfId="0" applyFont="1" applyBorder="1" applyAlignment="1">
      <alignment horizontal="center" vertical="center"/>
    </xf>
    <xf numFmtId="0" fontId="9" fillId="0" borderId="157" xfId="0" applyFont="1" applyBorder="1" applyAlignment="1">
      <alignment horizontal="center" vertical="center"/>
    </xf>
    <xf numFmtId="0" fontId="9" fillId="0" borderId="158" xfId="0" applyFont="1" applyBorder="1" applyAlignment="1">
      <alignment horizontal="center" vertical="center"/>
    </xf>
    <xf numFmtId="0" fontId="3" fillId="31" borderId="91" xfId="0" applyFont="1" applyFill="1" applyBorder="1" applyAlignment="1">
      <alignment horizontal="center" vertical="center" wrapText="1"/>
    </xf>
    <xf numFmtId="0" fontId="3" fillId="31" borderId="9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/>
    </xf>
    <xf numFmtId="0" fontId="7" fillId="0" borderId="166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9" fillId="0" borderId="118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9" fillId="31" borderId="167" xfId="0" applyFont="1" applyFill="1" applyBorder="1" applyAlignment="1">
      <alignment horizontal="right" vertical="center"/>
    </xf>
    <xf numFmtId="0" fontId="9" fillId="31" borderId="168" xfId="0" applyFont="1" applyFill="1" applyBorder="1" applyAlignment="1">
      <alignment horizontal="left" vertical="center"/>
    </xf>
    <xf numFmtId="0" fontId="9" fillId="31" borderId="169" xfId="0" applyFont="1" applyFill="1" applyBorder="1" applyAlignment="1">
      <alignment horizontal="center" vertical="center" wrapText="1"/>
    </xf>
    <xf numFmtId="0" fontId="7" fillId="31" borderId="170" xfId="0" applyFont="1" applyFill="1" applyBorder="1" applyAlignment="1">
      <alignment horizontal="center" vertical="center"/>
    </xf>
    <xf numFmtId="0" fontId="7" fillId="31" borderId="171" xfId="0" applyFont="1" applyFill="1" applyBorder="1" applyAlignment="1">
      <alignment horizontal="center" vertical="center"/>
    </xf>
    <xf numFmtId="0" fontId="9" fillId="31" borderId="172" xfId="0" applyFont="1" applyFill="1" applyBorder="1" applyAlignment="1">
      <alignment horizontal="right" vertical="center"/>
    </xf>
    <xf numFmtId="0" fontId="7" fillId="31" borderId="20" xfId="0" applyFont="1" applyFill="1" applyBorder="1" applyAlignment="1">
      <alignment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21" xfId="0" applyFont="1" applyFill="1" applyBorder="1" applyAlignment="1">
      <alignment vertical="center"/>
    </xf>
    <xf numFmtId="0" fontId="7" fillId="31" borderId="22" xfId="0" applyFont="1" applyFill="1" applyBorder="1" applyAlignment="1">
      <alignment vertical="center"/>
    </xf>
    <xf numFmtId="0" fontId="3" fillId="31" borderId="20" xfId="0" applyFont="1" applyFill="1" applyBorder="1" applyAlignment="1">
      <alignment vertical="center"/>
    </xf>
    <xf numFmtId="0" fontId="3" fillId="31" borderId="21" xfId="0" applyFont="1" applyFill="1" applyBorder="1" applyAlignment="1">
      <alignment horizontal="left" vertical="center"/>
    </xf>
    <xf numFmtId="0" fontId="3" fillId="31" borderId="22" xfId="0" applyFont="1" applyFill="1" applyBorder="1" applyAlignment="1">
      <alignment vertical="center"/>
    </xf>
    <xf numFmtId="0" fontId="9" fillId="31" borderId="173" xfId="0" applyFont="1" applyFill="1" applyBorder="1" applyAlignment="1">
      <alignment horizontal="right" vertical="center"/>
    </xf>
    <xf numFmtId="0" fontId="9" fillId="31" borderId="0" xfId="0" applyFont="1" applyFill="1" applyBorder="1" applyAlignment="1">
      <alignment horizontal="center" vertical="center" wrapText="1"/>
    </xf>
    <xf numFmtId="0" fontId="9" fillId="31" borderId="79" xfId="0" applyFont="1" applyFill="1" applyBorder="1" applyAlignment="1">
      <alignment horizontal="center" vertical="center" wrapText="1"/>
    </xf>
    <xf numFmtId="0" fontId="7" fillId="31" borderId="70" xfId="0" applyFont="1" applyFill="1" applyBorder="1" applyAlignment="1">
      <alignment horizontal="center" vertical="center"/>
    </xf>
    <xf numFmtId="0" fontId="7" fillId="31" borderId="161" xfId="0" applyFont="1" applyFill="1" applyBorder="1" applyAlignment="1">
      <alignment horizontal="center" vertical="center"/>
    </xf>
    <xf numFmtId="0" fontId="7" fillId="31" borderId="122" xfId="0" applyFont="1" applyFill="1" applyBorder="1" applyAlignment="1">
      <alignment horizontal="center" vertical="center"/>
    </xf>
    <xf numFmtId="0" fontId="3" fillId="31" borderId="101" xfId="0" applyFont="1" applyFill="1" applyBorder="1" applyAlignment="1">
      <alignment horizontal="left" vertical="center"/>
    </xf>
    <xf numFmtId="0" fontId="3" fillId="31" borderId="0" xfId="0" applyFont="1" applyFill="1" applyBorder="1" applyAlignment="1">
      <alignment horizontal="left" vertical="center"/>
    </xf>
    <xf numFmtId="0" fontId="3" fillId="31" borderId="79" xfId="0" applyFont="1" applyFill="1" applyBorder="1" applyAlignment="1">
      <alignment horizontal="left" vertical="center"/>
    </xf>
    <xf numFmtId="0" fontId="7" fillId="31" borderId="101" xfId="0" applyFont="1" applyFill="1" applyBorder="1" applyAlignment="1">
      <alignment vertical="center"/>
    </xf>
    <xf numFmtId="0" fontId="7" fillId="31" borderId="79" xfId="0" applyFont="1" applyFill="1" applyBorder="1" applyAlignment="1">
      <alignment vertical="center"/>
    </xf>
    <xf numFmtId="0" fontId="4" fillId="31" borderId="174" xfId="0" applyFont="1" applyFill="1" applyBorder="1" applyAlignment="1">
      <alignment horizontal="left" vertical="center"/>
    </xf>
    <xf numFmtId="0" fontId="9" fillId="31" borderId="32" xfId="0" applyFont="1" applyFill="1" applyBorder="1" applyAlignment="1">
      <alignment horizontal="center" vertical="center"/>
    </xf>
    <xf numFmtId="0" fontId="7" fillId="31" borderId="30" xfId="0" applyFont="1" applyFill="1" applyBorder="1" applyAlignment="1">
      <alignment horizontal="center" vertical="center"/>
    </xf>
    <xf numFmtId="0" fontId="7" fillId="31" borderId="85" xfId="0" applyFont="1" applyFill="1" applyBorder="1" applyAlignment="1">
      <alignment horizontal="center" vertical="center"/>
    </xf>
    <xf numFmtId="0" fontId="3" fillId="31" borderId="63" xfId="0" applyFont="1" applyFill="1" applyBorder="1" applyAlignment="1">
      <alignment horizontal="center" vertical="center"/>
    </xf>
    <xf numFmtId="0" fontId="7" fillId="31" borderId="52" xfId="0" applyFont="1" applyFill="1" applyBorder="1" applyAlignment="1">
      <alignment horizontal="left" vertical="center"/>
    </xf>
    <xf numFmtId="0" fontId="11" fillId="31" borderId="39" xfId="0" applyFont="1" applyFill="1" applyBorder="1" applyAlignment="1">
      <alignment horizontal="left" vertical="center" wrapText="1"/>
    </xf>
    <xf numFmtId="0" fontId="7" fillId="31" borderId="175" xfId="0" applyFont="1" applyFill="1" applyBorder="1" applyAlignment="1">
      <alignment vertical="center"/>
    </xf>
    <xf numFmtId="0" fontId="7" fillId="31" borderId="44" xfId="0" applyFont="1" applyFill="1" applyBorder="1" applyAlignment="1">
      <alignment vertical="center" wrapText="1"/>
    </xf>
    <xf numFmtId="0" fontId="7" fillId="31" borderId="39" xfId="0" applyFont="1" applyFill="1" applyBorder="1" applyAlignment="1">
      <alignment horizontal="center" vertical="center"/>
    </xf>
    <xf numFmtId="0" fontId="3" fillId="31" borderId="44" xfId="0" applyFont="1" applyFill="1" applyBorder="1" applyAlignment="1">
      <alignment horizontal="center" vertical="center"/>
    </xf>
    <xf numFmtId="0" fontId="11" fillId="31" borderId="89" xfId="0" applyFont="1" applyFill="1" applyBorder="1" applyAlignment="1">
      <alignment horizontal="left" vertical="center" wrapText="1"/>
    </xf>
    <xf numFmtId="0" fontId="7" fillId="31" borderId="176" xfId="0" applyFont="1" applyFill="1" applyBorder="1" applyAlignment="1">
      <alignment vertical="center"/>
    </xf>
    <xf numFmtId="0" fontId="7" fillId="31" borderId="135" xfId="0" applyFont="1" applyFill="1" applyBorder="1" applyAlignment="1">
      <alignment vertical="center" wrapText="1"/>
    </xf>
    <xf numFmtId="0" fontId="7" fillId="31" borderId="89" xfId="0" applyFont="1" applyFill="1" applyBorder="1" applyAlignment="1">
      <alignment horizontal="center" vertical="center"/>
    </xf>
    <xf numFmtId="0" fontId="7" fillId="31" borderId="94" xfId="0" applyFont="1" applyFill="1" applyBorder="1" applyAlignment="1">
      <alignment horizontal="center" vertical="center"/>
    </xf>
    <xf numFmtId="0" fontId="7" fillId="31" borderId="177" xfId="0" applyFont="1" applyFill="1" applyBorder="1" applyAlignment="1">
      <alignment horizontal="center" vertical="center"/>
    </xf>
    <xf numFmtId="0" fontId="3" fillId="31" borderId="135" xfId="0" applyFont="1" applyFill="1" applyBorder="1" applyAlignment="1">
      <alignment horizontal="center" vertical="center"/>
    </xf>
    <xf numFmtId="0" fontId="7" fillId="0" borderId="11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78" xfId="0" applyFont="1" applyBorder="1" applyAlignment="1">
      <alignment horizontal="center" vertical="center"/>
    </xf>
    <xf numFmtId="0" fontId="9" fillId="31" borderId="167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center" vertical="center"/>
    </xf>
    <xf numFmtId="0" fontId="9" fillId="31" borderId="173" xfId="0" applyFont="1" applyFill="1" applyBorder="1" applyAlignment="1">
      <alignment horizontal="center" vertical="center"/>
    </xf>
    <xf numFmtId="0" fontId="9" fillId="31" borderId="160" xfId="0" applyFont="1" applyFill="1" applyBorder="1" applyAlignment="1">
      <alignment horizontal="center" vertical="center"/>
    </xf>
    <xf numFmtId="0" fontId="9" fillId="31" borderId="161" xfId="0" applyFont="1" applyFill="1" applyBorder="1" applyAlignment="1">
      <alignment horizontal="center" vertical="center"/>
    </xf>
    <xf numFmtId="0" fontId="9" fillId="31" borderId="122" xfId="0" applyFont="1" applyFill="1" applyBorder="1" applyAlignment="1">
      <alignment horizontal="center" vertical="center"/>
    </xf>
    <xf numFmtId="0" fontId="4" fillId="31" borderId="20" xfId="0" applyFont="1" applyFill="1" applyBorder="1" applyAlignment="1">
      <alignment horizontal="left" vertical="center"/>
    </xf>
    <xf numFmtId="0" fontId="4" fillId="31" borderId="21" xfId="0" applyFont="1" applyFill="1" applyBorder="1" applyAlignment="1">
      <alignment horizontal="left" vertical="center"/>
    </xf>
    <xf numFmtId="0" fontId="4" fillId="31" borderId="22" xfId="0" applyFont="1" applyFill="1" applyBorder="1" applyAlignment="1">
      <alignment horizontal="left" vertical="center"/>
    </xf>
    <xf numFmtId="0" fontId="9" fillId="31" borderId="21" xfId="0" applyFont="1" applyFill="1" applyBorder="1" applyAlignment="1">
      <alignment vertical="center"/>
    </xf>
    <xf numFmtId="0" fontId="11" fillId="31" borderId="174" xfId="0" applyFont="1" applyFill="1" applyBorder="1" applyAlignment="1">
      <alignment horizontal="left" vertical="center"/>
    </xf>
    <xf numFmtId="0" fontId="4" fillId="31" borderId="179" xfId="0" applyFont="1" applyFill="1" applyBorder="1" applyAlignment="1">
      <alignment horizontal="center" vertical="center"/>
    </xf>
    <xf numFmtId="0" fontId="4" fillId="31" borderId="32" xfId="0" applyFont="1" applyFill="1" applyBorder="1" applyAlignment="1">
      <alignment horizontal="center" vertical="center"/>
    </xf>
    <xf numFmtId="0" fontId="7" fillId="31" borderId="179" xfId="0" applyFont="1" applyFill="1" applyBorder="1" applyAlignment="1">
      <alignment horizontal="center" vertical="center"/>
    </xf>
    <xf numFmtId="0" fontId="20" fillId="31" borderId="179" xfId="0" applyFont="1" applyFill="1" applyBorder="1" applyAlignment="1">
      <alignment horizontal="center" vertical="center"/>
    </xf>
    <xf numFmtId="0" fontId="20" fillId="31" borderId="74" xfId="0" applyFont="1" applyFill="1" applyBorder="1" applyAlignment="1">
      <alignment horizontal="center" vertical="center"/>
    </xf>
    <xf numFmtId="0" fontId="20" fillId="31" borderId="64" xfId="0" applyFont="1" applyFill="1" applyBorder="1" applyAlignment="1">
      <alignment horizontal="center" vertical="center"/>
    </xf>
    <xf numFmtId="0" fontId="20" fillId="31" borderId="37" xfId="0" applyFont="1" applyFill="1" applyBorder="1" applyAlignment="1">
      <alignment horizontal="center" vertical="center"/>
    </xf>
    <xf numFmtId="0" fontId="7" fillId="31" borderId="37" xfId="0" applyFont="1" applyFill="1" applyBorder="1" applyAlignment="1">
      <alignment horizontal="right" vertical="center"/>
    </xf>
    <xf numFmtId="0" fontId="7" fillId="31" borderId="63" xfId="0" applyFont="1" applyFill="1" applyBorder="1" applyAlignment="1">
      <alignment horizontal="left" vertical="center"/>
    </xf>
    <xf numFmtId="0" fontId="11" fillId="31" borderId="180" xfId="0" applyFont="1" applyFill="1" applyBorder="1" applyAlignment="1">
      <alignment horizontal="left" vertical="center"/>
    </xf>
    <xf numFmtId="0" fontId="4" fillId="31" borderId="15" xfId="0" applyFont="1" applyFill="1" applyBorder="1" applyAlignment="1">
      <alignment horizontal="center" vertical="center"/>
    </xf>
    <xf numFmtId="0" fontId="7" fillId="31" borderId="69" xfId="0" applyFont="1" applyFill="1" applyBorder="1" applyAlignment="1">
      <alignment horizontal="center" vertical="center"/>
    </xf>
    <xf numFmtId="0" fontId="7" fillId="31" borderId="77" xfId="0" applyFont="1" applyFill="1" applyBorder="1" applyAlignment="1">
      <alignment horizontal="center" vertical="center"/>
    </xf>
    <xf numFmtId="0" fontId="20" fillId="31" borderId="53" xfId="0" applyFont="1" applyFill="1" applyBorder="1" applyAlignment="1">
      <alignment horizontal="center" vertical="center"/>
    </xf>
    <xf numFmtId="0" fontId="20" fillId="31" borderId="54" xfId="0" applyFont="1" applyFill="1" applyBorder="1" applyAlignment="1">
      <alignment horizontal="center" vertical="center"/>
    </xf>
    <xf numFmtId="0" fontId="20" fillId="31" borderId="55" xfId="0" applyFont="1" applyFill="1" applyBorder="1" applyAlignment="1">
      <alignment horizontal="center" vertical="center"/>
    </xf>
    <xf numFmtId="0" fontId="20" fillId="31" borderId="69" xfId="0" applyFont="1" applyFill="1" applyBorder="1" applyAlignment="1">
      <alignment horizontal="center" vertical="center"/>
    </xf>
    <xf numFmtId="0" fontId="7" fillId="31" borderId="181" xfId="0" applyFont="1" applyFill="1" applyBorder="1" applyAlignment="1">
      <alignment horizontal="center" vertical="center"/>
    </xf>
    <xf numFmtId="0" fontId="7" fillId="31" borderId="54" xfId="0" applyFont="1" applyFill="1" applyBorder="1" applyAlignment="1">
      <alignment vertical="center"/>
    </xf>
    <xf numFmtId="0" fontId="7" fillId="31" borderId="55" xfId="0" applyFont="1" applyFill="1" applyBorder="1" applyAlignment="1">
      <alignment horizontal="right" vertical="center"/>
    </xf>
    <xf numFmtId="0" fontId="7" fillId="31" borderId="68" xfId="0" applyFont="1" applyFill="1" applyBorder="1" applyAlignment="1">
      <alignment horizontal="left" vertical="center"/>
    </xf>
    <xf numFmtId="0" fontId="11" fillId="0" borderId="30" xfId="0" applyFont="1" applyBorder="1" applyAlignment="1">
      <alignment horizontal="left" vertical="center" wrapText="1"/>
    </xf>
    <xf numFmtId="0" fontId="7" fillId="31" borderId="30" xfId="0" applyFont="1" applyFill="1" applyBorder="1" applyAlignment="1">
      <alignment horizontal="left" vertical="center"/>
    </xf>
    <xf numFmtId="0" fontId="7" fillId="31" borderId="63" xfId="0" applyFont="1" applyFill="1" applyBorder="1" applyAlignment="1">
      <alignment vertical="center"/>
    </xf>
    <xf numFmtId="0" fontId="11" fillId="0" borderId="39" xfId="0" applyFont="1" applyBorder="1" applyAlignment="1">
      <alignment horizontal="left" vertical="center" wrapText="1"/>
    </xf>
    <xf numFmtId="0" fontId="7" fillId="31" borderId="39" xfId="0" applyFont="1" applyFill="1" applyBorder="1" applyAlignment="1">
      <alignment vertical="center"/>
    </xf>
    <xf numFmtId="0" fontId="7" fillId="31" borderId="107" xfId="0" applyFont="1" applyFill="1" applyBorder="1" applyAlignment="1">
      <alignment vertical="center"/>
    </xf>
    <xf numFmtId="0" fontId="7" fillId="31" borderId="42" xfId="0" applyFont="1" applyFill="1" applyBorder="1" applyAlignment="1">
      <alignment horizontal="center" vertical="center"/>
    </xf>
    <xf numFmtId="0" fontId="7" fillId="31" borderId="66" xfId="0" applyFont="1" applyFill="1" applyBorder="1" applyAlignment="1">
      <alignment vertical="center"/>
    </xf>
    <xf numFmtId="0" fontId="21" fillId="31" borderId="66" xfId="0" applyFont="1" applyFill="1" applyBorder="1" applyAlignment="1">
      <alignment horizontal="center" vertical="center"/>
    </xf>
    <xf numFmtId="0" fontId="21" fillId="31" borderId="45" xfId="0" applyFont="1" applyFill="1" applyBorder="1" applyAlignment="1">
      <alignment horizontal="center" vertical="center"/>
    </xf>
    <xf numFmtId="0" fontId="21" fillId="31" borderId="46" xfId="0" applyFont="1" applyFill="1" applyBorder="1" applyAlignment="1">
      <alignment horizontal="center" vertical="center"/>
    </xf>
    <xf numFmtId="0" fontId="7" fillId="31" borderId="47" xfId="0" applyFont="1" applyFill="1" applyBorder="1" applyAlignment="1">
      <alignment horizontal="right" vertical="center"/>
    </xf>
    <xf numFmtId="0" fontId="3" fillId="31" borderId="107" xfId="0" applyFont="1" applyFill="1" applyBorder="1" applyAlignment="1">
      <alignment horizontal="center" vertical="center"/>
    </xf>
    <xf numFmtId="0" fontId="3" fillId="31" borderId="42" xfId="0" applyFont="1" applyFill="1" applyBorder="1" applyAlignment="1">
      <alignment horizontal="center" vertical="center"/>
    </xf>
    <xf numFmtId="0" fontId="15" fillId="31" borderId="43" xfId="0" applyFont="1" applyFill="1" applyBorder="1" applyAlignment="1">
      <alignment horizontal="left" vertical="center"/>
    </xf>
    <xf numFmtId="0" fontId="15" fillId="31" borderId="43" xfId="0" applyFont="1" applyFill="1" applyBorder="1" applyAlignment="1">
      <alignment vertical="center" wrapText="1"/>
    </xf>
    <xf numFmtId="0" fontId="15" fillId="31" borderId="43" xfId="0" applyFont="1" applyFill="1" applyBorder="1" applyAlignment="1">
      <alignment horizontal="center" vertical="center"/>
    </xf>
    <xf numFmtId="0" fontId="7" fillId="31" borderId="47" xfId="0" applyFont="1" applyFill="1" applyBorder="1" applyAlignment="1">
      <alignment vertical="center"/>
    </xf>
    <xf numFmtId="0" fontId="21" fillId="31" borderId="47" xfId="0" applyFont="1" applyFill="1" applyBorder="1" applyAlignment="1">
      <alignment horizontal="center" vertical="center"/>
    </xf>
    <xf numFmtId="0" fontId="22" fillId="31" borderId="47" xfId="0" applyFont="1" applyFill="1" applyBorder="1" applyAlignment="1">
      <alignment horizontal="center" vertical="center"/>
    </xf>
    <xf numFmtId="0" fontId="22" fillId="31" borderId="45" xfId="0" applyFont="1" applyFill="1" applyBorder="1" applyAlignment="1">
      <alignment horizontal="center" vertical="center"/>
    </xf>
    <xf numFmtId="0" fontId="22" fillId="31" borderId="46" xfId="0" applyFont="1" applyFill="1" applyBorder="1" applyAlignment="1">
      <alignment horizontal="center" vertical="center"/>
    </xf>
    <xf numFmtId="0" fontId="22" fillId="31" borderId="107" xfId="0" applyFont="1" applyFill="1" applyBorder="1" applyAlignment="1">
      <alignment horizontal="center" vertical="center"/>
    </xf>
    <xf numFmtId="0" fontId="9" fillId="31" borderId="45" xfId="0" applyFont="1" applyFill="1" applyBorder="1" applyAlignment="1">
      <alignment vertical="center"/>
    </xf>
    <xf numFmtId="0" fontId="3" fillId="31" borderId="47" xfId="0" applyFont="1" applyFill="1" applyBorder="1" applyAlignment="1">
      <alignment vertical="center"/>
    </xf>
    <xf numFmtId="0" fontId="22" fillId="31" borderId="42" xfId="0" applyFont="1" applyFill="1" applyBorder="1" applyAlignment="1">
      <alignment horizontal="center" vertical="center"/>
    </xf>
    <xf numFmtId="0" fontId="22" fillId="31" borderId="66" xfId="0" applyFont="1" applyFill="1" applyBorder="1" applyAlignment="1">
      <alignment horizontal="center" vertical="center"/>
    </xf>
    <xf numFmtId="0" fontId="7" fillId="31" borderId="89" xfId="0" applyFont="1" applyFill="1" applyBorder="1" applyAlignment="1">
      <alignment vertical="center"/>
    </xf>
    <xf numFmtId="0" fontId="7" fillId="31" borderId="93" xfId="0" applyFont="1" applyFill="1" applyBorder="1" applyAlignment="1">
      <alignment horizontal="center" vertical="center"/>
    </xf>
    <xf numFmtId="0" fontId="3" fillId="31" borderId="92" xfId="0" applyFont="1" applyFill="1" applyBorder="1" applyAlignment="1">
      <alignment horizontal="center" vertical="center"/>
    </xf>
    <xf numFmtId="0" fontId="22" fillId="31" borderId="95" xfId="0" applyFont="1" applyFill="1" applyBorder="1" applyAlignment="1">
      <alignment horizontal="center" vertical="center"/>
    </xf>
    <xf numFmtId="0" fontId="22" fillId="31" borderId="91" xfId="0" applyFont="1" applyFill="1" applyBorder="1" applyAlignment="1">
      <alignment horizontal="center" vertical="center"/>
    </xf>
    <xf numFmtId="0" fontId="22" fillId="31" borderId="92" xfId="0" applyFont="1" applyFill="1" applyBorder="1" applyAlignment="1">
      <alignment horizontal="center" vertical="center"/>
    </xf>
    <xf numFmtId="0" fontId="22" fillId="31" borderId="93" xfId="0" applyFont="1" applyFill="1" applyBorder="1" applyAlignment="1">
      <alignment horizontal="center" vertical="center"/>
    </xf>
    <xf numFmtId="0" fontId="22" fillId="31" borderId="94" xfId="0" applyFont="1" applyFill="1" applyBorder="1" applyAlignment="1">
      <alignment horizontal="center" vertical="center"/>
    </xf>
    <xf numFmtId="0" fontId="3" fillId="31" borderId="91" xfId="0" applyFont="1" applyFill="1" applyBorder="1" applyAlignment="1">
      <alignment horizontal="center" vertical="center"/>
    </xf>
    <xf numFmtId="0" fontId="3" fillId="31" borderId="95" xfId="0" applyFont="1" applyFill="1" applyBorder="1" applyAlignment="1">
      <alignment horizontal="center" vertical="center"/>
    </xf>
    <xf numFmtId="0" fontId="3" fillId="31" borderId="93" xfId="0" applyFont="1" applyFill="1" applyBorder="1" applyAlignment="1">
      <alignment horizontal="center" vertical="center"/>
    </xf>
    <xf numFmtId="0" fontId="3" fillId="31" borderId="94" xfId="0" applyFont="1" applyFill="1" applyBorder="1" applyAlignment="1">
      <alignment horizontal="center" vertical="center"/>
    </xf>
    <xf numFmtId="0" fontId="22" fillId="31" borderId="177" xfId="0" applyFont="1" applyFill="1" applyBorder="1" applyAlignment="1">
      <alignment horizontal="center" vertical="center"/>
    </xf>
    <xf numFmtId="0" fontId="9" fillId="31" borderId="91" xfId="0" applyFont="1" applyFill="1" applyBorder="1" applyAlignment="1">
      <alignment vertical="center"/>
    </xf>
    <xf numFmtId="0" fontId="3" fillId="31" borderId="95" xfId="0" applyFont="1" applyFill="1" applyBorder="1" applyAlignment="1">
      <alignment vertical="center"/>
    </xf>
    <xf numFmtId="0" fontId="15" fillId="31" borderId="134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1" fillId="0" borderId="134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11" fillId="0" borderId="182" xfId="0" applyFont="1" applyBorder="1" applyAlignment="1">
      <alignment vertical="center" wrapText="1"/>
    </xf>
    <xf numFmtId="0" fontId="11" fillId="0" borderId="134" xfId="0" applyFont="1" applyBorder="1" applyAlignment="1">
      <alignment horizontal="center" vertical="center"/>
    </xf>
    <xf numFmtId="0" fontId="2" fillId="31" borderId="0" xfId="0" applyFont="1" applyFill="1" applyBorder="1" applyAlignment="1">
      <alignment horizontal="left" vertical="center" wrapText="1"/>
    </xf>
    <xf numFmtId="0" fontId="2" fillId="31" borderId="0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26" fillId="0" borderId="44" xfId="0" applyFont="1" applyBorder="1" applyAlignment="1">
      <alignment horizontal="left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7" fillId="31" borderId="183" xfId="0" applyFont="1" applyFill="1" applyBorder="1" applyAlignment="1">
      <alignment vertical="center"/>
    </xf>
    <xf numFmtId="0" fontId="7" fillId="31" borderId="184" xfId="0" applyFont="1" applyFill="1" applyBorder="1" applyAlignment="1">
      <alignment vertical="center"/>
    </xf>
    <xf numFmtId="0" fontId="7" fillId="31" borderId="185" xfId="0" applyFont="1" applyFill="1" applyBorder="1" applyAlignment="1">
      <alignment vertical="center"/>
    </xf>
    <xf numFmtId="0" fontId="7" fillId="31" borderId="116" xfId="0" applyFont="1" applyFill="1" applyBorder="1" applyAlignment="1">
      <alignment vertical="center"/>
    </xf>
    <xf numFmtId="0" fontId="3" fillId="31" borderId="108" xfId="0" applyFont="1" applyFill="1" applyBorder="1" applyAlignment="1">
      <alignment horizontal="left" vertical="center"/>
    </xf>
    <xf numFmtId="0" fontId="3" fillId="31" borderId="118" xfId="0" applyFont="1" applyFill="1" applyBorder="1" applyAlignment="1">
      <alignment horizontal="left" vertical="center"/>
    </xf>
    <xf numFmtId="0" fontId="28" fillId="31" borderId="116" xfId="0" applyFont="1" applyFill="1" applyBorder="1" applyAlignment="1">
      <alignment vertical="center"/>
    </xf>
    <xf numFmtId="0" fontId="28" fillId="31" borderId="108" xfId="0" applyFont="1" applyFill="1" applyBorder="1" applyAlignment="1">
      <alignment vertical="center" wrapText="1"/>
    </xf>
    <xf numFmtId="0" fontId="28" fillId="31" borderId="118" xfId="0" applyFont="1" applyFill="1" applyBorder="1" applyAlignment="1">
      <alignment vertical="center" wrapText="1"/>
    </xf>
    <xf numFmtId="0" fontId="26" fillId="31" borderId="108" xfId="0" applyFont="1" applyFill="1" applyBorder="1" applyAlignment="1">
      <alignment horizontal="center" vertical="center"/>
    </xf>
    <xf numFmtId="0" fontId="26" fillId="31" borderId="108" xfId="0" applyFont="1" applyFill="1" applyBorder="1" applyAlignment="1">
      <alignment vertical="center"/>
    </xf>
    <xf numFmtId="0" fontId="26" fillId="31" borderId="118" xfId="0" applyFont="1" applyFill="1" applyBorder="1" applyAlignment="1">
      <alignment vertical="center"/>
    </xf>
    <xf numFmtId="0" fontId="26" fillId="31" borderId="146" xfId="0" applyFont="1" applyFill="1" applyBorder="1" applyAlignment="1">
      <alignment vertical="center"/>
    </xf>
    <xf numFmtId="0" fontId="26" fillId="31" borderId="147" xfId="0" applyFont="1" applyFill="1" applyBorder="1" applyAlignment="1">
      <alignment vertical="center"/>
    </xf>
    <xf numFmtId="0" fontId="28" fillId="31" borderId="148" xfId="0" applyFont="1" applyFill="1" applyBorder="1" applyAlignment="1">
      <alignment horizontal="center" vertical="center"/>
    </xf>
    <xf numFmtId="0" fontId="28" fillId="31" borderId="149" xfId="0" applyFont="1" applyFill="1" applyBorder="1" applyAlignment="1">
      <alignment horizontal="center" vertical="center"/>
    </xf>
    <xf numFmtId="0" fontId="26" fillId="31" borderId="150" xfId="0" applyFont="1" applyFill="1" applyBorder="1" applyAlignment="1">
      <alignment vertical="center"/>
    </xf>
    <xf numFmtId="0" fontId="26" fillId="31" borderId="154" xfId="0" applyFont="1" applyFill="1" applyBorder="1" applyAlignment="1">
      <alignment vertical="center"/>
    </xf>
    <xf numFmtId="0" fontId="26" fillId="31" borderId="155" xfId="0" applyFont="1" applyFill="1" applyBorder="1" applyAlignment="1">
      <alignment horizontal="center" vertical="center"/>
    </xf>
    <xf numFmtId="0" fontId="26" fillId="31" borderId="156" xfId="0" applyFont="1" applyFill="1" applyBorder="1" applyAlignment="1">
      <alignment vertical="center"/>
    </xf>
    <xf numFmtId="0" fontId="28" fillId="31" borderId="151" xfId="0" applyFont="1" applyFill="1" applyBorder="1" applyAlignment="1">
      <alignment vertical="center"/>
    </xf>
    <xf numFmtId="0" fontId="28" fillId="31" borderId="157" xfId="0" applyFont="1" applyFill="1" applyBorder="1" applyAlignment="1">
      <alignment vertical="center"/>
    </xf>
    <xf numFmtId="0" fontId="28" fillId="31" borderId="158" xfId="0" applyFont="1" applyFill="1" applyBorder="1" applyAlignment="1">
      <alignment vertical="center"/>
    </xf>
    <xf numFmtId="0" fontId="26" fillId="31" borderId="162" xfId="0" applyFont="1" applyFill="1" applyBorder="1" applyAlignment="1">
      <alignment horizontal="center" vertical="center"/>
    </xf>
    <xf numFmtId="0" fontId="26" fillId="31" borderId="99" xfId="0" applyFont="1" applyFill="1" applyBorder="1" applyAlignment="1">
      <alignment horizontal="left" vertical="center"/>
    </xf>
    <xf numFmtId="0" fontId="26" fillId="31" borderId="163" xfId="0" applyFont="1" applyFill="1" applyBorder="1" applyAlignment="1">
      <alignment horizontal="left" vertical="center"/>
    </xf>
    <xf numFmtId="0" fontId="28" fillId="31" borderId="100" xfId="0" applyFont="1" applyFill="1" applyBorder="1" applyAlignment="1">
      <alignment horizontal="center" vertical="center"/>
    </xf>
    <xf numFmtId="0" fontId="28" fillId="31" borderId="164" xfId="0" applyFont="1" applyFill="1" applyBorder="1" applyAlignment="1">
      <alignment horizontal="center" vertical="center"/>
    </xf>
    <xf numFmtId="0" fontId="28" fillId="31" borderId="165" xfId="0" applyFont="1" applyFill="1" applyBorder="1" applyAlignment="1">
      <alignment horizontal="center" vertical="center"/>
    </xf>
    <xf numFmtId="0" fontId="26" fillId="0" borderId="44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/>
    </xf>
    <xf numFmtId="0" fontId="26" fillId="0" borderId="44" xfId="0" applyFont="1" applyFill="1" applyBorder="1" applyAlignment="1">
      <alignment horizontal="left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6" fillId="31" borderId="45" xfId="0" applyFont="1" applyFill="1" applyBorder="1" applyAlignment="1">
      <alignment horizontal="center" vertical="center"/>
    </xf>
    <xf numFmtId="0" fontId="26" fillId="31" borderId="46" xfId="0" applyFont="1" applyFill="1" applyBorder="1" applyAlignment="1">
      <alignment horizontal="center" vertical="center"/>
    </xf>
    <xf numFmtId="0" fontId="26" fillId="31" borderId="47" xfId="0" applyFont="1" applyFill="1" applyBorder="1" applyAlignment="1">
      <alignment horizontal="center" vertical="center"/>
    </xf>
    <xf numFmtId="0" fontId="29" fillId="31" borderId="45" xfId="0" applyFont="1" applyFill="1" applyBorder="1" applyAlignment="1">
      <alignment horizontal="center" vertical="center"/>
    </xf>
    <xf numFmtId="0" fontId="29" fillId="31" borderId="46" xfId="0" applyFont="1" applyFill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 shrinkToFit="1"/>
    </xf>
    <xf numFmtId="0" fontId="2" fillId="35" borderId="24" xfId="0" applyFont="1" applyFill="1" applyBorder="1" applyAlignment="1">
      <alignment horizontal="center" vertical="center" shrinkToFit="1"/>
    </xf>
    <xf numFmtId="9" fontId="11" fillId="36" borderId="41" xfId="0" applyNumberFormat="1" applyFont="1" applyFill="1" applyBorder="1" applyAlignment="1">
      <alignment horizontal="left" vertical="center"/>
    </xf>
    <xf numFmtId="0" fontId="48" fillId="0" borderId="0" xfId="185" applyFont="1" applyFill="1" applyAlignment="1">
      <alignment/>
      <protection/>
    </xf>
    <xf numFmtId="0" fontId="7" fillId="37" borderId="42" xfId="0" applyFont="1" applyFill="1" applyBorder="1" applyAlignment="1">
      <alignment horizontal="center" vertical="center"/>
    </xf>
    <xf numFmtId="0" fontId="7" fillId="37" borderId="45" xfId="0" applyFont="1" applyFill="1" applyBorder="1" applyAlignment="1">
      <alignment vertical="center"/>
    </xf>
    <xf numFmtId="0" fontId="3" fillId="37" borderId="46" xfId="0" applyFont="1" applyFill="1" applyBorder="1" applyAlignment="1">
      <alignment horizontal="center" vertical="center"/>
    </xf>
    <xf numFmtId="0" fontId="25" fillId="31" borderId="151" xfId="0" applyFont="1" applyFill="1" applyBorder="1" applyAlignment="1">
      <alignment vertical="center" wrapText="1"/>
    </xf>
    <xf numFmtId="0" fontId="25" fillId="31" borderId="151" xfId="0" applyFont="1" applyFill="1" applyBorder="1" applyAlignment="1">
      <alignment vertical="center" shrinkToFit="1"/>
    </xf>
    <xf numFmtId="0" fontId="13" fillId="36" borderId="32" xfId="0" applyFont="1" applyFill="1" applyBorder="1" applyAlignment="1">
      <alignment vertical="center"/>
    </xf>
    <xf numFmtId="0" fontId="13" fillId="36" borderId="134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72" fillId="0" borderId="32" xfId="0" applyFont="1" applyBorder="1" applyAlignment="1">
      <alignment vertical="center"/>
    </xf>
    <xf numFmtId="0" fontId="72" fillId="0" borderId="43" xfId="184" applyFont="1" applyFill="1" applyBorder="1" applyAlignment="1">
      <alignment vertical="center"/>
      <protection/>
    </xf>
    <xf numFmtId="0" fontId="72" fillId="0" borderId="43" xfId="0" applyFont="1" applyBorder="1" applyAlignment="1">
      <alignment vertical="center"/>
    </xf>
    <xf numFmtId="0" fontId="72" fillId="36" borderId="43" xfId="0" applyFont="1" applyFill="1" applyBorder="1" applyAlignment="1">
      <alignment vertical="center"/>
    </xf>
    <xf numFmtId="0" fontId="72" fillId="0" borderId="43" xfId="0" applyFont="1" applyFill="1" applyBorder="1" applyAlignment="1">
      <alignment/>
    </xf>
    <xf numFmtId="0" fontId="72" fillId="0" borderId="43" xfId="0" applyFont="1" applyBorder="1" applyAlignment="1">
      <alignment horizontal="left" vertical="center"/>
    </xf>
    <xf numFmtId="0" fontId="72" fillId="0" borderId="134" xfId="0" applyFont="1" applyBorder="1" applyAlignment="1">
      <alignment horizontal="left" vertical="center"/>
    </xf>
    <xf numFmtId="0" fontId="72" fillId="0" borderId="32" xfId="0" applyFont="1" applyFill="1" applyBorder="1" applyAlignment="1">
      <alignment/>
    </xf>
    <xf numFmtId="0" fontId="72" fillId="36" borderId="43" xfId="0" applyFont="1" applyFill="1" applyBorder="1" applyAlignment="1">
      <alignment/>
    </xf>
    <xf numFmtId="0" fontId="72" fillId="0" borderId="43" xfId="169" applyFont="1" applyFill="1" applyBorder="1" applyAlignment="1">
      <alignment vertical="center"/>
      <protection/>
    </xf>
    <xf numFmtId="0" fontId="72" fillId="36" borderId="32" xfId="0" applyFont="1" applyFill="1" applyBorder="1" applyAlignment="1">
      <alignment vertical="center" shrinkToFit="1"/>
    </xf>
    <xf numFmtId="0" fontId="72" fillId="0" borderId="134" xfId="0" applyFont="1" applyBorder="1" applyAlignment="1">
      <alignment vertical="center" wrapText="1"/>
    </xf>
    <xf numFmtId="0" fontId="74" fillId="31" borderId="20" xfId="0" applyFont="1" applyFill="1" applyBorder="1" applyAlignment="1">
      <alignment vertical="center"/>
    </xf>
    <xf numFmtId="0" fontId="74" fillId="31" borderId="10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31" borderId="186" xfId="0" applyFont="1" applyFill="1" applyBorder="1" applyAlignment="1">
      <alignment vertical="center"/>
    </xf>
    <xf numFmtId="0" fontId="14" fillId="31" borderId="187" xfId="0" applyFont="1" applyFill="1" applyBorder="1" applyAlignment="1">
      <alignment vertical="center"/>
    </xf>
    <xf numFmtId="0" fontId="15" fillId="32" borderId="60" xfId="0" applyFont="1" applyFill="1" applyBorder="1" applyAlignment="1">
      <alignment horizontal="left" vertical="center"/>
    </xf>
    <xf numFmtId="0" fontId="15" fillId="0" borderId="22" xfId="0" applyFont="1" applyBorder="1" applyAlignment="1">
      <alignment vertical="center"/>
    </xf>
    <xf numFmtId="0" fontId="15" fillId="0" borderId="79" xfId="0" applyFont="1" applyBorder="1" applyAlignment="1">
      <alignment vertical="center"/>
    </xf>
    <xf numFmtId="0" fontId="15" fillId="0" borderId="118" xfId="0" applyFont="1" applyBorder="1" applyAlignment="1">
      <alignment vertical="center"/>
    </xf>
    <xf numFmtId="0" fontId="15" fillId="33" borderId="6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4" fillId="0" borderId="57" xfId="0" applyFont="1" applyBorder="1" applyAlignment="1">
      <alignment horizontal="center" vertical="center"/>
    </xf>
    <xf numFmtId="0" fontId="15" fillId="0" borderId="57" xfId="0" applyFont="1" applyBorder="1" applyAlignment="1">
      <alignment vertical="center"/>
    </xf>
    <xf numFmtId="0" fontId="74" fillId="31" borderId="188" xfId="0" applyFont="1" applyFill="1" applyBorder="1" applyAlignment="1">
      <alignment vertical="center"/>
    </xf>
    <xf numFmtId="0" fontId="74" fillId="31" borderId="189" xfId="0" applyFont="1" applyFill="1" applyBorder="1" applyAlignment="1">
      <alignment vertical="center"/>
    </xf>
    <xf numFmtId="0" fontId="72" fillId="36" borderId="189" xfId="0" applyFont="1" applyFill="1" applyBorder="1" applyAlignment="1">
      <alignment vertical="center" shrinkToFit="1"/>
    </xf>
    <xf numFmtId="0" fontId="75" fillId="31" borderId="189" xfId="0" applyFont="1" applyFill="1" applyBorder="1" applyAlignment="1">
      <alignment vertical="center" shrinkToFit="1"/>
    </xf>
    <xf numFmtId="0" fontId="15" fillId="31" borderId="189" xfId="0" applyFont="1" applyFill="1" applyBorder="1" applyAlignment="1">
      <alignment vertical="center" shrinkToFit="1"/>
    </xf>
    <xf numFmtId="0" fontId="15" fillId="0" borderId="60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31" borderId="190" xfId="0" applyFont="1" applyFill="1" applyBorder="1" applyAlignment="1">
      <alignment vertical="center"/>
    </xf>
    <xf numFmtId="0" fontId="14" fillId="37" borderId="191" xfId="0" applyFont="1" applyFill="1" applyBorder="1" applyAlignment="1">
      <alignment vertical="center"/>
    </xf>
    <xf numFmtId="0" fontId="72" fillId="0" borderId="192" xfId="0" applyFont="1" applyFill="1" applyBorder="1" applyAlignment="1">
      <alignment/>
    </xf>
    <xf numFmtId="0" fontId="72" fillId="0" borderId="193" xfId="0" applyFont="1" applyFill="1" applyBorder="1" applyAlignment="1">
      <alignment/>
    </xf>
    <xf numFmtId="0" fontId="15" fillId="0" borderId="24" xfId="0" applyFont="1" applyBorder="1" applyAlignment="1">
      <alignment horizontal="center" vertical="center"/>
    </xf>
    <xf numFmtId="0" fontId="74" fillId="31" borderId="190" xfId="0" applyFont="1" applyFill="1" applyBorder="1" applyAlignment="1">
      <alignment vertical="center"/>
    </xf>
    <xf numFmtId="0" fontId="74" fillId="31" borderId="191" xfId="0" applyFont="1" applyFill="1" applyBorder="1" applyAlignment="1">
      <alignment vertical="center"/>
    </xf>
    <xf numFmtId="0" fontId="72" fillId="0" borderId="194" xfId="0" applyFont="1" applyBorder="1" applyAlignment="1">
      <alignment vertical="center"/>
    </xf>
    <xf numFmtId="0" fontId="72" fillId="0" borderId="192" xfId="0" applyFont="1" applyBorder="1" applyAlignment="1">
      <alignment vertical="center"/>
    </xf>
    <xf numFmtId="0" fontId="72" fillId="0" borderId="192" xfId="0" applyFont="1" applyFill="1" applyBorder="1" applyAlignment="1">
      <alignment vertical="center"/>
    </xf>
    <xf numFmtId="0" fontId="72" fillId="0" borderId="193" xfId="0" applyFont="1" applyFill="1" applyBorder="1" applyAlignment="1">
      <alignment vertical="center"/>
    </xf>
    <xf numFmtId="0" fontId="72" fillId="36" borderId="134" xfId="0" applyFont="1" applyFill="1" applyBorder="1" applyAlignment="1">
      <alignment/>
    </xf>
    <xf numFmtId="0" fontId="13" fillId="37" borderId="195" xfId="0" applyFont="1" applyFill="1" applyBorder="1" applyAlignment="1">
      <alignment vertical="center"/>
    </xf>
    <xf numFmtId="0" fontId="72" fillId="36" borderId="32" xfId="0" applyFont="1" applyFill="1" applyBorder="1" applyAlignment="1">
      <alignment/>
    </xf>
    <xf numFmtId="0" fontId="72" fillId="36" borderId="43" xfId="0" applyFont="1" applyFill="1" applyBorder="1" applyAlignment="1">
      <alignment horizontal="left" vertical="center"/>
    </xf>
    <xf numFmtId="0" fontId="13" fillId="36" borderId="15" xfId="0" applyFont="1" applyFill="1" applyBorder="1" applyAlignment="1">
      <alignment vertical="center"/>
    </xf>
    <xf numFmtId="0" fontId="13" fillId="36" borderId="59" xfId="0" applyFont="1" applyFill="1" applyBorder="1" applyAlignment="1">
      <alignment vertical="center"/>
    </xf>
    <xf numFmtId="0" fontId="77" fillId="0" borderId="196" xfId="0" applyFont="1" applyFill="1" applyBorder="1" applyAlignment="1">
      <alignment vertical="center" shrinkToFit="1"/>
    </xf>
    <xf numFmtId="0" fontId="29" fillId="0" borderId="197" xfId="0" applyFont="1" applyFill="1" applyBorder="1" applyAlignment="1">
      <alignment vertical="center" wrapText="1"/>
    </xf>
    <xf numFmtId="0" fontId="72" fillId="36" borderId="32" xfId="0" applyFont="1" applyFill="1" applyBorder="1" applyAlignment="1">
      <alignment horizontal="left" vertical="center"/>
    </xf>
    <xf numFmtId="0" fontId="72" fillId="6" borderId="192" xfId="0" applyFont="1" applyFill="1" applyBorder="1" applyAlignment="1">
      <alignment vertical="center"/>
    </xf>
    <xf numFmtId="0" fontId="72" fillId="6" borderId="43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left" vertical="center" wrapText="1"/>
    </xf>
    <xf numFmtId="0" fontId="9" fillId="31" borderId="168" xfId="0" applyFont="1" applyFill="1" applyBorder="1" applyAlignment="1">
      <alignment horizontal="center" vertical="center"/>
    </xf>
    <xf numFmtId="0" fontId="6" fillId="0" borderId="168" xfId="0" applyFont="1" applyBorder="1" applyAlignment="1">
      <alignment/>
    </xf>
    <xf numFmtId="0" fontId="6" fillId="0" borderId="198" xfId="0" applyFont="1" applyBorder="1" applyAlignment="1">
      <alignment/>
    </xf>
    <xf numFmtId="0" fontId="28" fillId="31" borderId="151" xfId="0" applyFont="1" applyFill="1" applyBorder="1" applyAlignment="1">
      <alignment horizontal="left" vertical="center" wrapText="1"/>
    </xf>
    <xf numFmtId="0" fontId="27" fillId="32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31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2" fillId="31" borderId="151" xfId="0" applyFont="1" applyFill="1" applyBorder="1" applyAlignment="1">
      <alignment horizontal="left" vertical="center" wrapText="1"/>
    </xf>
    <xf numFmtId="0" fontId="6" fillId="0" borderId="157" xfId="0" applyFont="1" applyBorder="1" applyAlignment="1">
      <alignment/>
    </xf>
    <xf numFmtId="0" fontId="6" fillId="0" borderId="158" xfId="0" applyFont="1" applyBorder="1" applyAlignment="1">
      <alignment/>
    </xf>
    <xf numFmtId="0" fontId="4" fillId="31" borderId="21" xfId="0" applyFont="1" applyFill="1" applyBorder="1" applyAlignment="1">
      <alignment horizontal="center" vertical="center"/>
    </xf>
    <xf numFmtId="0" fontId="4" fillId="31" borderId="22" xfId="0" applyFont="1" applyFill="1" applyBorder="1" applyAlignment="1">
      <alignment horizontal="center" vertical="center"/>
    </xf>
    <xf numFmtId="0" fontId="4" fillId="31" borderId="116" xfId="0" applyFont="1" applyFill="1" applyBorder="1" applyAlignment="1">
      <alignment horizontal="center" vertical="center"/>
    </xf>
    <xf numFmtId="0" fontId="4" fillId="31" borderId="108" xfId="0" applyFont="1" applyFill="1" applyBorder="1" applyAlignment="1">
      <alignment horizontal="center" vertical="center"/>
    </xf>
    <xf numFmtId="0" fontId="4" fillId="31" borderId="118" xfId="0" applyFont="1" applyFill="1" applyBorder="1" applyAlignment="1">
      <alignment horizontal="center" vertical="center"/>
    </xf>
    <xf numFmtId="0" fontId="4" fillId="31" borderId="101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79" xfId="0" applyFont="1" applyBorder="1" applyAlignment="1">
      <alignment/>
    </xf>
    <xf numFmtId="0" fontId="18" fillId="0" borderId="108" xfId="0" applyFont="1" applyBorder="1" applyAlignment="1">
      <alignment horizontal="center" vertical="center"/>
    </xf>
    <xf numFmtId="0" fontId="6" fillId="0" borderId="108" xfId="0" applyFont="1" applyBorder="1" applyAlignment="1">
      <alignment/>
    </xf>
    <xf numFmtId="0" fontId="28" fillId="0" borderId="116" xfId="0" applyFont="1" applyBorder="1" applyAlignment="1">
      <alignment horizontal="left" vertical="center"/>
    </xf>
    <xf numFmtId="0" fontId="2" fillId="32" borderId="16" xfId="0" applyFont="1" applyFill="1" applyBorder="1" applyAlignment="1">
      <alignment vertical="center"/>
    </xf>
    <xf numFmtId="0" fontId="19" fillId="31" borderId="20" xfId="0" applyFont="1" applyFill="1" applyBorder="1" applyAlignment="1">
      <alignment horizontal="center" vertical="center"/>
    </xf>
    <xf numFmtId="0" fontId="19" fillId="31" borderId="2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6" fillId="0" borderId="57" xfId="0" applyFont="1" applyBorder="1" applyAlignment="1">
      <alignment/>
    </xf>
    <xf numFmtId="0" fontId="6" fillId="0" borderId="60" xfId="0" applyFont="1" applyBorder="1" applyAlignment="1">
      <alignment/>
    </xf>
    <xf numFmtId="0" fontId="14" fillId="0" borderId="15" xfId="0" applyFont="1" applyBorder="1" applyAlignment="1">
      <alignment horizontal="center" vertical="center"/>
    </xf>
    <xf numFmtId="0" fontId="71" fillId="0" borderId="57" xfId="0" applyFont="1" applyBorder="1" applyAlignment="1">
      <alignment/>
    </xf>
    <xf numFmtId="0" fontId="71" fillId="0" borderId="6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11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6" fillId="0" borderId="101" xfId="0" applyFont="1" applyBorder="1" applyAlignment="1">
      <alignment/>
    </xf>
    <xf numFmtId="0" fontId="6" fillId="0" borderId="116" xfId="0" applyFont="1" applyBorder="1" applyAlignment="1">
      <alignment/>
    </xf>
    <xf numFmtId="0" fontId="6" fillId="0" borderId="118" xfId="0" applyFont="1" applyBorder="1" applyAlignment="1">
      <alignment/>
    </xf>
    <xf numFmtId="0" fontId="8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1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89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1. jelölőszín_Bt levelező" xfId="20"/>
    <cellStyle name="20% - 2. jelölőszín" xfId="21"/>
    <cellStyle name="20% - 2. jelölőszín 2" xfId="22"/>
    <cellStyle name="20% - 2. jelölőszín_Bt levelező" xfId="23"/>
    <cellStyle name="20% - 3. jelölőszín" xfId="24"/>
    <cellStyle name="20% - 3. jelölőszín 2" xfId="25"/>
    <cellStyle name="20% - 3. jelölőszín_Bt levelező" xfId="26"/>
    <cellStyle name="20% - 4. jelölőszín" xfId="27"/>
    <cellStyle name="20% - 4. jelölőszín 2" xfId="28"/>
    <cellStyle name="20% - 4. jelölőszín_Bt levelező" xfId="29"/>
    <cellStyle name="20% - 5. jelölőszín" xfId="30"/>
    <cellStyle name="20% - 5. jelölőszín 2" xfId="31"/>
    <cellStyle name="20% - 5. jelölőszín_Bt levelező" xfId="32"/>
    <cellStyle name="20% - 6. jelölőszín" xfId="33"/>
    <cellStyle name="20% - 6. jelölőszín 2" xfId="34"/>
    <cellStyle name="20% - 6. jelölőszín_Bt levelező" xfId="35"/>
    <cellStyle name="3. jelölőszín" xfId="36"/>
    <cellStyle name="4. jelölőszín" xfId="37"/>
    <cellStyle name="40% - 1. jelölőszín" xfId="38"/>
    <cellStyle name="40% - 1. jelölőszín 2" xfId="39"/>
    <cellStyle name="40% - 1. jelölőszín_Bt nappali" xfId="40"/>
    <cellStyle name="40% - 2. jelölőszín" xfId="41"/>
    <cellStyle name="40% - 2. jelölőszín 2" xfId="42"/>
    <cellStyle name="40% - 2. jelölőszín_Bt levelező" xfId="43"/>
    <cellStyle name="40% - 3. jelölőszín" xfId="44"/>
    <cellStyle name="40% - 3. jelölőszín 2" xfId="45"/>
    <cellStyle name="40% - 3. jelölőszín_Bt levelező" xfId="46"/>
    <cellStyle name="40% - 4. jelölőszín" xfId="47"/>
    <cellStyle name="40% - 4. jelölőszín 2" xfId="48"/>
    <cellStyle name="40% - 4. jelölőszín_Bt levelező" xfId="49"/>
    <cellStyle name="40% - 5. jelölőszín" xfId="50"/>
    <cellStyle name="40% - 5. jelölőszín 2" xfId="51"/>
    <cellStyle name="40% - 5. jelölőszín_Bt nappali" xfId="52"/>
    <cellStyle name="40% - 6. jelölőszín" xfId="53"/>
    <cellStyle name="40% - 6. jelölőszín 2" xfId="54"/>
    <cellStyle name="40% - 6. jelölőszín_Bt levelező" xfId="55"/>
    <cellStyle name="5. jelölőszín" xfId="56"/>
    <cellStyle name="6. jelölőszín" xfId="57"/>
    <cellStyle name="60% - 1. jelölőszín" xfId="58"/>
    <cellStyle name="60% - 1. jelölőszín 2" xfId="59"/>
    <cellStyle name="60% - 1. jelölőszín_Bt levelező" xfId="60"/>
    <cellStyle name="60% - 2. jelölőszín" xfId="61"/>
    <cellStyle name="60% - 2. jelölőszín 2" xfId="62"/>
    <cellStyle name="60% - 2. jelölőszín_Bt levelező" xfId="63"/>
    <cellStyle name="60% - 3. jelölőszín" xfId="64"/>
    <cellStyle name="60% - 3. jelölőszín 2" xfId="65"/>
    <cellStyle name="60% - 3. jelölőszín_Bt levelező" xfId="66"/>
    <cellStyle name="60% - 4. jelölőszín" xfId="67"/>
    <cellStyle name="60% - 4. jelölőszín 2" xfId="68"/>
    <cellStyle name="60% - 4. jelölőszín_Bt levelező" xfId="69"/>
    <cellStyle name="60% - 5. jelölőszín" xfId="70"/>
    <cellStyle name="60% - 5. jelölőszín 2" xfId="71"/>
    <cellStyle name="60% - 5. jelölőszín_Bt nappali" xfId="72"/>
    <cellStyle name="60% - 6. jelölőszín" xfId="73"/>
    <cellStyle name="60% - 6. jelölőszín 2" xfId="74"/>
    <cellStyle name="60% - 6. jelölőszín_Bt levelező" xfId="75"/>
    <cellStyle name="Bevitel" xfId="76"/>
    <cellStyle name="Bevitel 2" xfId="77"/>
    <cellStyle name="Bevitel_Bt nappali" xfId="78"/>
    <cellStyle name="Cím" xfId="79"/>
    <cellStyle name="Cím 2" xfId="80"/>
    <cellStyle name="Cím_Bt levelező" xfId="81"/>
    <cellStyle name="Címsor 1" xfId="82"/>
    <cellStyle name="Címsor 1 2" xfId="83"/>
    <cellStyle name="Címsor 1_Bt levelező" xfId="84"/>
    <cellStyle name="Címsor 2" xfId="85"/>
    <cellStyle name="Címsor 2 2" xfId="86"/>
    <cellStyle name="Címsor 2_Bt levelező" xfId="87"/>
    <cellStyle name="Címsor 3" xfId="88"/>
    <cellStyle name="Címsor 3 2" xfId="89"/>
    <cellStyle name="Címsor 3_Bt levelező" xfId="90"/>
    <cellStyle name="Címsor 4" xfId="91"/>
    <cellStyle name="Címsor 4 2" xfId="92"/>
    <cellStyle name="Címsor 4_Bt levelező" xfId="93"/>
    <cellStyle name="Ellenőrzőcella" xfId="94"/>
    <cellStyle name="Ellenőrzőcella 2" xfId="95"/>
    <cellStyle name="Ellenőrzőcella_Bt nappali" xfId="96"/>
    <cellStyle name="Comma" xfId="97"/>
    <cellStyle name="Comma [0]" xfId="98"/>
    <cellStyle name="Figyelmeztetés" xfId="99"/>
    <cellStyle name="Figyelmeztetés 2" xfId="100"/>
    <cellStyle name="Figyelmeztetés_Bt nappali" xfId="101"/>
    <cellStyle name="Hyperlink" xfId="102"/>
    <cellStyle name="Hivatkozás 2" xfId="103"/>
    <cellStyle name="Hivatkozott cella" xfId="104"/>
    <cellStyle name="Hivatkozott cella 2" xfId="105"/>
    <cellStyle name="Hivatkozott cella_Bt nappali" xfId="106"/>
    <cellStyle name="Jegyzet" xfId="107"/>
    <cellStyle name="Jegyzet 2" xfId="108"/>
    <cellStyle name="Jegyzet 3" xfId="109"/>
    <cellStyle name="Jegyzet_gépész nappali" xfId="110"/>
    <cellStyle name="Jelölőszín (1)" xfId="111"/>
    <cellStyle name="Jelölőszín (1) 2" xfId="112"/>
    <cellStyle name="Jelölőszín (1) 3" xfId="113"/>
    <cellStyle name="Jelölőszín (1) 4" xfId="114"/>
    <cellStyle name="Jelölőszín (1)_Bt levelező" xfId="115"/>
    <cellStyle name="Jelölőszín (2)" xfId="116"/>
    <cellStyle name="Jelölőszín (2) 2" xfId="117"/>
    <cellStyle name="Jelölőszín (2) 3" xfId="118"/>
    <cellStyle name="Jelölőszín (2) 4" xfId="119"/>
    <cellStyle name="Jelölőszín (2)_Bt levelező" xfId="120"/>
    <cellStyle name="Jelölőszín (3)" xfId="121"/>
    <cellStyle name="Jelölőszín (3) 2" xfId="122"/>
    <cellStyle name="Jelölőszín (3) 3" xfId="123"/>
    <cellStyle name="Jelölőszín (3) 4" xfId="124"/>
    <cellStyle name="Jelölőszín (3)_Bt levelező" xfId="125"/>
    <cellStyle name="Jelölőszín (4)" xfId="126"/>
    <cellStyle name="Jelölőszín (4) 2" xfId="127"/>
    <cellStyle name="Jelölőszín (4) 3" xfId="128"/>
    <cellStyle name="Jelölőszín (4) 4" xfId="129"/>
    <cellStyle name="Jelölőszín (4)_Bt levelező" xfId="130"/>
    <cellStyle name="Jelölőszín (5)" xfId="131"/>
    <cellStyle name="Jelölőszín (5) 2" xfId="132"/>
    <cellStyle name="Jelölőszín (5) 3" xfId="133"/>
    <cellStyle name="Jelölőszín (5) 4" xfId="134"/>
    <cellStyle name="Jelölőszín (5)_Bt levelező" xfId="135"/>
    <cellStyle name="Jelölőszín (6)" xfId="136"/>
    <cellStyle name="Jelölőszín (6) 2" xfId="137"/>
    <cellStyle name="Jelölőszín (6) 3" xfId="138"/>
    <cellStyle name="Jelölőszín (6) 4" xfId="139"/>
    <cellStyle name="Jelölőszín (6)_Bt levelező" xfId="140"/>
    <cellStyle name="Jelölőszín 1" xfId="141"/>
    <cellStyle name="Jelölőszín 1 2" xfId="142"/>
    <cellStyle name="Jelölőszín 1_Munka1" xfId="143"/>
    <cellStyle name="Jelölőszín 2" xfId="144"/>
    <cellStyle name="Jelölőszín 2 2" xfId="145"/>
    <cellStyle name="Jelölőszín 2_Munka1" xfId="146"/>
    <cellStyle name="Jelölőszín 3" xfId="147"/>
    <cellStyle name="Jelölőszín 3 2" xfId="148"/>
    <cellStyle name="Jelölőszín 3_Munka1" xfId="149"/>
    <cellStyle name="Jelölőszín 4" xfId="150"/>
    <cellStyle name="Jelölőszín 4 2" xfId="151"/>
    <cellStyle name="Jelölőszín 4_Munka1" xfId="152"/>
    <cellStyle name="Jelölőszín 5" xfId="153"/>
    <cellStyle name="Jelölőszín 5 2" xfId="154"/>
    <cellStyle name="Jelölőszín 5_Munka1" xfId="155"/>
    <cellStyle name="Jelölőszín 6" xfId="156"/>
    <cellStyle name="Jelölőszín 6 2" xfId="157"/>
    <cellStyle name="Jelölőszín 6_Munka1" xfId="158"/>
    <cellStyle name="Jó" xfId="159"/>
    <cellStyle name="Jó 2" xfId="160"/>
    <cellStyle name="Jó_Bt nappali" xfId="161"/>
    <cellStyle name="Kimenet" xfId="162"/>
    <cellStyle name="Kimenet 2" xfId="163"/>
    <cellStyle name="Kimenet_Bt nappali" xfId="164"/>
    <cellStyle name="Magyarázó szöveg" xfId="165"/>
    <cellStyle name="Magyarázó szöveg 2" xfId="166"/>
    <cellStyle name="Magyarázó szöveg_Bt nappali" xfId="167"/>
    <cellStyle name="Followed Hyperlink" xfId="168"/>
    <cellStyle name="Normál 10" xfId="169"/>
    <cellStyle name="Normál 11" xfId="170"/>
    <cellStyle name="Normál 12" xfId="171"/>
    <cellStyle name="Normál 2" xfId="172"/>
    <cellStyle name="Normál 2 2" xfId="173"/>
    <cellStyle name="Normál 2_Bt levelező" xfId="174"/>
    <cellStyle name="Normál 3" xfId="175"/>
    <cellStyle name="Normál 3 2" xfId="176"/>
    <cellStyle name="Normál 3_biztonságtechnika nappali" xfId="177"/>
    <cellStyle name="Normál 4" xfId="178"/>
    <cellStyle name="Normál 5" xfId="179"/>
    <cellStyle name="Normál 6" xfId="180"/>
    <cellStyle name="Normál 7" xfId="181"/>
    <cellStyle name="Normál 8" xfId="182"/>
    <cellStyle name="Normál 9" xfId="183"/>
    <cellStyle name="Normál_mechatronika nappali" xfId="184"/>
    <cellStyle name="Normál_mechatronika nappali_1" xfId="185"/>
    <cellStyle name="Összesen" xfId="186"/>
    <cellStyle name="Összesen 2" xfId="187"/>
    <cellStyle name="Összesen_Bt levelező" xfId="188"/>
    <cellStyle name="Currency" xfId="189"/>
    <cellStyle name="Currency [0]" xfId="190"/>
    <cellStyle name="Rossz" xfId="191"/>
    <cellStyle name="Rossz 2" xfId="192"/>
    <cellStyle name="Rossz_Bt nappali" xfId="193"/>
    <cellStyle name="Semleges" xfId="194"/>
    <cellStyle name="Semleges 2" xfId="195"/>
    <cellStyle name="Semleges_Bt nappali" xfId="196"/>
    <cellStyle name="Számítás" xfId="197"/>
    <cellStyle name="Számítás 2" xfId="198"/>
    <cellStyle name="Számítás_Bt nappali" xfId="199"/>
    <cellStyle name="Percent" xfId="200"/>
    <cellStyle name="Százalék 2" xfId="201"/>
    <cellStyle name="Százalék 3" xfId="202"/>
  </cellStyles>
  <dxfs count="12"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67"/>
  <sheetViews>
    <sheetView tabSelected="1" zoomScalePageLayoutView="0" workbookViewId="0" topLeftCell="A1">
      <selection activeCell="A1" sqref="A1"/>
    </sheetView>
  </sheetViews>
  <sheetFormatPr defaultColWidth="12.57421875" defaultRowHeight="15" customHeight="1"/>
  <cols>
    <col min="1" max="1" width="3.28125" style="0" customWidth="1"/>
    <col min="2" max="2" width="14.28125" style="646" customWidth="1"/>
    <col min="3" max="3" width="44.28125" style="0" customWidth="1"/>
    <col min="4" max="4" width="13.421875" style="0" bestFit="1" customWidth="1"/>
    <col min="5" max="5" width="7.7109375" style="0" customWidth="1"/>
    <col min="6" max="6" width="4.28125" style="0" customWidth="1"/>
    <col min="7" max="12" width="3.421875" style="0" customWidth="1"/>
    <col min="13" max="14" width="2.7109375" style="0" customWidth="1"/>
    <col min="15" max="16" width="3.421875" style="0" customWidth="1"/>
    <col min="17" max="18" width="3.28125" style="0" customWidth="1"/>
    <col min="19" max="19" width="2.7109375" style="0" customWidth="1"/>
    <col min="20" max="20" width="3.421875" style="0" customWidth="1"/>
    <col min="21" max="21" width="3.28125" style="0" customWidth="1"/>
    <col min="22" max="23" width="3.421875" style="0" customWidth="1"/>
    <col min="24" max="24" width="2.7109375" style="0" customWidth="1"/>
    <col min="25" max="25" width="3.421875" style="0" customWidth="1"/>
    <col min="26" max="26" width="3.28125" style="0" customWidth="1"/>
    <col min="27" max="27" width="3.57421875" style="0" customWidth="1"/>
    <col min="28" max="28" width="3.00390625" style="0" customWidth="1"/>
    <col min="29" max="29" width="2.7109375" style="0" customWidth="1"/>
    <col min="30" max="30" width="3.57421875" style="0" customWidth="1"/>
    <col min="31" max="31" width="4.421875" style="0" customWidth="1"/>
    <col min="32" max="32" width="3.57421875" style="0" customWidth="1"/>
    <col min="33" max="33" width="4.28125" style="0" customWidth="1"/>
    <col min="34" max="34" width="2.7109375" style="0" customWidth="1"/>
    <col min="35" max="37" width="3.57421875" style="0" customWidth="1"/>
    <col min="38" max="38" width="3.421875" style="0" customWidth="1"/>
    <col min="39" max="39" width="2.7109375" style="0" customWidth="1"/>
    <col min="40" max="40" width="3.57421875" style="0" customWidth="1"/>
    <col min="41" max="41" width="4.28125" style="0" customWidth="1"/>
    <col min="42" max="42" width="6.7109375" style="0" customWidth="1"/>
    <col min="43" max="43" width="40.7109375" style="0" customWidth="1"/>
    <col min="44" max="44" width="79.421875" style="0" customWidth="1"/>
  </cols>
  <sheetData>
    <row r="1" spans="1:44" ht="12.75" customHeight="1">
      <c r="A1" s="1" t="s">
        <v>7</v>
      </c>
      <c r="B1" s="623"/>
      <c r="C1" s="1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2"/>
      <c r="R1" s="2"/>
      <c r="S1" s="729" t="s">
        <v>8</v>
      </c>
      <c r="T1" s="719"/>
      <c r="U1" s="719"/>
      <c r="V1" s="719"/>
      <c r="W1" s="719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4"/>
      <c r="AR1" s="2"/>
    </row>
    <row r="2" spans="1:44" ht="12.75" customHeight="1" thickBot="1">
      <c r="A2" s="1" t="s">
        <v>9</v>
      </c>
      <c r="B2" s="623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4"/>
      <c r="AR2" s="2"/>
    </row>
    <row r="3" spans="1:44" ht="12.75" customHeight="1" thickBot="1">
      <c r="A3" s="3"/>
      <c r="B3" s="623"/>
      <c r="C3" s="3"/>
      <c r="D3" s="3"/>
      <c r="E3" s="2"/>
      <c r="F3" s="2"/>
      <c r="G3" s="3"/>
      <c r="H3" s="3"/>
      <c r="I3" s="3"/>
      <c r="J3" s="3"/>
      <c r="K3" s="3"/>
      <c r="L3" s="3"/>
      <c r="M3" s="3"/>
      <c r="N3" s="730" t="s">
        <v>10</v>
      </c>
      <c r="O3" s="719"/>
      <c r="P3" s="719"/>
      <c r="Q3" s="719"/>
      <c r="R3" s="719"/>
      <c r="S3" s="719"/>
      <c r="T3" s="719"/>
      <c r="U3" s="719"/>
      <c r="V3" s="719"/>
      <c r="W3" s="719"/>
      <c r="X3" s="719"/>
      <c r="Y3" s="719"/>
      <c r="Z3" s="719"/>
      <c r="AA3" s="719"/>
      <c r="AB3" s="71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731" t="s">
        <v>11</v>
      </c>
      <c r="AQ3" s="692"/>
      <c r="AR3" s="2"/>
    </row>
    <row r="4" spans="1:44" ht="12.75" customHeight="1">
      <c r="A4" s="3"/>
      <c r="B4" s="623"/>
      <c r="C4" s="3"/>
      <c r="D4" s="3"/>
      <c r="E4" s="2"/>
      <c r="F4" s="2"/>
      <c r="G4" s="3"/>
      <c r="H4" s="3"/>
      <c r="I4" s="3"/>
      <c r="J4" s="3"/>
      <c r="K4" s="3"/>
      <c r="L4" s="3"/>
      <c r="M4" s="3"/>
      <c r="N4" s="5"/>
      <c r="O4" s="5"/>
      <c r="P4" s="732" t="s">
        <v>250</v>
      </c>
      <c r="Q4" s="719"/>
      <c r="R4" s="719"/>
      <c r="S4" s="719"/>
      <c r="T4" s="719"/>
      <c r="U4" s="719"/>
      <c r="V4" s="719"/>
      <c r="W4" s="719"/>
      <c r="X4" s="719"/>
      <c r="Y4" s="719"/>
      <c r="Z4" s="719"/>
      <c r="AA4" s="5"/>
      <c r="AB4" s="5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7"/>
      <c r="AQ4" s="7"/>
      <c r="AR4" s="2"/>
    </row>
    <row r="5" spans="1:44" ht="12.75" customHeight="1" thickBot="1">
      <c r="A5" s="3"/>
      <c r="B5" s="623"/>
      <c r="C5" s="3"/>
      <c r="D5" s="3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6"/>
      <c r="AR5" s="2"/>
    </row>
    <row r="6" spans="1:44" ht="13.5" customHeight="1" thickBot="1">
      <c r="A6" s="721"/>
      <c r="B6" s="691"/>
      <c r="C6" s="691"/>
      <c r="D6" s="692"/>
      <c r="E6" s="690" t="s">
        <v>12</v>
      </c>
      <c r="F6" s="691"/>
      <c r="G6" s="691"/>
      <c r="H6" s="691"/>
      <c r="I6" s="691"/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1"/>
      <c r="X6" s="691"/>
      <c r="Y6" s="691"/>
      <c r="Z6" s="691"/>
      <c r="AA6" s="691"/>
      <c r="AB6" s="691"/>
      <c r="AC6" s="691"/>
      <c r="AD6" s="691"/>
      <c r="AE6" s="691"/>
      <c r="AF6" s="691"/>
      <c r="AG6" s="691"/>
      <c r="AH6" s="691"/>
      <c r="AI6" s="691"/>
      <c r="AJ6" s="691"/>
      <c r="AK6" s="691"/>
      <c r="AL6" s="691"/>
      <c r="AM6" s="691"/>
      <c r="AN6" s="692"/>
      <c r="AO6" s="722" t="s">
        <v>13</v>
      </c>
      <c r="AP6" s="688"/>
      <c r="AQ6" s="689"/>
      <c r="AR6" s="2"/>
    </row>
    <row r="7" spans="1:44" ht="12.75" customHeight="1" thickBot="1">
      <c r="A7" s="712" t="s">
        <v>14</v>
      </c>
      <c r="B7" s="715" t="s">
        <v>15</v>
      </c>
      <c r="C7" s="727" t="s">
        <v>16</v>
      </c>
      <c r="D7" s="728" t="s">
        <v>17</v>
      </c>
      <c r="E7" s="726" t="s">
        <v>18</v>
      </c>
      <c r="F7" s="693" t="s">
        <v>19</v>
      </c>
      <c r="G7" s="691"/>
      <c r="H7" s="691"/>
      <c r="I7" s="691"/>
      <c r="J7" s="691"/>
      <c r="K7" s="691"/>
      <c r="L7" s="691"/>
      <c r="M7" s="691"/>
      <c r="N7" s="691"/>
      <c r="O7" s="691"/>
      <c r="P7" s="691"/>
      <c r="Q7" s="691"/>
      <c r="R7" s="691"/>
      <c r="S7" s="691"/>
      <c r="T7" s="691"/>
      <c r="U7" s="691"/>
      <c r="V7" s="691"/>
      <c r="W7" s="691"/>
      <c r="X7" s="691"/>
      <c r="Y7" s="691"/>
      <c r="Z7" s="691"/>
      <c r="AA7" s="691"/>
      <c r="AB7" s="691"/>
      <c r="AC7" s="691"/>
      <c r="AD7" s="691"/>
      <c r="AE7" s="691"/>
      <c r="AF7" s="691"/>
      <c r="AG7" s="691"/>
      <c r="AH7" s="691"/>
      <c r="AI7" s="691"/>
      <c r="AJ7" s="691"/>
      <c r="AK7" s="691"/>
      <c r="AL7" s="691"/>
      <c r="AM7" s="691"/>
      <c r="AN7" s="692"/>
      <c r="AO7" s="723"/>
      <c r="AP7" s="719"/>
      <c r="AQ7" s="705"/>
      <c r="AR7" s="2"/>
    </row>
    <row r="8" spans="1:44" ht="13.5" customHeight="1" thickBot="1">
      <c r="A8" s="713"/>
      <c r="B8" s="716"/>
      <c r="C8" s="713"/>
      <c r="D8" s="713"/>
      <c r="E8" s="713"/>
      <c r="F8" s="11"/>
      <c r="G8" s="12"/>
      <c r="H8" s="12" t="s">
        <v>20</v>
      </c>
      <c r="I8" s="12"/>
      <c r="J8" s="13"/>
      <c r="K8" s="12"/>
      <c r="L8" s="12"/>
      <c r="M8" s="12" t="s">
        <v>21</v>
      </c>
      <c r="N8" s="12"/>
      <c r="O8" s="13"/>
      <c r="P8" s="12"/>
      <c r="Q8" s="12"/>
      <c r="R8" s="14" t="s">
        <v>22</v>
      </c>
      <c r="S8" s="12"/>
      <c r="T8" s="13"/>
      <c r="U8" s="12"/>
      <c r="V8" s="12"/>
      <c r="W8" s="14" t="s">
        <v>23</v>
      </c>
      <c r="X8" s="12"/>
      <c r="Y8" s="13"/>
      <c r="Z8" s="12"/>
      <c r="AA8" s="12"/>
      <c r="AB8" s="14" t="s">
        <v>24</v>
      </c>
      <c r="AC8" s="12"/>
      <c r="AD8" s="13"/>
      <c r="AE8" s="15"/>
      <c r="AF8" s="12"/>
      <c r="AG8" s="12" t="s">
        <v>25</v>
      </c>
      <c r="AH8" s="12"/>
      <c r="AI8" s="13"/>
      <c r="AJ8" s="15"/>
      <c r="AK8" s="12"/>
      <c r="AL8" s="12" t="s">
        <v>26</v>
      </c>
      <c r="AM8" s="12"/>
      <c r="AN8" s="13"/>
      <c r="AO8" s="723"/>
      <c r="AP8" s="719"/>
      <c r="AQ8" s="705"/>
      <c r="AR8" s="2"/>
    </row>
    <row r="9" spans="1:44" ht="13.5" customHeight="1" thickBot="1">
      <c r="A9" s="714"/>
      <c r="B9" s="717"/>
      <c r="C9" s="714"/>
      <c r="D9" s="714"/>
      <c r="E9" s="714"/>
      <c r="F9" s="16" t="s">
        <v>27</v>
      </c>
      <c r="G9" s="16" t="s">
        <v>28</v>
      </c>
      <c r="H9" s="16" t="s">
        <v>29</v>
      </c>
      <c r="I9" s="16" t="s">
        <v>30</v>
      </c>
      <c r="J9" s="16" t="s">
        <v>31</v>
      </c>
      <c r="K9" s="17" t="s">
        <v>27</v>
      </c>
      <c r="L9" s="18" t="s">
        <v>28</v>
      </c>
      <c r="M9" s="18" t="s">
        <v>29</v>
      </c>
      <c r="N9" s="18" t="s">
        <v>30</v>
      </c>
      <c r="O9" s="19" t="s">
        <v>31</v>
      </c>
      <c r="P9" s="18" t="s">
        <v>27</v>
      </c>
      <c r="Q9" s="18" t="s">
        <v>28</v>
      </c>
      <c r="R9" s="18" t="s">
        <v>29</v>
      </c>
      <c r="S9" s="18" t="s">
        <v>30</v>
      </c>
      <c r="T9" s="18" t="s">
        <v>31</v>
      </c>
      <c r="U9" s="17" t="s">
        <v>27</v>
      </c>
      <c r="V9" s="18" t="s">
        <v>28</v>
      </c>
      <c r="W9" s="18" t="s">
        <v>29</v>
      </c>
      <c r="X9" s="18" t="s">
        <v>30</v>
      </c>
      <c r="Y9" s="19" t="s">
        <v>31</v>
      </c>
      <c r="Z9" s="18" t="s">
        <v>27</v>
      </c>
      <c r="AA9" s="18" t="s">
        <v>28</v>
      </c>
      <c r="AB9" s="18" t="s">
        <v>29</v>
      </c>
      <c r="AC9" s="18" t="s">
        <v>30</v>
      </c>
      <c r="AD9" s="19" t="s">
        <v>31</v>
      </c>
      <c r="AE9" s="16" t="s">
        <v>27</v>
      </c>
      <c r="AF9" s="16" t="s">
        <v>28</v>
      </c>
      <c r="AG9" s="16" t="s">
        <v>29</v>
      </c>
      <c r="AH9" s="16" t="s">
        <v>30</v>
      </c>
      <c r="AI9" s="20" t="s">
        <v>31</v>
      </c>
      <c r="AJ9" s="16" t="s">
        <v>27</v>
      </c>
      <c r="AK9" s="16" t="s">
        <v>28</v>
      </c>
      <c r="AL9" s="16" t="s">
        <v>29</v>
      </c>
      <c r="AM9" s="16" t="s">
        <v>30</v>
      </c>
      <c r="AN9" s="16" t="s">
        <v>31</v>
      </c>
      <c r="AO9" s="723"/>
      <c r="AP9" s="719"/>
      <c r="AQ9" s="705"/>
      <c r="AR9" s="2"/>
    </row>
    <row r="10" spans="1:44" ht="16.5" customHeight="1" thickBot="1">
      <c r="A10" s="709" t="s">
        <v>32</v>
      </c>
      <c r="B10" s="691"/>
      <c r="C10" s="692"/>
      <c r="D10" s="21">
        <f>SUM(D11:D19)</f>
        <v>33</v>
      </c>
      <c r="E10" s="22">
        <f>SUM(E11:E19)</f>
        <v>40</v>
      </c>
      <c r="F10" s="23">
        <f>SUM(F11:F19)</f>
        <v>10</v>
      </c>
      <c r="G10" s="24">
        <f>SUM(G11:G19)</f>
        <v>6</v>
      </c>
      <c r="H10" s="24">
        <f>SUM(H11:H19)</f>
        <v>2</v>
      </c>
      <c r="I10" s="24"/>
      <c r="J10" s="25">
        <f>SUM(J11:J19)</f>
        <v>22</v>
      </c>
      <c r="K10" s="26">
        <f>SUM(K11:K19)</f>
        <v>5</v>
      </c>
      <c r="L10" s="24">
        <f>SUM(L11:L19)</f>
        <v>4</v>
      </c>
      <c r="M10" s="24">
        <f>SUM(M11:M19)</f>
        <v>2</v>
      </c>
      <c r="N10" s="24"/>
      <c r="O10" s="27">
        <f aca="true" t="shared" si="0" ref="O10:W10">SUM(O11:O19)</f>
        <v>13</v>
      </c>
      <c r="P10" s="23">
        <f t="shared" si="0"/>
        <v>2</v>
      </c>
      <c r="Q10" s="24">
        <f t="shared" si="0"/>
        <v>0</v>
      </c>
      <c r="R10" s="24">
        <f t="shared" si="0"/>
        <v>2</v>
      </c>
      <c r="S10" s="24">
        <f t="shared" si="0"/>
        <v>0</v>
      </c>
      <c r="T10" s="25">
        <f t="shared" si="0"/>
        <v>5</v>
      </c>
      <c r="U10" s="26">
        <f t="shared" si="0"/>
        <v>0</v>
      </c>
      <c r="V10" s="24">
        <f t="shared" si="0"/>
        <v>0</v>
      </c>
      <c r="W10" s="24">
        <f t="shared" si="0"/>
        <v>0</v>
      </c>
      <c r="X10" s="24"/>
      <c r="Y10" s="27">
        <f>SUM(Y11:Y19)</f>
        <v>0</v>
      </c>
      <c r="Z10" s="23">
        <f>SUM(Z11:Z19)</f>
        <v>0</v>
      </c>
      <c r="AA10" s="24">
        <f>SUM(AA11:AA19)</f>
        <v>0</v>
      </c>
      <c r="AB10" s="24">
        <f>SUM(AB11:AB19)</f>
        <v>0</v>
      </c>
      <c r="AC10" s="24"/>
      <c r="AD10" s="25">
        <f>SUM(AD11:AD19)</f>
        <v>0</v>
      </c>
      <c r="AE10" s="26">
        <f>SUM(AE11:AE19)</f>
        <v>0</v>
      </c>
      <c r="AF10" s="24">
        <f>SUM(AF11:AF19)</f>
        <v>0</v>
      </c>
      <c r="AG10" s="24">
        <f>SUM(AG11:AG19)</f>
        <v>0</v>
      </c>
      <c r="AH10" s="24"/>
      <c r="AI10" s="27">
        <f>SUM(AI11:AI19)</f>
        <v>0</v>
      </c>
      <c r="AJ10" s="26">
        <f>SUM(AJ11:AJ19)</f>
        <v>0</v>
      </c>
      <c r="AK10" s="24">
        <f>SUM(AK11:AK19)</f>
        <v>0</v>
      </c>
      <c r="AL10" s="24">
        <f>SUM(AL11:AL19)</f>
        <v>0</v>
      </c>
      <c r="AM10" s="24"/>
      <c r="AN10" s="25">
        <f>SUM(AN11:AN19)</f>
        <v>0</v>
      </c>
      <c r="AO10" s="724"/>
      <c r="AP10" s="707"/>
      <c r="AQ10" s="725"/>
      <c r="AR10" s="2"/>
    </row>
    <row r="11" spans="1:44" ht="15.75" customHeight="1">
      <c r="A11" s="28">
        <v>1</v>
      </c>
      <c r="B11" s="624" t="s">
        <v>200</v>
      </c>
      <c r="C11" s="29" t="s">
        <v>33</v>
      </c>
      <c r="D11" s="30">
        <f aca="true" t="shared" si="1" ref="D11:D19">SUM(F11,G11,H11,K11,L11,M11,P11,Q11,R11,U11,V11,W11,Z11,AA11,AB11,AE11,AF11,AG11,AJ11,AK11,AL11)</f>
        <v>4</v>
      </c>
      <c r="E11" s="31">
        <f aca="true" t="shared" si="2" ref="E11:E19">SUM(J11,O11,T11,Y11,AD11,AI11,AN11)</f>
        <v>5</v>
      </c>
      <c r="F11" s="32">
        <v>2</v>
      </c>
      <c r="G11" s="33">
        <v>2</v>
      </c>
      <c r="H11" s="33">
        <v>0</v>
      </c>
      <c r="I11" s="33" t="s">
        <v>34</v>
      </c>
      <c r="J11" s="34">
        <v>5</v>
      </c>
      <c r="K11" s="32"/>
      <c r="L11" s="33"/>
      <c r="M11" s="33"/>
      <c r="N11" s="33"/>
      <c r="O11" s="34"/>
      <c r="P11" s="32"/>
      <c r="Q11" s="33"/>
      <c r="R11" s="33"/>
      <c r="S11" s="33"/>
      <c r="T11" s="34"/>
      <c r="U11" s="32"/>
      <c r="V11" s="33"/>
      <c r="W11" s="33"/>
      <c r="X11" s="35"/>
      <c r="Y11" s="36"/>
      <c r="Z11" s="37"/>
      <c r="AA11" s="35"/>
      <c r="AB11" s="35"/>
      <c r="AC11" s="35"/>
      <c r="AD11" s="36"/>
      <c r="AE11" s="37"/>
      <c r="AF11" s="35"/>
      <c r="AG11" s="35"/>
      <c r="AH11" s="35"/>
      <c r="AI11" s="36"/>
      <c r="AJ11" s="37"/>
      <c r="AK11" s="35"/>
      <c r="AL11" s="35"/>
      <c r="AM11" s="35"/>
      <c r="AN11" s="38"/>
      <c r="AO11" s="33"/>
      <c r="AP11" s="34"/>
      <c r="AQ11" s="39"/>
      <c r="AR11" s="2"/>
    </row>
    <row r="12" spans="1:44" ht="15.75" customHeight="1">
      <c r="A12" s="40">
        <v>2</v>
      </c>
      <c r="B12" s="625" t="s">
        <v>201</v>
      </c>
      <c r="C12" s="29" t="s">
        <v>35</v>
      </c>
      <c r="D12" s="41">
        <f t="shared" si="1"/>
        <v>4</v>
      </c>
      <c r="E12" s="31">
        <f t="shared" si="2"/>
        <v>4</v>
      </c>
      <c r="F12" s="32"/>
      <c r="G12" s="33"/>
      <c r="H12" s="33"/>
      <c r="I12" s="33"/>
      <c r="J12" s="34"/>
      <c r="K12" s="32">
        <v>2</v>
      </c>
      <c r="L12" s="33">
        <v>2</v>
      </c>
      <c r="M12" s="33">
        <v>0</v>
      </c>
      <c r="N12" s="33" t="s">
        <v>34</v>
      </c>
      <c r="O12" s="34">
        <v>4</v>
      </c>
      <c r="P12" s="32"/>
      <c r="Q12" s="33"/>
      <c r="R12" s="33"/>
      <c r="S12" s="33"/>
      <c r="T12" s="34"/>
      <c r="U12" s="32"/>
      <c r="V12" s="33"/>
      <c r="W12" s="33"/>
      <c r="X12" s="35"/>
      <c r="Y12" s="36"/>
      <c r="Z12" s="37"/>
      <c r="AA12" s="35"/>
      <c r="AB12" s="35"/>
      <c r="AC12" s="35"/>
      <c r="AD12" s="36"/>
      <c r="AE12" s="37"/>
      <c r="AF12" s="35"/>
      <c r="AG12" s="35"/>
      <c r="AH12" s="35"/>
      <c r="AI12" s="36"/>
      <c r="AJ12" s="37"/>
      <c r="AK12" s="35"/>
      <c r="AL12" s="35"/>
      <c r="AM12" s="35"/>
      <c r="AN12" s="36"/>
      <c r="AO12" s="33"/>
      <c r="AP12" s="34"/>
      <c r="AQ12" s="42" t="s">
        <v>36</v>
      </c>
      <c r="AR12" s="2"/>
    </row>
    <row r="13" spans="1:44" ht="15.75" customHeight="1">
      <c r="A13" s="40">
        <v>3</v>
      </c>
      <c r="B13" s="626" t="s">
        <v>202</v>
      </c>
      <c r="C13" s="29" t="s">
        <v>37</v>
      </c>
      <c r="D13" s="41">
        <f t="shared" si="1"/>
        <v>4</v>
      </c>
      <c r="E13" s="31">
        <f t="shared" si="2"/>
        <v>5</v>
      </c>
      <c r="F13" s="32"/>
      <c r="G13" s="33"/>
      <c r="H13" s="33"/>
      <c r="I13" s="33"/>
      <c r="J13" s="34"/>
      <c r="K13" s="32"/>
      <c r="L13" s="33"/>
      <c r="M13" s="33"/>
      <c r="N13" s="33"/>
      <c r="O13" s="34"/>
      <c r="P13" s="32">
        <v>2</v>
      </c>
      <c r="Q13" s="33">
        <v>0</v>
      </c>
      <c r="R13" s="33">
        <v>2</v>
      </c>
      <c r="S13" s="33" t="s">
        <v>34</v>
      </c>
      <c r="T13" s="34">
        <v>5</v>
      </c>
      <c r="U13" s="32"/>
      <c r="V13" s="33"/>
      <c r="W13" s="33"/>
      <c r="X13" s="35"/>
      <c r="Y13" s="36"/>
      <c r="Z13" s="37"/>
      <c r="AA13" s="35"/>
      <c r="AB13" s="35"/>
      <c r="AC13" s="35"/>
      <c r="AD13" s="36"/>
      <c r="AE13" s="37"/>
      <c r="AF13" s="35"/>
      <c r="AG13" s="35"/>
      <c r="AH13" s="35"/>
      <c r="AI13" s="36"/>
      <c r="AJ13" s="37"/>
      <c r="AK13" s="35"/>
      <c r="AL13" s="35"/>
      <c r="AM13" s="35"/>
      <c r="AN13" s="36"/>
      <c r="AO13" s="33"/>
      <c r="AP13" s="34"/>
      <c r="AQ13" s="42" t="s">
        <v>35</v>
      </c>
      <c r="AR13" s="2"/>
    </row>
    <row r="14" spans="1:44" ht="15.75" customHeight="1">
      <c r="A14" s="40">
        <v>4</v>
      </c>
      <c r="B14" s="627" t="s">
        <v>3</v>
      </c>
      <c r="C14" s="43" t="s">
        <v>38</v>
      </c>
      <c r="D14" s="44">
        <f t="shared" si="1"/>
        <v>4</v>
      </c>
      <c r="E14" s="45">
        <f t="shared" si="2"/>
        <v>4</v>
      </c>
      <c r="F14" s="46">
        <v>2</v>
      </c>
      <c r="G14" s="47">
        <v>2</v>
      </c>
      <c r="H14" s="47">
        <v>0</v>
      </c>
      <c r="I14" s="47" t="s">
        <v>39</v>
      </c>
      <c r="J14" s="48">
        <v>4</v>
      </c>
      <c r="K14" s="46"/>
      <c r="L14" s="47"/>
      <c r="M14" s="47"/>
      <c r="N14" s="47"/>
      <c r="O14" s="48"/>
      <c r="P14" s="46"/>
      <c r="Q14" s="47"/>
      <c r="R14" s="47"/>
      <c r="S14" s="47"/>
      <c r="T14" s="48"/>
      <c r="U14" s="46"/>
      <c r="V14" s="47"/>
      <c r="W14" s="47"/>
      <c r="X14" s="49"/>
      <c r="Y14" s="50"/>
      <c r="Z14" s="51"/>
      <c r="AA14" s="49"/>
      <c r="AB14" s="49"/>
      <c r="AC14" s="49"/>
      <c r="AD14" s="50"/>
      <c r="AE14" s="51"/>
      <c r="AF14" s="49"/>
      <c r="AG14" s="49"/>
      <c r="AH14" s="49"/>
      <c r="AI14" s="50"/>
      <c r="AJ14" s="51"/>
      <c r="AK14" s="49"/>
      <c r="AL14" s="49"/>
      <c r="AM14" s="49"/>
      <c r="AN14" s="50"/>
      <c r="AO14" s="33"/>
      <c r="AP14" s="34"/>
      <c r="AQ14" s="42"/>
      <c r="AR14" s="2"/>
    </row>
    <row r="15" spans="1:44" ht="15.75" customHeight="1">
      <c r="A15" s="40">
        <v>5</v>
      </c>
      <c r="B15" s="628" t="s">
        <v>169</v>
      </c>
      <c r="C15" s="43" t="s">
        <v>40</v>
      </c>
      <c r="D15" s="44">
        <f t="shared" si="1"/>
        <v>2</v>
      </c>
      <c r="E15" s="45">
        <f t="shared" si="2"/>
        <v>4</v>
      </c>
      <c r="F15" s="46">
        <v>2</v>
      </c>
      <c r="G15" s="47">
        <v>0</v>
      </c>
      <c r="H15" s="47">
        <v>0</v>
      </c>
      <c r="I15" s="47" t="s">
        <v>39</v>
      </c>
      <c r="J15" s="48">
        <v>4</v>
      </c>
      <c r="K15" s="46"/>
      <c r="L15" s="47"/>
      <c r="M15" s="47"/>
      <c r="N15" s="47"/>
      <c r="O15" s="48"/>
      <c r="P15" s="46"/>
      <c r="Q15" s="47"/>
      <c r="R15" s="47"/>
      <c r="S15" s="47"/>
      <c r="T15" s="48"/>
      <c r="U15" s="46"/>
      <c r="V15" s="47"/>
      <c r="W15" s="47"/>
      <c r="X15" s="49"/>
      <c r="Y15" s="50"/>
      <c r="Z15" s="51"/>
      <c r="AA15" s="49"/>
      <c r="AB15" s="49"/>
      <c r="AC15" s="49"/>
      <c r="AD15" s="50"/>
      <c r="AE15" s="51"/>
      <c r="AF15" s="49"/>
      <c r="AG15" s="49"/>
      <c r="AH15" s="49"/>
      <c r="AI15" s="50"/>
      <c r="AJ15" s="51"/>
      <c r="AK15" s="49"/>
      <c r="AL15" s="49"/>
      <c r="AM15" s="49"/>
      <c r="AN15" s="50"/>
      <c r="AO15" s="33"/>
      <c r="AP15" s="34"/>
      <c r="AQ15" s="42"/>
      <c r="AR15" s="2"/>
    </row>
    <row r="16" spans="1:44" ht="12.75" customHeight="1">
      <c r="A16" s="40">
        <v>6</v>
      </c>
      <c r="B16" s="629" t="s">
        <v>203</v>
      </c>
      <c r="C16" s="43" t="s">
        <v>41</v>
      </c>
      <c r="D16" s="44">
        <f t="shared" si="1"/>
        <v>4</v>
      </c>
      <c r="E16" s="45">
        <f t="shared" si="2"/>
        <v>5</v>
      </c>
      <c r="F16" s="46">
        <v>2</v>
      </c>
      <c r="G16" s="47">
        <v>2</v>
      </c>
      <c r="H16" s="47">
        <v>0</v>
      </c>
      <c r="I16" s="47" t="s">
        <v>34</v>
      </c>
      <c r="J16" s="48">
        <v>5</v>
      </c>
      <c r="K16" s="46"/>
      <c r="L16" s="47"/>
      <c r="M16" s="47"/>
      <c r="N16" s="47"/>
      <c r="O16" s="48"/>
      <c r="P16" s="46"/>
      <c r="Q16" s="47"/>
      <c r="R16" s="47"/>
      <c r="S16" s="47"/>
      <c r="T16" s="48"/>
      <c r="U16" s="46"/>
      <c r="V16" s="47"/>
      <c r="W16" s="47"/>
      <c r="X16" s="49"/>
      <c r="Y16" s="50"/>
      <c r="Z16" s="51"/>
      <c r="AA16" s="49"/>
      <c r="AB16" s="49"/>
      <c r="AC16" s="49"/>
      <c r="AD16" s="50"/>
      <c r="AE16" s="51"/>
      <c r="AF16" s="49"/>
      <c r="AG16" s="49"/>
      <c r="AH16" s="49"/>
      <c r="AI16" s="50"/>
      <c r="AJ16" s="51"/>
      <c r="AK16" s="49"/>
      <c r="AL16" s="49"/>
      <c r="AM16" s="49"/>
      <c r="AN16" s="50"/>
      <c r="AO16" s="33"/>
      <c r="AP16" s="34"/>
      <c r="AQ16" s="42"/>
      <c r="AR16" s="2"/>
    </row>
    <row r="17" spans="1:44" ht="15.75" customHeight="1">
      <c r="A17" s="40">
        <v>7</v>
      </c>
      <c r="B17" s="629" t="s">
        <v>204</v>
      </c>
      <c r="C17" s="43" t="s">
        <v>42</v>
      </c>
      <c r="D17" s="44">
        <f t="shared" si="1"/>
        <v>4</v>
      </c>
      <c r="E17" s="45">
        <f t="shared" si="2"/>
        <v>5</v>
      </c>
      <c r="F17" s="46"/>
      <c r="G17" s="47"/>
      <c r="H17" s="47"/>
      <c r="I17" s="47"/>
      <c r="J17" s="48"/>
      <c r="K17" s="46">
        <v>2</v>
      </c>
      <c r="L17" s="47">
        <v>2</v>
      </c>
      <c r="M17" s="47">
        <v>0</v>
      </c>
      <c r="N17" s="47" t="s">
        <v>34</v>
      </c>
      <c r="O17" s="48">
        <v>5</v>
      </c>
      <c r="P17" s="46"/>
      <c r="Q17" s="47"/>
      <c r="R17" s="47"/>
      <c r="S17" s="47"/>
      <c r="T17" s="48"/>
      <c r="U17" s="46"/>
      <c r="V17" s="47"/>
      <c r="W17" s="47"/>
      <c r="X17" s="49"/>
      <c r="Y17" s="50"/>
      <c r="Z17" s="51"/>
      <c r="AA17" s="49"/>
      <c r="AB17" s="49"/>
      <c r="AC17" s="49"/>
      <c r="AD17" s="50"/>
      <c r="AE17" s="51"/>
      <c r="AF17" s="49"/>
      <c r="AG17" s="49"/>
      <c r="AH17" s="49"/>
      <c r="AI17" s="50"/>
      <c r="AJ17" s="51"/>
      <c r="AK17" s="49"/>
      <c r="AL17" s="49"/>
      <c r="AM17" s="49"/>
      <c r="AN17" s="50"/>
      <c r="AO17" s="33"/>
      <c r="AP17" s="34"/>
      <c r="AQ17" s="42" t="s">
        <v>41</v>
      </c>
      <c r="AR17" s="2"/>
    </row>
    <row r="18" spans="1:44" ht="15.75" customHeight="1">
      <c r="A18" s="40">
        <v>8</v>
      </c>
      <c r="B18" s="628" t="s">
        <v>170</v>
      </c>
      <c r="C18" s="43" t="s">
        <v>43</v>
      </c>
      <c r="D18" s="44">
        <f t="shared" si="1"/>
        <v>3</v>
      </c>
      <c r="E18" s="45">
        <f t="shared" si="2"/>
        <v>4</v>
      </c>
      <c r="F18" s="46"/>
      <c r="G18" s="47"/>
      <c r="H18" s="47"/>
      <c r="I18" s="47"/>
      <c r="J18" s="48"/>
      <c r="K18" s="46">
        <v>1</v>
      </c>
      <c r="L18" s="47">
        <v>0</v>
      </c>
      <c r="M18" s="47">
        <v>2</v>
      </c>
      <c r="N18" s="47" t="s">
        <v>34</v>
      </c>
      <c r="O18" s="50">
        <v>4</v>
      </c>
      <c r="P18" s="46"/>
      <c r="Q18" s="47"/>
      <c r="R18" s="47"/>
      <c r="S18" s="47"/>
      <c r="T18" s="48"/>
      <c r="U18" s="46"/>
      <c r="V18" s="47"/>
      <c r="W18" s="47"/>
      <c r="X18" s="49"/>
      <c r="Y18" s="50"/>
      <c r="Z18" s="51"/>
      <c r="AA18" s="49"/>
      <c r="AB18" s="49"/>
      <c r="AC18" s="49"/>
      <c r="AD18" s="50"/>
      <c r="AE18" s="51"/>
      <c r="AF18" s="49"/>
      <c r="AG18" s="49"/>
      <c r="AH18" s="49"/>
      <c r="AI18" s="50"/>
      <c r="AJ18" s="51"/>
      <c r="AK18" s="49"/>
      <c r="AL18" s="49"/>
      <c r="AM18" s="49"/>
      <c r="AN18" s="50"/>
      <c r="AO18" s="52"/>
      <c r="AP18" s="34"/>
      <c r="AQ18" s="614" t="s">
        <v>38</v>
      </c>
      <c r="AR18" s="2"/>
    </row>
    <row r="19" spans="1:44" ht="15.75" customHeight="1" thickBot="1">
      <c r="A19" s="40">
        <v>9</v>
      </c>
      <c r="B19" s="630" t="s">
        <v>205</v>
      </c>
      <c r="C19" s="43" t="s">
        <v>44</v>
      </c>
      <c r="D19" s="44">
        <f t="shared" si="1"/>
        <v>4</v>
      </c>
      <c r="E19" s="45">
        <f t="shared" si="2"/>
        <v>4</v>
      </c>
      <c r="F19" s="46">
        <v>2</v>
      </c>
      <c r="G19" s="47">
        <v>0</v>
      </c>
      <c r="H19" s="47">
        <v>2</v>
      </c>
      <c r="I19" s="47" t="s">
        <v>39</v>
      </c>
      <c r="J19" s="48">
        <v>4</v>
      </c>
      <c r="K19" s="46"/>
      <c r="L19" s="47"/>
      <c r="M19" s="47"/>
      <c r="N19" s="47"/>
      <c r="O19" s="48"/>
      <c r="P19" s="46"/>
      <c r="Q19" s="47"/>
      <c r="R19" s="47"/>
      <c r="S19" s="47"/>
      <c r="T19" s="48"/>
      <c r="U19" s="46"/>
      <c r="V19" s="47"/>
      <c r="W19" s="47"/>
      <c r="X19" s="49"/>
      <c r="Y19" s="50"/>
      <c r="Z19" s="51"/>
      <c r="AA19" s="49"/>
      <c r="AB19" s="49"/>
      <c r="AC19" s="49"/>
      <c r="AD19" s="50"/>
      <c r="AE19" s="51"/>
      <c r="AF19" s="49"/>
      <c r="AG19" s="49"/>
      <c r="AH19" s="49"/>
      <c r="AI19" s="50"/>
      <c r="AJ19" s="51"/>
      <c r="AK19" s="49"/>
      <c r="AL19" s="49"/>
      <c r="AM19" s="49"/>
      <c r="AN19" s="50"/>
      <c r="AO19" s="33"/>
      <c r="AP19" s="34"/>
      <c r="AQ19" s="53"/>
      <c r="AR19" s="2"/>
    </row>
    <row r="20" spans="1:44" ht="16.5" customHeight="1" thickBot="1">
      <c r="A20" s="709" t="s">
        <v>45</v>
      </c>
      <c r="B20" s="691"/>
      <c r="C20" s="692"/>
      <c r="D20" s="21">
        <f>SUM(D21:D27)</f>
        <v>17</v>
      </c>
      <c r="E20" s="22">
        <f>SUM(E21:E27)</f>
        <v>22</v>
      </c>
      <c r="F20" s="54">
        <f>SUM(F21:F27)</f>
        <v>1</v>
      </c>
      <c r="G20" s="55">
        <f>SUM(G21:G27)</f>
        <v>2</v>
      </c>
      <c r="H20" s="55">
        <f>SUM(H21:H27)</f>
        <v>0</v>
      </c>
      <c r="I20" s="55"/>
      <c r="J20" s="25">
        <f>SUM(J21:J27)</f>
        <v>3</v>
      </c>
      <c r="K20" s="54">
        <f>SUM(K21:K27)</f>
        <v>1</v>
      </c>
      <c r="L20" s="55">
        <f>SUM(L21:L27)</f>
        <v>2</v>
      </c>
      <c r="M20" s="55">
        <f>SUM(M21:M27)</f>
        <v>0</v>
      </c>
      <c r="N20" s="55"/>
      <c r="O20" s="25">
        <f aca="true" t="shared" si="3" ref="O20:W20">SUM(O21:O27)</f>
        <v>3</v>
      </c>
      <c r="P20" s="54">
        <f t="shared" si="3"/>
        <v>0</v>
      </c>
      <c r="Q20" s="55">
        <f t="shared" si="3"/>
        <v>2</v>
      </c>
      <c r="R20" s="55">
        <f t="shared" si="3"/>
        <v>0</v>
      </c>
      <c r="S20" s="55">
        <f t="shared" si="3"/>
        <v>0</v>
      </c>
      <c r="T20" s="56">
        <f t="shared" si="3"/>
        <v>3</v>
      </c>
      <c r="U20" s="54">
        <f t="shared" si="3"/>
        <v>2</v>
      </c>
      <c r="V20" s="55">
        <f t="shared" si="3"/>
        <v>2</v>
      </c>
      <c r="W20" s="55">
        <f t="shared" si="3"/>
        <v>0</v>
      </c>
      <c r="X20" s="55"/>
      <c r="Y20" s="25">
        <f>SUM(Y21:Y27)</f>
        <v>4</v>
      </c>
      <c r="Z20" s="54">
        <f>SUM(Z21:Z27)</f>
        <v>0</v>
      </c>
      <c r="AA20" s="55">
        <f>SUM(AA21:AA27)</f>
        <v>2</v>
      </c>
      <c r="AB20" s="55">
        <f>SUM(AB21:AB27)</f>
        <v>0</v>
      </c>
      <c r="AC20" s="55"/>
      <c r="AD20" s="25">
        <f>SUM(AD21:AD27)</f>
        <v>3</v>
      </c>
      <c r="AE20" s="54">
        <f>SUM(AE21:AE27)</f>
        <v>0</v>
      </c>
      <c r="AF20" s="55">
        <f>SUM(AF21:AF27)</f>
        <v>0</v>
      </c>
      <c r="AG20" s="55">
        <f>SUM(AG21:AG27)</f>
        <v>0</v>
      </c>
      <c r="AH20" s="55"/>
      <c r="AI20" s="25">
        <f>SUM(AI21:AI27)</f>
        <v>0</v>
      </c>
      <c r="AJ20" s="54">
        <f>SUM(AJ21:AJ27)</f>
        <v>2</v>
      </c>
      <c r="AK20" s="55">
        <f>SUM(AK21:AK27)</f>
        <v>0</v>
      </c>
      <c r="AL20" s="55">
        <f>SUM(AL21:AL27)</f>
        <v>1</v>
      </c>
      <c r="AM20" s="55"/>
      <c r="AN20" s="25">
        <f>SUM(AN21:AN27)</f>
        <v>6</v>
      </c>
      <c r="AO20" s="57"/>
      <c r="AP20" s="58"/>
      <c r="AQ20" s="59"/>
      <c r="AR20" s="2"/>
    </row>
    <row r="21" spans="1:44" ht="15.75" customHeight="1">
      <c r="A21" s="28">
        <v>10</v>
      </c>
      <c r="B21" s="676" t="s">
        <v>276</v>
      </c>
      <c r="C21" s="524" t="s">
        <v>46</v>
      </c>
      <c r="D21" s="525">
        <f aca="true" t="shared" si="4" ref="D21:D27">SUM(F21,G21,H21,K21,L21,M21,P21,Q21,R21,U21,V21,W21,Z21,AA21,AB21,AE21,AF21,AG21,AJ21,AK21,AL21)</f>
        <v>2</v>
      </c>
      <c r="E21" s="526">
        <f aca="true" t="shared" si="5" ref="E21:E27">SUM(J21,O21,T21,Y21,AD21,AI21,AN21)</f>
        <v>3</v>
      </c>
      <c r="F21" s="32"/>
      <c r="G21" s="33"/>
      <c r="H21" s="33"/>
      <c r="I21" s="33"/>
      <c r="J21" s="34"/>
      <c r="K21" s="32"/>
      <c r="L21" s="33"/>
      <c r="M21" s="33"/>
      <c r="N21" s="33"/>
      <c r="O21" s="34"/>
      <c r="P21" s="32"/>
      <c r="Q21" s="33"/>
      <c r="R21" s="33"/>
      <c r="S21" s="33"/>
      <c r="T21" s="34"/>
      <c r="U21" s="37"/>
      <c r="V21" s="35"/>
      <c r="W21" s="35"/>
      <c r="X21" s="35"/>
      <c r="Y21" s="36"/>
      <c r="Z21" s="37">
        <v>0</v>
      </c>
      <c r="AA21" s="35">
        <v>2</v>
      </c>
      <c r="AB21" s="35">
        <v>0</v>
      </c>
      <c r="AC21" s="35" t="s">
        <v>34</v>
      </c>
      <c r="AD21" s="34">
        <v>3</v>
      </c>
      <c r="AE21" s="37"/>
      <c r="AF21" s="35"/>
      <c r="AG21" s="35"/>
      <c r="AH21" s="35"/>
      <c r="AI21" s="36"/>
      <c r="AJ21" s="37"/>
      <c r="AK21" s="35"/>
      <c r="AL21" s="35"/>
      <c r="AM21" s="35"/>
      <c r="AN21" s="38"/>
      <c r="AO21" s="33"/>
      <c r="AP21" s="60"/>
      <c r="AQ21" s="61"/>
      <c r="AR21" s="2"/>
    </row>
    <row r="22" spans="1:44" ht="16.5" customHeight="1">
      <c r="A22" s="40">
        <v>11</v>
      </c>
      <c r="B22" s="629" t="s">
        <v>206</v>
      </c>
      <c r="C22" s="527" t="s">
        <v>47</v>
      </c>
      <c r="D22" s="528">
        <f t="shared" si="4"/>
        <v>2</v>
      </c>
      <c r="E22" s="529">
        <f t="shared" si="5"/>
        <v>3</v>
      </c>
      <c r="F22" s="46"/>
      <c r="G22" s="47"/>
      <c r="H22" s="47"/>
      <c r="I22" s="47"/>
      <c r="J22" s="48"/>
      <c r="K22" s="46"/>
      <c r="L22" s="47"/>
      <c r="M22" s="47"/>
      <c r="N22" s="47"/>
      <c r="O22" s="48"/>
      <c r="P22" s="46"/>
      <c r="Q22" s="47"/>
      <c r="R22" s="47"/>
      <c r="S22" s="47"/>
      <c r="T22" s="48"/>
      <c r="U22" s="51"/>
      <c r="V22" s="49"/>
      <c r="W22" s="49"/>
      <c r="X22" s="49"/>
      <c r="Y22" s="50"/>
      <c r="Z22" s="51"/>
      <c r="AA22" s="49"/>
      <c r="AB22" s="49"/>
      <c r="AC22" s="49"/>
      <c r="AD22" s="50"/>
      <c r="AE22" s="51"/>
      <c r="AF22" s="49"/>
      <c r="AG22" s="49"/>
      <c r="AH22" s="49"/>
      <c r="AI22" s="50"/>
      <c r="AJ22" s="51">
        <v>1</v>
      </c>
      <c r="AK22" s="49">
        <v>0</v>
      </c>
      <c r="AL22" s="49">
        <v>1</v>
      </c>
      <c r="AM22" s="49" t="s">
        <v>39</v>
      </c>
      <c r="AN22" s="48">
        <v>3</v>
      </c>
      <c r="AO22" s="33"/>
      <c r="AP22" s="62"/>
      <c r="AQ22" s="63"/>
      <c r="AR22" s="2"/>
    </row>
    <row r="23" spans="1:44" ht="15.75" customHeight="1">
      <c r="A23" s="40">
        <v>12</v>
      </c>
      <c r="B23" s="629" t="s">
        <v>231</v>
      </c>
      <c r="C23" s="527" t="s">
        <v>48</v>
      </c>
      <c r="D23" s="528">
        <f t="shared" si="4"/>
        <v>1</v>
      </c>
      <c r="E23" s="529">
        <f t="shared" si="5"/>
        <v>3</v>
      </c>
      <c r="F23" s="46"/>
      <c r="G23" s="47"/>
      <c r="H23" s="47"/>
      <c r="I23" s="47"/>
      <c r="J23" s="48"/>
      <c r="K23" s="46"/>
      <c r="L23" s="47"/>
      <c r="M23" s="47"/>
      <c r="N23" s="47"/>
      <c r="O23" s="48"/>
      <c r="P23" s="46"/>
      <c r="Q23" s="47"/>
      <c r="R23" s="47"/>
      <c r="S23" s="47"/>
      <c r="T23" s="48"/>
      <c r="U23" s="51"/>
      <c r="V23" s="49"/>
      <c r="W23" s="49"/>
      <c r="X23" s="49"/>
      <c r="Y23" s="50"/>
      <c r="Z23" s="51"/>
      <c r="AA23" s="49"/>
      <c r="AB23" s="49"/>
      <c r="AC23" s="49"/>
      <c r="AD23" s="50"/>
      <c r="AE23" s="51"/>
      <c r="AF23" s="49"/>
      <c r="AG23" s="49"/>
      <c r="AH23" s="49"/>
      <c r="AI23" s="50"/>
      <c r="AJ23" s="51">
        <v>1</v>
      </c>
      <c r="AK23" s="49">
        <v>0</v>
      </c>
      <c r="AL23" s="49">
        <v>0</v>
      </c>
      <c r="AM23" s="49" t="s">
        <v>39</v>
      </c>
      <c r="AN23" s="48">
        <v>3</v>
      </c>
      <c r="AO23" s="33"/>
      <c r="AP23" s="60"/>
      <c r="AQ23" s="63"/>
      <c r="AR23" s="2"/>
    </row>
    <row r="24" spans="1:44" ht="15.75" customHeight="1">
      <c r="A24" s="40">
        <v>13</v>
      </c>
      <c r="B24" s="629" t="s">
        <v>207</v>
      </c>
      <c r="C24" s="43" t="s">
        <v>49</v>
      </c>
      <c r="D24" s="44">
        <f t="shared" si="4"/>
        <v>4</v>
      </c>
      <c r="E24" s="45">
        <f t="shared" si="5"/>
        <v>4</v>
      </c>
      <c r="F24" s="46"/>
      <c r="G24" s="47"/>
      <c r="H24" s="47"/>
      <c r="I24" s="47"/>
      <c r="J24" s="48"/>
      <c r="K24" s="46"/>
      <c r="L24" s="47"/>
      <c r="M24" s="47"/>
      <c r="N24" s="47"/>
      <c r="O24" s="48"/>
      <c r="P24" s="46"/>
      <c r="Q24" s="47"/>
      <c r="R24" s="47"/>
      <c r="S24" s="47"/>
      <c r="T24" s="48"/>
      <c r="U24" s="554">
        <v>2</v>
      </c>
      <c r="V24" s="555">
        <v>2</v>
      </c>
      <c r="W24" s="555">
        <v>0</v>
      </c>
      <c r="X24" s="555" t="s">
        <v>39</v>
      </c>
      <c r="Y24" s="556">
        <v>4</v>
      </c>
      <c r="Z24" s="67"/>
      <c r="AA24" s="68"/>
      <c r="AB24" s="68"/>
      <c r="AC24" s="68"/>
      <c r="AD24" s="66"/>
      <c r="AE24" s="64"/>
      <c r="AF24" s="65"/>
      <c r="AG24" s="65"/>
      <c r="AH24" s="65"/>
      <c r="AI24" s="69"/>
      <c r="AJ24" s="64"/>
      <c r="AK24" s="65"/>
      <c r="AL24" s="65"/>
      <c r="AM24" s="65"/>
      <c r="AN24" s="69"/>
      <c r="AO24" s="70"/>
      <c r="AP24" s="71"/>
      <c r="AQ24" s="72"/>
      <c r="AR24" s="2"/>
    </row>
    <row r="25" spans="1:44" ht="16.5" customHeight="1">
      <c r="A25" s="40">
        <v>14</v>
      </c>
      <c r="B25" s="629" t="s">
        <v>208</v>
      </c>
      <c r="C25" s="540" t="s">
        <v>50</v>
      </c>
      <c r="D25" s="74">
        <f t="shared" si="4"/>
        <v>3</v>
      </c>
      <c r="E25" s="45">
        <f t="shared" si="5"/>
        <v>3</v>
      </c>
      <c r="F25" s="75">
        <v>1</v>
      </c>
      <c r="G25" s="76">
        <v>2</v>
      </c>
      <c r="H25" s="76">
        <v>0</v>
      </c>
      <c r="I25" s="76" t="s">
        <v>39</v>
      </c>
      <c r="J25" s="77">
        <v>3</v>
      </c>
      <c r="K25" s="75"/>
      <c r="L25" s="76"/>
      <c r="M25" s="76"/>
      <c r="N25" s="76"/>
      <c r="O25" s="78"/>
      <c r="P25" s="79"/>
      <c r="Q25" s="80"/>
      <c r="R25" s="80"/>
      <c r="S25" s="80"/>
      <c r="T25" s="81"/>
      <c r="U25" s="82"/>
      <c r="V25" s="83"/>
      <c r="W25" s="83"/>
      <c r="X25" s="83"/>
      <c r="Y25" s="84"/>
      <c r="Z25" s="82"/>
      <c r="AA25" s="83"/>
      <c r="AB25" s="83"/>
      <c r="AC25" s="83"/>
      <c r="AD25" s="84"/>
      <c r="AE25" s="82"/>
      <c r="AF25" s="83"/>
      <c r="AG25" s="83"/>
      <c r="AH25" s="83"/>
      <c r="AI25" s="84"/>
      <c r="AJ25" s="82"/>
      <c r="AK25" s="83"/>
      <c r="AL25" s="83"/>
      <c r="AM25" s="83"/>
      <c r="AN25" s="84"/>
      <c r="AO25" s="85"/>
      <c r="AP25" s="86"/>
      <c r="AQ25" s="42"/>
      <c r="AR25" s="2"/>
    </row>
    <row r="26" spans="1:44" ht="15.75" customHeight="1">
      <c r="A26" s="40">
        <v>15</v>
      </c>
      <c r="B26" s="629" t="s">
        <v>209</v>
      </c>
      <c r="C26" s="43" t="s">
        <v>51</v>
      </c>
      <c r="D26" s="74">
        <f t="shared" si="4"/>
        <v>3</v>
      </c>
      <c r="E26" s="45">
        <f t="shared" si="5"/>
        <v>3</v>
      </c>
      <c r="F26" s="75"/>
      <c r="G26" s="76"/>
      <c r="H26" s="76"/>
      <c r="I26" s="76"/>
      <c r="J26" s="78"/>
      <c r="K26" s="46">
        <v>1</v>
      </c>
      <c r="L26" s="47">
        <v>2</v>
      </c>
      <c r="M26" s="47">
        <v>0</v>
      </c>
      <c r="N26" s="47" t="s">
        <v>39</v>
      </c>
      <c r="O26" s="50">
        <v>3</v>
      </c>
      <c r="P26" s="46"/>
      <c r="Q26" s="47"/>
      <c r="R26" s="47"/>
      <c r="S26" s="47"/>
      <c r="T26" s="48"/>
      <c r="U26" s="51"/>
      <c r="V26" s="49"/>
      <c r="W26" s="49"/>
      <c r="X26" s="49"/>
      <c r="Y26" s="50"/>
      <c r="Z26" s="51"/>
      <c r="AA26" s="49"/>
      <c r="AB26" s="49"/>
      <c r="AC26" s="49"/>
      <c r="AD26" s="50"/>
      <c r="AE26" s="51"/>
      <c r="AF26" s="49"/>
      <c r="AG26" s="49"/>
      <c r="AH26" s="49"/>
      <c r="AI26" s="50"/>
      <c r="AJ26" s="51"/>
      <c r="AK26" s="49"/>
      <c r="AL26" s="49"/>
      <c r="AM26" s="49"/>
      <c r="AN26" s="50"/>
      <c r="AO26" s="33"/>
      <c r="AP26" s="60"/>
      <c r="AQ26" s="53"/>
      <c r="AR26" s="2"/>
    </row>
    <row r="27" spans="1:44" ht="16.5" customHeight="1" thickBot="1">
      <c r="A27" s="40">
        <v>16</v>
      </c>
      <c r="B27" s="630" t="s">
        <v>210</v>
      </c>
      <c r="C27" s="43" t="s">
        <v>52</v>
      </c>
      <c r="D27" s="74">
        <f t="shared" si="4"/>
        <v>2</v>
      </c>
      <c r="E27" s="45">
        <f t="shared" si="5"/>
        <v>3</v>
      </c>
      <c r="F27" s="46"/>
      <c r="G27" s="47"/>
      <c r="H27" s="47"/>
      <c r="I27" s="47"/>
      <c r="J27" s="48"/>
      <c r="K27" s="46"/>
      <c r="L27" s="47"/>
      <c r="M27" s="47"/>
      <c r="N27" s="47"/>
      <c r="O27" s="48"/>
      <c r="P27" s="75">
        <v>0</v>
      </c>
      <c r="Q27" s="76">
        <v>2</v>
      </c>
      <c r="R27" s="76">
        <v>0</v>
      </c>
      <c r="S27" s="76" t="s">
        <v>39</v>
      </c>
      <c r="T27" s="78">
        <v>3</v>
      </c>
      <c r="U27" s="46"/>
      <c r="V27" s="47"/>
      <c r="W27" s="47"/>
      <c r="X27" s="47"/>
      <c r="Y27" s="48"/>
      <c r="Z27" s="46"/>
      <c r="AA27" s="47"/>
      <c r="AB27" s="47"/>
      <c r="AC27" s="47"/>
      <c r="AD27" s="48"/>
      <c r="AE27" s="46"/>
      <c r="AF27" s="47"/>
      <c r="AG27" s="47"/>
      <c r="AH27" s="47"/>
      <c r="AI27" s="48"/>
      <c r="AJ27" s="46"/>
      <c r="AK27" s="47"/>
      <c r="AL27" s="47"/>
      <c r="AM27" s="47"/>
      <c r="AN27" s="48"/>
      <c r="AO27" s="2"/>
      <c r="AP27" s="2"/>
      <c r="AQ27" s="87"/>
      <c r="AR27" s="2"/>
    </row>
    <row r="28" spans="1:44" ht="16.5" customHeight="1" thickBot="1">
      <c r="A28" s="709" t="s">
        <v>53</v>
      </c>
      <c r="B28" s="691"/>
      <c r="C28" s="692"/>
      <c r="D28" s="21">
        <f>SUM(D29:D46)</f>
        <v>56</v>
      </c>
      <c r="E28" s="22">
        <f>SUM(E29:E46)</f>
        <v>75</v>
      </c>
      <c r="F28" s="88">
        <f>SUM(F29:F46)</f>
        <v>1</v>
      </c>
      <c r="G28" s="89">
        <f>SUM(G29:G43)</f>
        <v>0</v>
      </c>
      <c r="H28" s="89">
        <f>SUM(H29:H43)</f>
        <v>0</v>
      </c>
      <c r="I28" s="89"/>
      <c r="J28" s="25">
        <f>SUM(J29:J46)</f>
        <v>4</v>
      </c>
      <c r="K28" s="88">
        <f>SUM(K29:K46)</f>
        <v>4</v>
      </c>
      <c r="L28" s="89">
        <f>SUM(L29:L46)</f>
        <v>3</v>
      </c>
      <c r="M28" s="89">
        <f>SUM(M29:M46)</f>
        <v>4</v>
      </c>
      <c r="N28" s="89"/>
      <c r="O28" s="25">
        <f>SUM(O29:O46)</f>
        <v>13</v>
      </c>
      <c r="P28" s="90">
        <f>SUM(P29:P46)</f>
        <v>8</v>
      </c>
      <c r="Q28" s="23">
        <f>SUM(Q29:Q46)</f>
        <v>3</v>
      </c>
      <c r="R28" s="24">
        <f>SUM(R29:R46)</f>
        <v>5</v>
      </c>
      <c r="S28" s="24">
        <f>SUM(S29:S63)</f>
        <v>0</v>
      </c>
      <c r="T28" s="25">
        <f>SUM(T29:T46)</f>
        <v>22</v>
      </c>
      <c r="U28" s="26">
        <f>SUM(U29:U46)</f>
        <v>7</v>
      </c>
      <c r="V28" s="24">
        <f>SUM(V29:V46)</f>
        <v>0</v>
      </c>
      <c r="W28" s="24">
        <f>SUM(W29:W46)</f>
        <v>8</v>
      </c>
      <c r="X28" s="24"/>
      <c r="Y28" s="27">
        <f>SUM(Y29:Y46)</f>
        <v>20</v>
      </c>
      <c r="Z28" s="23">
        <f>SUM(Z29:Z46)</f>
        <v>1</v>
      </c>
      <c r="AA28" s="24">
        <f>SUM(AA29:AA46)</f>
        <v>0</v>
      </c>
      <c r="AB28" s="24">
        <f>SUM(AB29:AB46)</f>
        <v>2</v>
      </c>
      <c r="AC28" s="24"/>
      <c r="AD28" s="25">
        <f>SUM(AD29:AD46)</f>
        <v>4</v>
      </c>
      <c r="AE28" s="26">
        <f>SUM(AE29:AE46)</f>
        <v>1</v>
      </c>
      <c r="AF28" s="24">
        <f>SUM(AF29:AF46)</f>
        <v>2</v>
      </c>
      <c r="AG28" s="24">
        <f>SUM(AG29:AG46)</f>
        <v>2</v>
      </c>
      <c r="AH28" s="91"/>
      <c r="AI28" s="92">
        <f>SUM(AI29:AI46)</f>
        <v>8</v>
      </c>
      <c r="AJ28" s="26">
        <f>SUM(AJ29:AJ46)</f>
        <v>1</v>
      </c>
      <c r="AK28" s="24">
        <f>SUM(AK29:AK46)</f>
        <v>0</v>
      </c>
      <c r="AL28" s="24">
        <f>SUM(AL29:AL46)</f>
        <v>2</v>
      </c>
      <c r="AM28" s="24"/>
      <c r="AN28" s="27">
        <f>SUM(AN29:AN46)</f>
        <v>4</v>
      </c>
      <c r="AO28" s="93"/>
      <c r="AP28" s="94"/>
      <c r="AQ28" s="95"/>
      <c r="AR28" s="2"/>
    </row>
    <row r="29" spans="1:44" ht="15.75" customHeight="1">
      <c r="A29" s="96">
        <v>17</v>
      </c>
      <c r="B29" s="631" t="s">
        <v>171</v>
      </c>
      <c r="C29" s="97" t="s">
        <v>54</v>
      </c>
      <c r="D29" s="30">
        <f aca="true" t="shared" si="6" ref="D29:D46">SUM(F29,G29,H29,K29,L29,M29,P29,Q29,R29,U29,V29,W29,Z29,AA29,AB29,AE29,AF29,AG29,AJ29,AK29,AL29)</f>
        <v>4</v>
      </c>
      <c r="E29" s="98">
        <f aca="true" t="shared" si="7" ref="E29:E46">SUM(J29,O29,T29,Y29,AD29,AI29,AN29)</f>
        <v>4</v>
      </c>
      <c r="F29" s="46"/>
      <c r="G29" s="47"/>
      <c r="H29" s="47"/>
      <c r="I29" s="47"/>
      <c r="J29" s="48"/>
      <c r="K29" s="46">
        <v>1</v>
      </c>
      <c r="L29" s="47">
        <v>0</v>
      </c>
      <c r="M29" s="47">
        <v>3</v>
      </c>
      <c r="N29" s="47" t="s">
        <v>39</v>
      </c>
      <c r="O29" s="546">
        <v>4</v>
      </c>
      <c r="P29" s="46"/>
      <c r="Q29" s="47"/>
      <c r="R29" s="47"/>
      <c r="S29" s="47"/>
      <c r="T29" s="48"/>
      <c r="U29" s="46"/>
      <c r="V29" s="47"/>
      <c r="W29" s="47"/>
      <c r="X29" s="47"/>
      <c r="Y29" s="48"/>
      <c r="Z29" s="46"/>
      <c r="AA29" s="49"/>
      <c r="AB29" s="49"/>
      <c r="AC29" s="49"/>
      <c r="AD29" s="50"/>
      <c r="AE29" s="51"/>
      <c r="AF29" s="49"/>
      <c r="AG29" s="49"/>
      <c r="AH29" s="49"/>
      <c r="AI29" s="50"/>
      <c r="AJ29" s="37"/>
      <c r="AK29" s="35"/>
      <c r="AL29" s="35"/>
      <c r="AM29" s="35"/>
      <c r="AN29" s="62"/>
      <c r="AO29" s="99"/>
      <c r="AP29" s="100"/>
      <c r="AQ29" s="101"/>
      <c r="AR29" s="2"/>
    </row>
    <row r="30" spans="1:44" ht="15.75" customHeight="1">
      <c r="A30" s="96">
        <v>18</v>
      </c>
      <c r="B30" s="632" t="s">
        <v>252</v>
      </c>
      <c r="C30" s="102" t="s">
        <v>55</v>
      </c>
      <c r="D30" s="41">
        <f t="shared" si="6"/>
        <v>3</v>
      </c>
      <c r="E30" s="98">
        <f t="shared" si="7"/>
        <v>4</v>
      </c>
      <c r="F30" s="46"/>
      <c r="G30" s="47"/>
      <c r="H30" s="47"/>
      <c r="I30" s="47"/>
      <c r="J30" s="48"/>
      <c r="K30" s="46"/>
      <c r="L30" s="47"/>
      <c r="M30" s="47"/>
      <c r="N30" s="47"/>
      <c r="O30" s="48"/>
      <c r="P30" s="46">
        <v>1</v>
      </c>
      <c r="Q30" s="47">
        <v>0</v>
      </c>
      <c r="R30" s="47">
        <v>2</v>
      </c>
      <c r="S30" s="47" t="s">
        <v>39</v>
      </c>
      <c r="T30" s="48">
        <v>4</v>
      </c>
      <c r="U30" s="46"/>
      <c r="V30" s="47"/>
      <c r="W30" s="47"/>
      <c r="X30" s="47"/>
      <c r="Y30" s="48"/>
      <c r="Z30" s="46"/>
      <c r="AA30" s="49"/>
      <c r="AB30" s="49"/>
      <c r="AC30" s="49"/>
      <c r="AD30" s="50"/>
      <c r="AE30" s="51"/>
      <c r="AF30" s="49"/>
      <c r="AG30" s="49"/>
      <c r="AH30" s="49"/>
      <c r="AI30" s="50"/>
      <c r="AJ30" s="51"/>
      <c r="AK30" s="49"/>
      <c r="AL30" s="49"/>
      <c r="AM30" s="49"/>
      <c r="AN30" s="103"/>
      <c r="AO30" s="32"/>
      <c r="AP30" s="34"/>
      <c r="AQ30" s="104" t="s">
        <v>54</v>
      </c>
      <c r="AR30" s="2"/>
    </row>
    <row r="31" spans="1:44" ht="15.75" customHeight="1">
      <c r="A31" s="96">
        <v>19</v>
      </c>
      <c r="B31" s="628" t="s">
        <v>172</v>
      </c>
      <c r="C31" s="102" t="s">
        <v>56</v>
      </c>
      <c r="D31" s="41">
        <f t="shared" si="6"/>
        <v>3</v>
      </c>
      <c r="E31" s="98">
        <f t="shared" si="7"/>
        <v>4</v>
      </c>
      <c r="F31" s="46"/>
      <c r="G31" s="47"/>
      <c r="H31" s="47"/>
      <c r="I31" s="47"/>
      <c r="J31" s="48"/>
      <c r="K31" s="46"/>
      <c r="L31" s="47"/>
      <c r="M31" s="47"/>
      <c r="N31" s="47"/>
      <c r="O31" s="48"/>
      <c r="P31" s="46"/>
      <c r="Q31" s="47"/>
      <c r="R31" s="47"/>
      <c r="S31" s="47"/>
      <c r="T31" s="48"/>
      <c r="U31" s="46">
        <v>1</v>
      </c>
      <c r="V31" s="47">
        <v>0</v>
      </c>
      <c r="W31" s="47">
        <v>2</v>
      </c>
      <c r="X31" s="47" t="s">
        <v>34</v>
      </c>
      <c r="Y31" s="48">
        <v>4</v>
      </c>
      <c r="Z31" s="46"/>
      <c r="AA31" s="49"/>
      <c r="AB31" s="49"/>
      <c r="AC31" s="49"/>
      <c r="AD31" s="50"/>
      <c r="AE31" s="51"/>
      <c r="AF31" s="49"/>
      <c r="AG31" s="49"/>
      <c r="AH31" s="49"/>
      <c r="AI31" s="50"/>
      <c r="AJ31" s="51"/>
      <c r="AK31" s="49"/>
      <c r="AL31" s="49"/>
      <c r="AM31" s="49"/>
      <c r="AN31" s="103"/>
      <c r="AO31" s="32"/>
      <c r="AP31" s="34"/>
      <c r="AQ31" s="104" t="s">
        <v>57</v>
      </c>
      <c r="AR31" s="2"/>
    </row>
    <row r="32" spans="1:44" ht="15.75" customHeight="1">
      <c r="A32" s="96">
        <v>20</v>
      </c>
      <c r="B32" s="628" t="s">
        <v>211</v>
      </c>
      <c r="C32" s="102" t="s">
        <v>58</v>
      </c>
      <c r="D32" s="41">
        <f t="shared" si="6"/>
        <v>4</v>
      </c>
      <c r="E32" s="98">
        <f t="shared" si="7"/>
        <v>5</v>
      </c>
      <c r="F32" s="46"/>
      <c r="G32" s="47"/>
      <c r="H32" s="47"/>
      <c r="I32" s="47"/>
      <c r="J32" s="48"/>
      <c r="K32" s="46">
        <v>1</v>
      </c>
      <c r="L32" s="47">
        <v>3</v>
      </c>
      <c r="M32" s="47">
        <v>0</v>
      </c>
      <c r="N32" s="47" t="s">
        <v>39</v>
      </c>
      <c r="O32" s="48">
        <v>5</v>
      </c>
      <c r="P32" s="46"/>
      <c r="Q32" s="47"/>
      <c r="R32" s="47"/>
      <c r="S32" s="47"/>
      <c r="T32" s="48"/>
      <c r="U32" s="46"/>
      <c r="V32" s="47"/>
      <c r="W32" s="47"/>
      <c r="X32" s="47"/>
      <c r="Y32" s="48"/>
      <c r="Z32" s="46"/>
      <c r="AA32" s="49"/>
      <c r="AB32" s="49"/>
      <c r="AC32" s="49"/>
      <c r="AD32" s="50"/>
      <c r="AE32" s="51"/>
      <c r="AF32" s="49"/>
      <c r="AG32" s="49"/>
      <c r="AH32" s="49"/>
      <c r="AI32" s="50"/>
      <c r="AJ32" s="51"/>
      <c r="AK32" s="49"/>
      <c r="AL32" s="49"/>
      <c r="AM32" s="49"/>
      <c r="AN32" s="103"/>
      <c r="AO32" s="32"/>
      <c r="AP32" s="48"/>
      <c r="AQ32" s="104"/>
      <c r="AR32" s="2"/>
    </row>
    <row r="33" spans="1:44" ht="18.75" customHeight="1">
      <c r="A33" s="96">
        <v>21</v>
      </c>
      <c r="B33" s="633" t="s">
        <v>173</v>
      </c>
      <c r="C33" s="102" t="s">
        <v>59</v>
      </c>
      <c r="D33" s="41">
        <f t="shared" si="6"/>
        <v>3</v>
      </c>
      <c r="E33" s="98">
        <f t="shared" si="7"/>
        <v>4</v>
      </c>
      <c r="F33" s="46"/>
      <c r="G33" s="47"/>
      <c r="H33" s="47"/>
      <c r="I33" s="47"/>
      <c r="J33" s="48"/>
      <c r="K33" s="46"/>
      <c r="L33" s="47"/>
      <c r="M33" s="47"/>
      <c r="N33" s="47"/>
      <c r="O33" s="48"/>
      <c r="P33" s="46"/>
      <c r="Q33" s="47"/>
      <c r="R33" s="47"/>
      <c r="S33" s="47"/>
      <c r="T33" s="48"/>
      <c r="U33" s="46"/>
      <c r="V33" s="47"/>
      <c r="W33" s="47"/>
      <c r="X33" s="47"/>
      <c r="Y33" s="48"/>
      <c r="Z33" s="46"/>
      <c r="AA33" s="49"/>
      <c r="AB33" s="49"/>
      <c r="AC33" s="49"/>
      <c r="AD33" s="50"/>
      <c r="AE33" s="51"/>
      <c r="AF33" s="49"/>
      <c r="AG33" s="49"/>
      <c r="AH33" s="49"/>
      <c r="AI33" s="50"/>
      <c r="AJ33" s="51">
        <v>1</v>
      </c>
      <c r="AK33" s="49">
        <v>0</v>
      </c>
      <c r="AL33" s="49">
        <v>2</v>
      </c>
      <c r="AM33" s="49" t="s">
        <v>39</v>
      </c>
      <c r="AN33" s="103">
        <v>4</v>
      </c>
      <c r="AO33" s="105"/>
      <c r="AP33" s="106"/>
      <c r="AQ33" s="107"/>
      <c r="AR33" s="2"/>
    </row>
    <row r="34" spans="1:44" ht="15.75" customHeight="1">
      <c r="A34" s="96">
        <v>22</v>
      </c>
      <c r="B34" s="628" t="s">
        <v>174</v>
      </c>
      <c r="C34" s="43" t="s">
        <v>60</v>
      </c>
      <c r="D34" s="44">
        <f t="shared" si="6"/>
        <v>3</v>
      </c>
      <c r="E34" s="45">
        <f t="shared" si="7"/>
        <v>4</v>
      </c>
      <c r="F34" s="46"/>
      <c r="G34" s="47"/>
      <c r="H34" s="47"/>
      <c r="I34" s="47"/>
      <c r="J34" s="48"/>
      <c r="K34" s="46"/>
      <c r="L34" s="47"/>
      <c r="M34" s="47"/>
      <c r="N34" s="47"/>
      <c r="O34" s="48"/>
      <c r="P34" s="544">
        <v>1</v>
      </c>
      <c r="Q34" s="545">
        <v>2</v>
      </c>
      <c r="R34" s="545">
        <v>0</v>
      </c>
      <c r="S34" s="545" t="s">
        <v>39</v>
      </c>
      <c r="T34" s="546">
        <v>4</v>
      </c>
      <c r="U34" s="547"/>
      <c r="V34" s="548"/>
      <c r="W34" s="548"/>
      <c r="X34" s="548"/>
      <c r="Y34" s="549"/>
      <c r="Z34" s="51"/>
      <c r="AA34" s="49"/>
      <c r="AB34" s="49"/>
      <c r="AC34" s="49"/>
      <c r="AD34" s="50"/>
      <c r="AE34" s="547"/>
      <c r="AF34" s="548"/>
      <c r="AG34" s="548"/>
      <c r="AH34" s="548"/>
      <c r="AI34" s="549"/>
      <c r="AJ34" s="51"/>
      <c r="AK34" s="49"/>
      <c r="AL34" s="49"/>
      <c r="AM34" s="49"/>
      <c r="AN34" s="103"/>
      <c r="AO34" s="32"/>
      <c r="AP34" s="34"/>
      <c r="AQ34" s="108"/>
      <c r="AR34" s="2"/>
    </row>
    <row r="35" spans="1:44" ht="18.75" customHeight="1">
      <c r="A35" s="96">
        <v>23</v>
      </c>
      <c r="B35" s="628" t="s">
        <v>175</v>
      </c>
      <c r="C35" s="109" t="s">
        <v>61</v>
      </c>
      <c r="D35" s="41">
        <f t="shared" si="6"/>
        <v>3</v>
      </c>
      <c r="E35" s="98">
        <f t="shared" si="7"/>
        <v>4</v>
      </c>
      <c r="F35" s="46"/>
      <c r="G35" s="47"/>
      <c r="H35" s="47"/>
      <c r="I35" s="47"/>
      <c r="J35" s="48"/>
      <c r="K35" s="46"/>
      <c r="L35" s="47"/>
      <c r="M35" s="47"/>
      <c r="N35" s="47"/>
      <c r="O35" s="48"/>
      <c r="P35" s="46"/>
      <c r="Q35" s="47"/>
      <c r="R35" s="47"/>
      <c r="S35" s="47"/>
      <c r="T35" s="48"/>
      <c r="U35" s="46">
        <v>1</v>
      </c>
      <c r="V35" s="47">
        <v>0</v>
      </c>
      <c r="W35" s="47">
        <v>2</v>
      </c>
      <c r="X35" s="47" t="s">
        <v>39</v>
      </c>
      <c r="Y35" s="48">
        <v>4</v>
      </c>
      <c r="Z35" s="46"/>
      <c r="AA35" s="49"/>
      <c r="AB35" s="49"/>
      <c r="AC35" s="49"/>
      <c r="AD35" s="50"/>
      <c r="AE35" s="51"/>
      <c r="AF35" s="49"/>
      <c r="AG35" s="49"/>
      <c r="AH35" s="49"/>
      <c r="AI35" s="50"/>
      <c r="AJ35" s="51"/>
      <c r="AK35" s="49"/>
      <c r="AL35" s="49"/>
      <c r="AM35" s="49"/>
      <c r="AN35" s="103"/>
      <c r="AO35" s="32"/>
      <c r="AP35" s="34"/>
      <c r="AQ35" s="107" t="s">
        <v>62</v>
      </c>
      <c r="AR35" s="2"/>
    </row>
    <row r="36" spans="1:44" ht="15.75" customHeight="1">
      <c r="A36" s="96">
        <v>24</v>
      </c>
      <c r="B36" s="629" t="s">
        <v>212</v>
      </c>
      <c r="C36" s="102" t="s">
        <v>63</v>
      </c>
      <c r="D36" s="41">
        <f t="shared" si="6"/>
        <v>3</v>
      </c>
      <c r="E36" s="98">
        <f t="shared" si="7"/>
        <v>4</v>
      </c>
      <c r="F36" s="46"/>
      <c r="G36" s="47"/>
      <c r="H36" s="47"/>
      <c r="I36" s="47"/>
      <c r="J36" s="48"/>
      <c r="K36" s="46">
        <v>2</v>
      </c>
      <c r="L36" s="47">
        <v>0</v>
      </c>
      <c r="M36" s="47">
        <v>1</v>
      </c>
      <c r="N36" s="47" t="s">
        <v>34</v>
      </c>
      <c r="O36" s="48">
        <v>4</v>
      </c>
      <c r="P36" s="46"/>
      <c r="Q36" s="47"/>
      <c r="R36" s="47"/>
      <c r="S36" s="47"/>
      <c r="T36" s="48"/>
      <c r="U36" s="46"/>
      <c r="V36" s="47"/>
      <c r="W36" s="47"/>
      <c r="X36" s="47"/>
      <c r="Y36" s="48"/>
      <c r="Z36" s="46"/>
      <c r="AA36" s="49"/>
      <c r="AB36" s="49"/>
      <c r="AC36" s="49"/>
      <c r="AD36" s="50"/>
      <c r="AE36" s="51"/>
      <c r="AF36" s="49"/>
      <c r="AG36" s="49"/>
      <c r="AH36" s="49"/>
      <c r="AI36" s="50"/>
      <c r="AJ36" s="51"/>
      <c r="AK36" s="49"/>
      <c r="AL36" s="49"/>
      <c r="AM36" s="49"/>
      <c r="AN36" s="103"/>
      <c r="AO36" s="32"/>
      <c r="AP36" s="34"/>
      <c r="AQ36" s="104" t="s">
        <v>44</v>
      </c>
      <c r="AR36" s="2"/>
    </row>
    <row r="37" spans="1:44" ht="15.75" customHeight="1">
      <c r="A37" s="96">
        <v>25</v>
      </c>
      <c r="B37" s="628" t="s">
        <v>176</v>
      </c>
      <c r="C37" s="110" t="s">
        <v>64</v>
      </c>
      <c r="D37" s="41">
        <f t="shared" si="6"/>
        <v>3</v>
      </c>
      <c r="E37" s="98">
        <f t="shared" si="7"/>
        <v>4</v>
      </c>
      <c r="F37" s="67"/>
      <c r="G37" s="68"/>
      <c r="H37" s="68"/>
      <c r="I37" s="68"/>
      <c r="J37" s="66"/>
      <c r="K37" s="67"/>
      <c r="L37" s="68"/>
      <c r="M37" s="68"/>
      <c r="N37" s="68"/>
      <c r="O37" s="66"/>
      <c r="P37" s="67">
        <v>2</v>
      </c>
      <c r="Q37" s="68">
        <v>0</v>
      </c>
      <c r="R37" s="68">
        <v>1</v>
      </c>
      <c r="S37" s="68" t="s">
        <v>34</v>
      </c>
      <c r="T37" s="66">
        <v>4</v>
      </c>
      <c r="U37" s="67"/>
      <c r="V37" s="68"/>
      <c r="W37" s="68"/>
      <c r="X37" s="68"/>
      <c r="Y37" s="66"/>
      <c r="Z37" s="67"/>
      <c r="AA37" s="65"/>
      <c r="AB37" s="65"/>
      <c r="AC37" s="65"/>
      <c r="AD37" s="69"/>
      <c r="AE37" s="64"/>
      <c r="AF37" s="65"/>
      <c r="AG37" s="65"/>
      <c r="AH37" s="65"/>
      <c r="AI37" s="69"/>
      <c r="AJ37" s="51"/>
      <c r="AK37" s="49"/>
      <c r="AL37" s="49"/>
      <c r="AM37" s="49"/>
      <c r="AN37" s="103"/>
      <c r="AO37" s="32"/>
      <c r="AP37" s="34"/>
      <c r="AQ37" s="104" t="s">
        <v>65</v>
      </c>
      <c r="AR37" s="2"/>
    </row>
    <row r="38" spans="1:44" ht="15.75" customHeight="1">
      <c r="A38" s="96">
        <v>26</v>
      </c>
      <c r="B38" s="628" t="s">
        <v>177</v>
      </c>
      <c r="C38" s="102" t="s">
        <v>66</v>
      </c>
      <c r="D38" s="41">
        <f t="shared" si="6"/>
        <v>3</v>
      </c>
      <c r="E38" s="98">
        <f t="shared" si="7"/>
        <v>4</v>
      </c>
      <c r="F38" s="46"/>
      <c r="G38" s="47"/>
      <c r="H38" s="47"/>
      <c r="I38" s="47"/>
      <c r="J38" s="48"/>
      <c r="K38" s="46"/>
      <c r="L38" s="47"/>
      <c r="M38" s="47"/>
      <c r="N38" s="47"/>
      <c r="O38" s="48"/>
      <c r="P38" s="46"/>
      <c r="Q38" s="47"/>
      <c r="R38" s="47"/>
      <c r="S38" s="47"/>
      <c r="T38" s="48"/>
      <c r="U38" s="46">
        <v>2</v>
      </c>
      <c r="V38" s="47">
        <v>0</v>
      </c>
      <c r="W38" s="47">
        <v>1</v>
      </c>
      <c r="X38" s="47" t="s">
        <v>39</v>
      </c>
      <c r="Y38" s="48">
        <v>4</v>
      </c>
      <c r="Z38" s="46"/>
      <c r="AA38" s="49"/>
      <c r="AB38" s="49"/>
      <c r="AC38" s="49"/>
      <c r="AD38" s="50"/>
      <c r="AE38" s="51"/>
      <c r="AF38" s="49"/>
      <c r="AG38" s="49"/>
      <c r="AH38" s="49"/>
      <c r="AI38" s="50"/>
      <c r="AJ38" s="51"/>
      <c r="AK38" s="49"/>
      <c r="AL38" s="49"/>
      <c r="AM38" s="49"/>
      <c r="AN38" s="103"/>
      <c r="AO38" s="32"/>
      <c r="AP38" s="34"/>
      <c r="AQ38" s="104" t="s">
        <v>64</v>
      </c>
      <c r="AR38" s="2"/>
    </row>
    <row r="39" spans="1:44" ht="15.75" customHeight="1">
      <c r="A39" s="96">
        <v>27</v>
      </c>
      <c r="B39" s="628" t="s">
        <v>178</v>
      </c>
      <c r="C39" s="102" t="s">
        <v>67</v>
      </c>
      <c r="D39" s="41">
        <f t="shared" si="6"/>
        <v>3</v>
      </c>
      <c r="E39" s="98">
        <f t="shared" si="7"/>
        <v>4</v>
      </c>
      <c r="F39" s="46"/>
      <c r="G39" s="47"/>
      <c r="H39" s="47"/>
      <c r="I39" s="47"/>
      <c r="J39" s="48"/>
      <c r="K39" s="46"/>
      <c r="L39" s="47"/>
      <c r="M39" s="47"/>
      <c r="N39" s="47"/>
      <c r="O39" s="48"/>
      <c r="P39" s="46"/>
      <c r="Q39" s="47"/>
      <c r="R39" s="47"/>
      <c r="S39" s="47"/>
      <c r="T39" s="48"/>
      <c r="U39" s="46">
        <v>1</v>
      </c>
      <c r="V39" s="47">
        <v>0</v>
      </c>
      <c r="W39" s="47">
        <v>2</v>
      </c>
      <c r="X39" s="47" t="s">
        <v>34</v>
      </c>
      <c r="Y39" s="48">
        <v>4</v>
      </c>
      <c r="Z39" s="46"/>
      <c r="AA39" s="49"/>
      <c r="AB39" s="49"/>
      <c r="AC39" s="49"/>
      <c r="AD39" s="50"/>
      <c r="AE39" s="51"/>
      <c r="AF39" s="49"/>
      <c r="AG39" s="49"/>
      <c r="AH39" s="49"/>
      <c r="AI39" s="50"/>
      <c r="AJ39" s="51"/>
      <c r="AK39" s="49"/>
      <c r="AL39" s="49"/>
      <c r="AM39" s="49"/>
      <c r="AN39" s="103"/>
      <c r="AO39" s="32"/>
      <c r="AP39" s="34"/>
      <c r="AQ39" s="104" t="s">
        <v>68</v>
      </c>
      <c r="AR39" s="2"/>
    </row>
    <row r="40" spans="1:44" ht="15.75" customHeight="1">
      <c r="A40" s="96">
        <v>28</v>
      </c>
      <c r="B40" s="628" t="s">
        <v>179</v>
      </c>
      <c r="C40" s="102" t="s">
        <v>69</v>
      </c>
      <c r="D40" s="41">
        <f t="shared" si="6"/>
        <v>3</v>
      </c>
      <c r="E40" s="98">
        <f t="shared" si="7"/>
        <v>4</v>
      </c>
      <c r="F40" s="46"/>
      <c r="G40" s="47"/>
      <c r="H40" s="47"/>
      <c r="I40" s="47"/>
      <c r="J40" s="48"/>
      <c r="K40" s="46"/>
      <c r="L40" s="47"/>
      <c r="M40" s="47"/>
      <c r="N40" s="47"/>
      <c r="O40" s="48"/>
      <c r="P40" s="46"/>
      <c r="Q40" s="47"/>
      <c r="R40" s="47"/>
      <c r="S40" s="47"/>
      <c r="T40" s="48"/>
      <c r="U40" s="46"/>
      <c r="V40" s="47"/>
      <c r="W40" s="47"/>
      <c r="X40" s="47"/>
      <c r="Y40" s="48"/>
      <c r="Z40" s="46"/>
      <c r="AA40" s="49"/>
      <c r="AB40" s="49"/>
      <c r="AC40" s="49"/>
      <c r="AD40" s="50"/>
      <c r="AE40" s="51">
        <v>1</v>
      </c>
      <c r="AF40" s="49">
        <v>0</v>
      </c>
      <c r="AG40" s="49">
        <v>2</v>
      </c>
      <c r="AH40" s="49" t="s">
        <v>34</v>
      </c>
      <c r="AI40" s="50">
        <v>4</v>
      </c>
      <c r="AJ40" s="111"/>
      <c r="AK40" s="112"/>
      <c r="AL40" s="112"/>
      <c r="AM40" s="112"/>
      <c r="AN40" s="113"/>
      <c r="AO40" s="32"/>
      <c r="AP40" s="34"/>
      <c r="AQ40" s="104" t="s">
        <v>67</v>
      </c>
      <c r="AR40" s="2"/>
    </row>
    <row r="41" spans="1:44" ht="15.75" customHeight="1">
      <c r="A41" s="96">
        <v>29</v>
      </c>
      <c r="B41" s="628" t="s">
        <v>180</v>
      </c>
      <c r="C41" s="102" t="s">
        <v>70</v>
      </c>
      <c r="D41" s="41">
        <f t="shared" si="6"/>
        <v>3</v>
      </c>
      <c r="E41" s="98">
        <f t="shared" si="7"/>
        <v>4</v>
      </c>
      <c r="F41" s="46"/>
      <c r="G41" s="47"/>
      <c r="H41" s="47"/>
      <c r="I41" s="47"/>
      <c r="J41" s="48"/>
      <c r="K41" s="46"/>
      <c r="L41" s="47"/>
      <c r="M41" s="47"/>
      <c r="N41" s="47"/>
      <c r="O41" s="48"/>
      <c r="P41" s="46"/>
      <c r="Q41" s="47"/>
      <c r="R41" s="47"/>
      <c r="S41" s="47"/>
      <c r="T41" s="48"/>
      <c r="U41" s="46"/>
      <c r="V41" s="47"/>
      <c r="W41" s="47"/>
      <c r="X41" s="47"/>
      <c r="Y41" s="48"/>
      <c r="Z41" s="46">
        <v>1</v>
      </c>
      <c r="AA41" s="49">
        <v>0</v>
      </c>
      <c r="AB41" s="49">
        <v>2</v>
      </c>
      <c r="AC41" s="49" t="s">
        <v>34</v>
      </c>
      <c r="AD41" s="50">
        <v>4</v>
      </c>
      <c r="AE41" s="51"/>
      <c r="AF41" s="49"/>
      <c r="AG41" s="49"/>
      <c r="AH41" s="49"/>
      <c r="AI41" s="50"/>
      <c r="AJ41" s="111"/>
      <c r="AK41" s="112"/>
      <c r="AL41" s="112"/>
      <c r="AM41" s="112"/>
      <c r="AN41" s="113"/>
      <c r="AO41" s="32"/>
      <c r="AP41" s="34"/>
      <c r="AQ41" s="104" t="s">
        <v>67</v>
      </c>
      <c r="AR41" s="2"/>
    </row>
    <row r="42" spans="1:44" ht="15.75" customHeight="1">
      <c r="A42" s="96">
        <v>30</v>
      </c>
      <c r="B42" s="626" t="s">
        <v>230</v>
      </c>
      <c r="C42" s="102" t="s">
        <v>71</v>
      </c>
      <c r="D42" s="41">
        <f t="shared" si="6"/>
        <v>3</v>
      </c>
      <c r="E42" s="98">
        <f t="shared" si="7"/>
        <v>5</v>
      </c>
      <c r="F42" s="46"/>
      <c r="G42" s="47"/>
      <c r="H42" s="47"/>
      <c r="I42" s="47"/>
      <c r="J42" s="48"/>
      <c r="K42" s="46"/>
      <c r="L42" s="47"/>
      <c r="M42" s="47"/>
      <c r="N42" s="47"/>
      <c r="O42" s="48"/>
      <c r="P42" s="46">
        <v>2</v>
      </c>
      <c r="Q42" s="47">
        <v>0</v>
      </c>
      <c r="R42" s="47">
        <v>1</v>
      </c>
      <c r="S42" s="47" t="s">
        <v>39</v>
      </c>
      <c r="T42" s="48">
        <v>5</v>
      </c>
      <c r="U42" s="46"/>
      <c r="V42" s="47"/>
      <c r="W42" s="47"/>
      <c r="X42" s="47"/>
      <c r="Y42" s="48"/>
      <c r="Z42" s="46"/>
      <c r="AA42" s="49"/>
      <c r="AB42" s="49"/>
      <c r="AC42" s="49"/>
      <c r="AD42" s="50"/>
      <c r="AE42" s="51"/>
      <c r="AF42" s="49"/>
      <c r="AG42" s="49"/>
      <c r="AH42" s="49"/>
      <c r="AI42" s="50"/>
      <c r="AJ42" s="111"/>
      <c r="AK42" s="112"/>
      <c r="AL42" s="112"/>
      <c r="AM42" s="112"/>
      <c r="AN42" s="113"/>
      <c r="AO42" s="32"/>
      <c r="AP42" s="34"/>
      <c r="AQ42" s="114" t="s">
        <v>44</v>
      </c>
      <c r="AR42" s="2"/>
    </row>
    <row r="43" spans="1:44" ht="15.75" customHeight="1">
      <c r="A43" s="96">
        <v>31</v>
      </c>
      <c r="B43" s="678" t="s">
        <v>278</v>
      </c>
      <c r="C43" s="102" t="s">
        <v>72</v>
      </c>
      <c r="D43" s="41">
        <f t="shared" si="6"/>
        <v>3</v>
      </c>
      <c r="E43" s="98">
        <f t="shared" si="7"/>
        <v>4</v>
      </c>
      <c r="F43" s="46"/>
      <c r="G43" s="47"/>
      <c r="H43" s="47"/>
      <c r="I43" s="47"/>
      <c r="J43" s="48"/>
      <c r="K43" s="46"/>
      <c r="L43" s="47"/>
      <c r="M43" s="47"/>
      <c r="N43" s="47"/>
      <c r="O43" s="48"/>
      <c r="P43" s="46"/>
      <c r="Q43" s="47"/>
      <c r="R43" s="47"/>
      <c r="S43" s="47"/>
      <c r="T43" s="48"/>
      <c r="U43" s="46">
        <v>2</v>
      </c>
      <c r="V43" s="47">
        <v>0</v>
      </c>
      <c r="W43" s="47">
        <v>1</v>
      </c>
      <c r="X43" s="47" t="s">
        <v>39</v>
      </c>
      <c r="Y43" s="48">
        <v>4</v>
      </c>
      <c r="Z43" s="46"/>
      <c r="AA43" s="49"/>
      <c r="AB43" s="49"/>
      <c r="AC43" s="49"/>
      <c r="AD43" s="50"/>
      <c r="AE43" s="51"/>
      <c r="AF43" s="49"/>
      <c r="AG43" s="49"/>
      <c r="AH43" s="49"/>
      <c r="AI43" s="50"/>
      <c r="AJ43" s="111"/>
      <c r="AK43" s="112"/>
      <c r="AL43" s="112"/>
      <c r="AM43" s="112"/>
      <c r="AN43" s="113"/>
      <c r="AO43" s="37"/>
      <c r="AP43" s="36"/>
      <c r="AQ43" s="114" t="s">
        <v>71</v>
      </c>
      <c r="AR43" s="2"/>
    </row>
    <row r="44" spans="1:44" ht="16.5" customHeight="1">
      <c r="A44" s="96">
        <v>32</v>
      </c>
      <c r="B44" s="628" t="s">
        <v>181</v>
      </c>
      <c r="C44" s="102" t="s">
        <v>73</v>
      </c>
      <c r="D44" s="41">
        <f t="shared" si="6"/>
        <v>4</v>
      </c>
      <c r="E44" s="98">
        <f t="shared" si="7"/>
        <v>5</v>
      </c>
      <c r="F44" s="46"/>
      <c r="G44" s="47"/>
      <c r="H44" s="47"/>
      <c r="I44" s="47"/>
      <c r="J44" s="48"/>
      <c r="K44" s="46"/>
      <c r="L44" s="47"/>
      <c r="M44" s="47"/>
      <c r="N44" s="47"/>
      <c r="O44" s="48"/>
      <c r="P44" s="46">
        <v>2</v>
      </c>
      <c r="Q44" s="47">
        <v>1</v>
      </c>
      <c r="R44" s="47">
        <v>1</v>
      </c>
      <c r="S44" s="47" t="s">
        <v>34</v>
      </c>
      <c r="T44" s="48">
        <v>5</v>
      </c>
      <c r="U44" s="46"/>
      <c r="V44" s="47"/>
      <c r="W44" s="47"/>
      <c r="X44" s="47"/>
      <c r="Y44" s="48"/>
      <c r="Z44" s="46"/>
      <c r="AA44" s="49"/>
      <c r="AB44" s="49"/>
      <c r="AC44" s="49"/>
      <c r="AD44" s="50"/>
      <c r="AE44" s="51"/>
      <c r="AF44" s="49"/>
      <c r="AG44" s="49"/>
      <c r="AH44" s="49"/>
      <c r="AI44" s="50"/>
      <c r="AJ44" s="111"/>
      <c r="AK44" s="112"/>
      <c r="AL44" s="112"/>
      <c r="AM44" s="112"/>
      <c r="AN44" s="113"/>
      <c r="AO44" s="37"/>
      <c r="AP44" s="36"/>
      <c r="AQ44" s="114" t="s">
        <v>43</v>
      </c>
      <c r="AR44" s="2"/>
    </row>
    <row r="45" spans="1:44" ht="18.75" customHeight="1">
      <c r="A45" s="96">
        <v>33</v>
      </c>
      <c r="B45" s="628" t="s">
        <v>182</v>
      </c>
      <c r="C45" s="102" t="s">
        <v>74</v>
      </c>
      <c r="D45" s="41">
        <f t="shared" si="6"/>
        <v>2</v>
      </c>
      <c r="E45" s="98">
        <f t="shared" si="7"/>
        <v>4</v>
      </c>
      <c r="F45" s="115"/>
      <c r="G45" s="116"/>
      <c r="H45" s="116"/>
      <c r="I45" s="116"/>
      <c r="J45" s="117"/>
      <c r="K45" s="115"/>
      <c r="L45" s="116"/>
      <c r="M45" s="116"/>
      <c r="N45" s="116"/>
      <c r="O45" s="117"/>
      <c r="P45" s="115"/>
      <c r="Q45" s="116"/>
      <c r="R45" s="116"/>
      <c r="S45" s="116"/>
      <c r="T45" s="117"/>
      <c r="U45" s="115"/>
      <c r="V45" s="116"/>
      <c r="W45" s="116"/>
      <c r="X45" s="116"/>
      <c r="Y45" s="117"/>
      <c r="Z45" s="115"/>
      <c r="AA45" s="118"/>
      <c r="AB45" s="118"/>
      <c r="AC45" s="118"/>
      <c r="AD45" s="119"/>
      <c r="AE45" s="51">
        <v>0</v>
      </c>
      <c r="AF45" s="49">
        <v>2</v>
      </c>
      <c r="AG45" s="49">
        <v>0</v>
      </c>
      <c r="AH45" s="49" t="s">
        <v>34</v>
      </c>
      <c r="AI45" s="50">
        <v>4</v>
      </c>
      <c r="AJ45" s="120"/>
      <c r="AK45" s="118"/>
      <c r="AL45" s="118"/>
      <c r="AM45" s="118"/>
      <c r="AN45" s="121"/>
      <c r="AO45" s="122"/>
      <c r="AP45" s="123"/>
      <c r="AQ45" s="107" t="s">
        <v>75</v>
      </c>
      <c r="AR45" s="124"/>
    </row>
    <row r="46" spans="1:44" ht="15.75" customHeight="1" thickBot="1">
      <c r="A46" s="96">
        <v>34</v>
      </c>
      <c r="B46" s="630" t="s">
        <v>213</v>
      </c>
      <c r="C46" s="125" t="s">
        <v>76</v>
      </c>
      <c r="D46" s="74">
        <f t="shared" si="6"/>
        <v>3</v>
      </c>
      <c r="E46" s="126">
        <f t="shared" si="7"/>
        <v>4</v>
      </c>
      <c r="F46" s="46">
        <v>1</v>
      </c>
      <c r="G46" s="47">
        <v>2</v>
      </c>
      <c r="H46" s="47">
        <v>0</v>
      </c>
      <c r="I46" s="47" t="s">
        <v>34</v>
      </c>
      <c r="J46" s="48">
        <v>4</v>
      </c>
      <c r="K46" s="67"/>
      <c r="L46" s="127"/>
      <c r="M46" s="47"/>
      <c r="N46" s="47"/>
      <c r="O46" s="48"/>
      <c r="P46" s="67"/>
      <c r="Q46" s="127"/>
      <c r="R46" s="47"/>
      <c r="S46" s="47"/>
      <c r="T46" s="50"/>
      <c r="U46" s="46"/>
      <c r="V46" s="47"/>
      <c r="W46" s="47"/>
      <c r="X46" s="47"/>
      <c r="Y46" s="48"/>
      <c r="Z46" s="128"/>
      <c r="AA46" s="49"/>
      <c r="AB46" s="49"/>
      <c r="AC46" s="49"/>
      <c r="AD46" s="129"/>
      <c r="AE46" s="51"/>
      <c r="AF46" s="49"/>
      <c r="AG46" s="49"/>
      <c r="AH46" s="49"/>
      <c r="AI46" s="49"/>
      <c r="AJ46" s="51"/>
      <c r="AK46" s="112"/>
      <c r="AL46" s="112"/>
      <c r="AM46" s="112"/>
      <c r="AN46" s="113"/>
      <c r="AO46" s="32"/>
      <c r="AP46" s="34"/>
      <c r="AQ46" s="114"/>
      <c r="AR46" s="2"/>
    </row>
    <row r="47" spans="1:44" ht="16.5" customHeight="1" thickBot="1">
      <c r="A47" s="709" t="s">
        <v>77</v>
      </c>
      <c r="B47" s="691"/>
      <c r="C47" s="691"/>
      <c r="D47" s="21">
        <f>SUM(D48:D54)</f>
        <v>9</v>
      </c>
      <c r="E47" s="21">
        <f>SUM(E48:E54)</f>
        <v>4</v>
      </c>
      <c r="F47" s="21">
        <f>SUM(F48:F54)</f>
        <v>0</v>
      </c>
      <c r="G47" s="21">
        <f>SUM(G48:G54)</f>
        <v>2</v>
      </c>
      <c r="H47" s="21">
        <f>SUM(H48:H54)</f>
        <v>0</v>
      </c>
      <c r="I47" s="21"/>
      <c r="J47" s="92">
        <f>SUM(J48:J54)</f>
        <v>1</v>
      </c>
      <c r="K47" s="21">
        <f>SUM(K48:K54)</f>
        <v>0</v>
      </c>
      <c r="L47" s="21">
        <f>SUM(L48:L54)</f>
        <v>3</v>
      </c>
      <c r="M47" s="21">
        <f>SUM(M48:M54)</f>
        <v>0</v>
      </c>
      <c r="N47" s="21"/>
      <c r="O47" s="92">
        <f>SUM(O48:O54)</f>
        <v>1</v>
      </c>
      <c r="P47" s="21">
        <f>SUM(P48:P54)</f>
        <v>0</v>
      </c>
      <c r="Q47" s="21">
        <f>SUM(Q48:Q54)</f>
        <v>3</v>
      </c>
      <c r="R47" s="21">
        <f>SUM(R48:R54)</f>
        <v>0</v>
      </c>
      <c r="S47" s="21"/>
      <c r="T47" s="92">
        <f>SUM(T48:T54)</f>
        <v>1</v>
      </c>
      <c r="U47" s="21">
        <f>SUM(U48:U54)</f>
        <v>0</v>
      </c>
      <c r="V47" s="21">
        <f>SUM(V48:V54)</f>
        <v>1</v>
      </c>
      <c r="W47" s="21">
        <f>SUM(W48:W54)</f>
        <v>0</v>
      </c>
      <c r="X47" s="21"/>
      <c r="Y47" s="92">
        <f>SUM(Y48:Y54)</f>
        <v>1</v>
      </c>
      <c r="Z47" s="21">
        <f>SUM(Z48:Z54)</f>
        <v>0</v>
      </c>
      <c r="AA47" s="21">
        <f>SUM(AA48:AA54)</f>
        <v>0</v>
      </c>
      <c r="AB47" s="21">
        <f>SUM(AB48:AB54)</f>
        <v>0</v>
      </c>
      <c r="AC47" s="21"/>
      <c r="AD47" s="92">
        <f>SUM(AD48:AD54)</f>
        <v>0</v>
      </c>
      <c r="AE47" s="21">
        <f>SUM(AE48:AE54)</f>
        <v>0</v>
      </c>
      <c r="AF47" s="21">
        <f>SUM(AF48:AF54)</f>
        <v>0</v>
      </c>
      <c r="AG47" s="21">
        <f>SUM(AG48:AG54)</f>
        <v>0</v>
      </c>
      <c r="AH47" s="21"/>
      <c r="AI47" s="92">
        <f>SUM(AI48:AI54)</f>
        <v>0</v>
      </c>
      <c r="AJ47" s="21">
        <f>SUM(AJ48:AJ54)</f>
        <v>0</v>
      </c>
      <c r="AK47" s="21">
        <f>SUM(AK48:AK54)</f>
        <v>0</v>
      </c>
      <c r="AL47" s="21">
        <f>SUM(AL48:AL54)</f>
        <v>0</v>
      </c>
      <c r="AM47" s="21"/>
      <c r="AN47" s="130">
        <f>SUM(AN48:AN54)</f>
        <v>0</v>
      </c>
      <c r="AO47" s="131"/>
      <c r="AP47" s="132"/>
      <c r="AQ47" s="22"/>
      <c r="AR47" s="2"/>
    </row>
    <row r="48" spans="1:44" ht="15.75" customHeight="1">
      <c r="A48" s="133">
        <v>35</v>
      </c>
      <c r="B48" s="634" t="s">
        <v>255</v>
      </c>
      <c r="C48" s="134" t="s">
        <v>78</v>
      </c>
      <c r="D48" s="74">
        <f aca="true" t="shared" si="8" ref="D48:D54">SUM(F48,G48,H48,K48,L48,M48,P48,Q48,R48,U48,V48,W48,Z48,AA48,AB48,AE48,AF48,AG48,AJ48,AK48,AL48)</f>
        <v>1</v>
      </c>
      <c r="E48" s="98">
        <f aca="true" t="shared" si="9" ref="E48:E54">SUM(J48,O48,T48,Y48,AD48,AI48,AN48)</f>
        <v>1</v>
      </c>
      <c r="F48" s="135">
        <v>0</v>
      </c>
      <c r="G48" s="136">
        <v>1</v>
      </c>
      <c r="H48" s="137">
        <v>0</v>
      </c>
      <c r="I48" s="137" t="s">
        <v>248</v>
      </c>
      <c r="J48" s="138">
        <v>1</v>
      </c>
      <c r="K48" s="2"/>
      <c r="L48" s="2"/>
      <c r="M48" s="2"/>
      <c r="N48" s="2"/>
      <c r="O48" s="2"/>
      <c r="P48" s="139"/>
      <c r="Q48" s="137"/>
      <c r="R48" s="137"/>
      <c r="S48" s="137"/>
      <c r="T48" s="138"/>
      <c r="U48" s="139"/>
      <c r="V48" s="137"/>
      <c r="W48" s="137"/>
      <c r="X48" s="137"/>
      <c r="Y48" s="138"/>
      <c r="Z48" s="139"/>
      <c r="AA48" s="137"/>
      <c r="AB48" s="137"/>
      <c r="AC48" s="137"/>
      <c r="AD48" s="138"/>
      <c r="AE48" s="140"/>
      <c r="AF48" s="141"/>
      <c r="AG48" s="141"/>
      <c r="AH48" s="141"/>
      <c r="AI48" s="142"/>
      <c r="AJ48" s="140"/>
      <c r="AK48" s="141"/>
      <c r="AL48" s="141"/>
      <c r="AM48" s="141"/>
      <c r="AN48" s="143"/>
      <c r="AO48" s="144"/>
      <c r="AP48" s="145"/>
      <c r="AQ48" s="146"/>
      <c r="AR48" s="2"/>
    </row>
    <row r="49" spans="1:44" ht="16.5" customHeight="1">
      <c r="A49" s="96">
        <v>36</v>
      </c>
      <c r="B49" s="627" t="s">
        <v>256</v>
      </c>
      <c r="C49" s="73" t="s">
        <v>80</v>
      </c>
      <c r="D49" s="74">
        <f t="shared" si="8"/>
        <v>1</v>
      </c>
      <c r="E49" s="98">
        <f t="shared" si="9"/>
        <v>1</v>
      </c>
      <c r="F49" s="79"/>
      <c r="G49" s="80"/>
      <c r="H49" s="80"/>
      <c r="I49" s="80"/>
      <c r="J49" s="81"/>
      <c r="K49" s="79">
        <v>0</v>
      </c>
      <c r="L49" s="80">
        <v>1</v>
      </c>
      <c r="M49" s="80">
        <v>0</v>
      </c>
      <c r="N49" s="80" t="s">
        <v>248</v>
      </c>
      <c r="O49" s="81">
        <v>1</v>
      </c>
      <c r="P49" s="2"/>
      <c r="Q49" s="2"/>
      <c r="R49" s="2"/>
      <c r="S49" s="2"/>
      <c r="T49" s="2"/>
      <c r="U49" s="79"/>
      <c r="V49" s="80"/>
      <c r="W49" s="80"/>
      <c r="X49" s="80"/>
      <c r="Y49" s="81"/>
      <c r="Z49" s="79"/>
      <c r="AA49" s="80"/>
      <c r="AB49" s="80"/>
      <c r="AC49" s="80"/>
      <c r="AD49" s="81"/>
      <c r="AE49" s="82"/>
      <c r="AF49" s="83"/>
      <c r="AG49" s="83"/>
      <c r="AH49" s="83"/>
      <c r="AI49" s="84"/>
      <c r="AJ49" s="82"/>
      <c r="AK49" s="83"/>
      <c r="AL49" s="83"/>
      <c r="AM49" s="83"/>
      <c r="AN49" s="147"/>
      <c r="AO49" s="85"/>
      <c r="AP49" s="148"/>
      <c r="AQ49" s="104" t="s">
        <v>78</v>
      </c>
      <c r="AR49" s="2"/>
    </row>
    <row r="50" spans="1:44" ht="15.75" customHeight="1">
      <c r="A50" s="96">
        <v>37</v>
      </c>
      <c r="B50" s="627" t="s">
        <v>257</v>
      </c>
      <c r="C50" s="73" t="s">
        <v>81</v>
      </c>
      <c r="D50" s="74">
        <f t="shared" si="8"/>
        <v>1</v>
      </c>
      <c r="E50" s="98">
        <f t="shared" si="9"/>
        <v>1</v>
      </c>
      <c r="F50" s="79"/>
      <c r="G50" s="80"/>
      <c r="H50" s="80"/>
      <c r="I50" s="80"/>
      <c r="J50" s="81"/>
      <c r="K50" s="79"/>
      <c r="L50" s="80"/>
      <c r="M50" s="80"/>
      <c r="N50" s="80"/>
      <c r="O50" s="81"/>
      <c r="P50" s="79">
        <v>0</v>
      </c>
      <c r="Q50" s="80">
        <v>1</v>
      </c>
      <c r="R50" s="80">
        <v>0</v>
      </c>
      <c r="S50" s="80" t="s">
        <v>248</v>
      </c>
      <c r="T50" s="81">
        <v>1</v>
      </c>
      <c r="U50" s="2"/>
      <c r="V50" s="2"/>
      <c r="W50" s="2"/>
      <c r="X50" s="2"/>
      <c r="Y50" s="2"/>
      <c r="Z50" s="79"/>
      <c r="AA50" s="80"/>
      <c r="AB50" s="80"/>
      <c r="AC50" s="80"/>
      <c r="AD50" s="81"/>
      <c r="AE50" s="82"/>
      <c r="AF50" s="83"/>
      <c r="AG50" s="83"/>
      <c r="AH50" s="83"/>
      <c r="AI50" s="84"/>
      <c r="AJ50" s="82"/>
      <c r="AK50" s="83"/>
      <c r="AL50" s="83"/>
      <c r="AM50" s="83"/>
      <c r="AN50" s="147"/>
      <c r="AO50" s="85"/>
      <c r="AP50" s="148"/>
      <c r="AQ50" s="104" t="s">
        <v>80</v>
      </c>
      <c r="AR50" s="2"/>
    </row>
    <row r="51" spans="1:44" ht="16.5" customHeight="1">
      <c r="A51" s="96">
        <v>38</v>
      </c>
      <c r="B51" s="627" t="s">
        <v>258</v>
      </c>
      <c r="C51" s="73" t="s">
        <v>82</v>
      </c>
      <c r="D51" s="74">
        <f t="shared" si="8"/>
        <v>1</v>
      </c>
      <c r="E51" s="98">
        <f t="shared" si="9"/>
        <v>1</v>
      </c>
      <c r="F51" s="79"/>
      <c r="G51" s="80"/>
      <c r="H51" s="80"/>
      <c r="I51" s="80"/>
      <c r="J51" s="81"/>
      <c r="K51" s="79"/>
      <c r="L51" s="80"/>
      <c r="M51" s="80"/>
      <c r="N51" s="80"/>
      <c r="O51" s="81"/>
      <c r="P51" s="79"/>
      <c r="Q51" s="80"/>
      <c r="R51" s="80"/>
      <c r="S51" s="80"/>
      <c r="T51" s="81"/>
      <c r="U51" s="79">
        <v>0</v>
      </c>
      <c r="V51" s="80">
        <v>1</v>
      </c>
      <c r="W51" s="80">
        <v>0</v>
      </c>
      <c r="X51" s="80" t="s">
        <v>248</v>
      </c>
      <c r="Y51" s="81">
        <v>1</v>
      </c>
      <c r="Z51" s="2"/>
      <c r="AA51" s="2"/>
      <c r="AB51" s="2"/>
      <c r="AC51" s="2"/>
      <c r="AD51" s="2"/>
      <c r="AE51" s="82"/>
      <c r="AF51" s="83"/>
      <c r="AG51" s="83"/>
      <c r="AH51" s="83"/>
      <c r="AI51" s="84"/>
      <c r="AJ51" s="82"/>
      <c r="AK51" s="83"/>
      <c r="AL51" s="83"/>
      <c r="AM51" s="83"/>
      <c r="AN51" s="147"/>
      <c r="AO51" s="85"/>
      <c r="AP51" s="148"/>
      <c r="AQ51" s="104" t="s">
        <v>81</v>
      </c>
      <c r="AR51" s="2"/>
    </row>
    <row r="52" spans="1:44" ht="16.5" customHeight="1">
      <c r="A52" s="96">
        <v>39</v>
      </c>
      <c r="B52" s="626" t="s">
        <v>214</v>
      </c>
      <c r="C52" s="73" t="s">
        <v>83</v>
      </c>
      <c r="D52" s="74">
        <f t="shared" si="8"/>
        <v>1</v>
      </c>
      <c r="E52" s="98">
        <f t="shared" si="9"/>
        <v>0</v>
      </c>
      <c r="F52" s="75">
        <v>0</v>
      </c>
      <c r="G52" s="76">
        <v>1</v>
      </c>
      <c r="H52" s="76">
        <v>0</v>
      </c>
      <c r="I52" s="76" t="s">
        <v>79</v>
      </c>
      <c r="J52" s="78">
        <v>0</v>
      </c>
      <c r="K52" s="75"/>
      <c r="L52" s="76"/>
      <c r="M52" s="76"/>
      <c r="N52" s="76"/>
      <c r="O52" s="78"/>
      <c r="P52" s="79"/>
      <c r="Q52" s="80"/>
      <c r="R52" s="80"/>
      <c r="S52" s="80"/>
      <c r="T52" s="81"/>
      <c r="U52" s="79"/>
      <c r="V52" s="80"/>
      <c r="W52" s="80"/>
      <c r="X52" s="80"/>
      <c r="Y52" s="81"/>
      <c r="Z52" s="79"/>
      <c r="AA52" s="80"/>
      <c r="AB52" s="80"/>
      <c r="AC52" s="80"/>
      <c r="AD52" s="81"/>
      <c r="AE52" s="82"/>
      <c r="AF52" s="83"/>
      <c r="AG52" s="83"/>
      <c r="AH52" s="83"/>
      <c r="AI52" s="84"/>
      <c r="AJ52" s="82"/>
      <c r="AK52" s="83"/>
      <c r="AL52" s="83"/>
      <c r="AM52" s="83"/>
      <c r="AN52" s="147"/>
      <c r="AO52" s="85"/>
      <c r="AP52" s="148"/>
      <c r="AQ52" s="104"/>
      <c r="AR52" s="2"/>
    </row>
    <row r="53" spans="1:44" ht="16.5" customHeight="1">
      <c r="A53" s="96">
        <v>40</v>
      </c>
      <c r="B53" s="626" t="s">
        <v>215</v>
      </c>
      <c r="C53" s="530" t="s">
        <v>84</v>
      </c>
      <c r="D53" s="531">
        <f t="shared" si="8"/>
        <v>2</v>
      </c>
      <c r="E53" s="532">
        <f t="shared" si="9"/>
        <v>0</v>
      </c>
      <c r="F53" s="533"/>
      <c r="G53" s="534"/>
      <c r="H53" s="534"/>
      <c r="I53" s="534"/>
      <c r="J53" s="535"/>
      <c r="K53" s="533">
        <v>0</v>
      </c>
      <c r="L53" s="534">
        <v>2</v>
      </c>
      <c r="M53" s="534">
        <v>0</v>
      </c>
      <c r="N53" s="534" t="s">
        <v>79</v>
      </c>
      <c r="O53" s="535">
        <v>0</v>
      </c>
      <c r="P53" s="533"/>
      <c r="Q53" s="534"/>
      <c r="R53" s="534"/>
      <c r="S53" s="534"/>
      <c r="T53" s="535"/>
      <c r="U53" s="75"/>
      <c r="V53" s="76"/>
      <c r="W53" s="76"/>
      <c r="X53" s="76"/>
      <c r="Y53" s="78"/>
      <c r="Z53" s="75"/>
      <c r="AA53" s="76"/>
      <c r="AB53" s="76"/>
      <c r="AC53" s="76"/>
      <c r="AD53" s="78"/>
      <c r="AE53" s="149"/>
      <c r="AF53" s="150"/>
      <c r="AG53" s="150"/>
      <c r="AH53" s="150"/>
      <c r="AI53" s="77"/>
      <c r="AJ53" s="149"/>
      <c r="AK53" s="150"/>
      <c r="AL53" s="150"/>
      <c r="AM53" s="150"/>
      <c r="AN53" s="151"/>
      <c r="AO53" s="152"/>
      <c r="AP53" s="153"/>
      <c r="AQ53" s="104"/>
      <c r="AR53" s="2" t="s">
        <v>85</v>
      </c>
    </row>
    <row r="54" spans="1:44" ht="16.5" customHeight="1" thickBot="1">
      <c r="A54" s="541">
        <v>41</v>
      </c>
      <c r="B54" s="635" t="s">
        <v>216</v>
      </c>
      <c r="C54" s="536" t="s">
        <v>86</v>
      </c>
      <c r="D54" s="531">
        <f t="shared" si="8"/>
        <v>2</v>
      </c>
      <c r="E54" s="532">
        <f t="shared" si="9"/>
        <v>0</v>
      </c>
      <c r="F54" s="537"/>
      <c r="G54" s="538"/>
      <c r="H54" s="538"/>
      <c r="I54" s="538"/>
      <c r="J54" s="539"/>
      <c r="K54" s="537"/>
      <c r="L54" s="538"/>
      <c r="M54" s="538"/>
      <c r="N54" s="534"/>
      <c r="O54" s="535"/>
      <c r="P54" s="533">
        <v>0</v>
      </c>
      <c r="Q54" s="534">
        <v>2</v>
      </c>
      <c r="R54" s="534">
        <v>0</v>
      </c>
      <c r="S54" s="534" t="s">
        <v>79</v>
      </c>
      <c r="T54" s="535">
        <v>0</v>
      </c>
      <c r="U54" s="75"/>
      <c r="V54" s="76"/>
      <c r="W54" s="76"/>
      <c r="X54" s="76"/>
      <c r="Y54" s="78"/>
      <c r="Z54" s="75"/>
      <c r="AA54" s="76"/>
      <c r="AB54" s="76"/>
      <c r="AC54" s="76"/>
      <c r="AD54" s="78"/>
      <c r="AE54" s="149"/>
      <c r="AF54" s="150"/>
      <c r="AG54" s="150"/>
      <c r="AH54" s="150"/>
      <c r="AI54" s="77"/>
      <c r="AJ54" s="149"/>
      <c r="AK54" s="150"/>
      <c r="AL54" s="150"/>
      <c r="AM54" s="150"/>
      <c r="AN54" s="151"/>
      <c r="AO54" s="154"/>
      <c r="AP54" s="155"/>
      <c r="AQ54" s="156" t="s">
        <v>87</v>
      </c>
      <c r="AR54" s="2" t="s">
        <v>85</v>
      </c>
    </row>
    <row r="55" spans="1:44" ht="16.5" customHeight="1" thickBot="1">
      <c r="A55" s="157"/>
      <c r="B55" s="304" t="s">
        <v>88</v>
      </c>
      <c r="C55" s="158"/>
      <c r="D55" s="159">
        <f>SUM(D58:D59)</f>
        <v>5</v>
      </c>
      <c r="E55" s="159">
        <f>SUM(E58:E59)</f>
        <v>10</v>
      </c>
      <c r="F55" s="159">
        <f>SUM(F58:F59)</f>
        <v>0</v>
      </c>
      <c r="G55" s="159">
        <f>SUM(G58:G59)</f>
        <v>0</v>
      </c>
      <c r="H55" s="159">
        <f>SUM(H58:H59)</f>
        <v>0</v>
      </c>
      <c r="I55" s="159"/>
      <c r="J55" s="160">
        <f>SUM(J58:J59)</f>
        <v>0</v>
      </c>
      <c r="K55" s="159">
        <f>SUM(K58:K59)</f>
        <v>0</v>
      </c>
      <c r="L55" s="159">
        <f>SUM(L58:L59)</f>
        <v>0</v>
      </c>
      <c r="M55" s="159">
        <f>SUM(M58:M59)</f>
        <v>0</v>
      </c>
      <c r="N55" s="159"/>
      <c r="O55" s="160">
        <f>SUM(O58:O59)</f>
        <v>0</v>
      </c>
      <c r="P55" s="159">
        <f>SUM(P58:P59)</f>
        <v>0</v>
      </c>
      <c r="Q55" s="159">
        <f>SUM(Q58:Q59)</f>
        <v>0</v>
      </c>
      <c r="R55" s="159">
        <f>SUM(R58:R59)</f>
        <v>0</v>
      </c>
      <c r="S55" s="159"/>
      <c r="T55" s="160">
        <f>SUM(T58:T59)</f>
        <v>0</v>
      </c>
      <c r="U55" s="159">
        <f>SUM(U58:U59)</f>
        <v>2</v>
      </c>
      <c r="V55" s="159">
        <f>SUM(V58:V59)</f>
        <v>0</v>
      </c>
      <c r="W55" s="159">
        <f>SUM(W58:W59)</f>
        <v>0</v>
      </c>
      <c r="X55" s="159"/>
      <c r="Y55" s="160">
        <f>SUM(Y58:Y59)</f>
        <v>5</v>
      </c>
      <c r="Z55" s="159">
        <f>SUM(Z58:Z59)</f>
        <v>0</v>
      </c>
      <c r="AA55" s="159">
        <f>SUM(AA58:AA59)</f>
        <v>0</v>
      </c>
      <c r="AB55" s="159">
        <f>SUM(AB58:AB59)</f>
        <v>0</v>
      </c>
      <c r="AC55" s="159"/>
      <c r="AD55" s="160">
        <f>SUM(AD58:AD59)</f>
        <v>0</v>
      </c>
      <c r="AE55" s="159">
        <f>SUM(AE58:AE59)</f>
        <v>2</v>
      </c>
      <c r="AF55" s="159">
        <f>SUM(AF58:AF59)</f>
        <v>0</v>
      </c>
      <c r="AG55" s="159">
        <f>SUM(AG58:AG59)</f>
        <v>1</v>
      </c>
      <c r="AH55" s="159"/>
      <c r="AI55" s="160">
        <f>SUM(AI58:AI59)</f>
        <v>5</v>
      </c>
      <c r="AJ55" s="159">
        <f>SUM(AJ58:AJ59)</f>
        <v>0</v>
      </c>
      <c r="AK55" s="159">
        <f>SUM(AK58:AK59)</f>
        <v>0</v>
      </c>
      <c r="AL55" s="159">
        <f>SUM(AL58:AL59)</f>
        <v>0</v>
      </c>
      <c r="AM55" s="159"/>
      <c r="AN55" s="161">
        <f>SUM(AN58:AN59)</f>
        <v>0</v>
      </c>
      <c r="AO55" s="162"/>
      <c r="AP55" s="163"/>
      <c r="AQ55" s="164"/>
      <c r="AR55" s="2"/>
    </row>
    <row r="56" spans="1:44" ht="17.25" customHeight="1" thickBot="1">
      <c r="A56" s="165"/>
      <c r="B56" s="636"/>
      <c r="C56" s="166" t="s">
        <v>89</v>
      </c>
      <c r="D56" s="167"/>
      <c r="E56" s="168"/>
      <c r="F56" s="169"/>
      <c r="G56" s="169"/>
      <c r="H56" s="169"/>
      <c r="I56" s="169"/>
      <c r="J56" s="170" t="s">
        <v>90</v>
      </c>
      <c r="K56" s="171"/>
      <c r="L56" s="172"/>
      <c r="M56" s="172"/>
      <c r="N56" s="172"/>
      <c r="O56" s="38"/>
      <c r="P56" s="173"/>
      <c r="Q56" s="172"/>
      <c r="R56" s="172"/>
      <c r="S56" s="172"/>
      <c r="T56" s="38"/>
      <c r="U56" s="173"/>
      <c r="V56" s="172"/>
      <c r="W56" s="172"/>
      <c r="X56" s="172"/>
      <c r="Y56" s="38"/>
      <c r="Z56" s="99"/>
      <c r="AA56" s="174"/>
      <c r="AB56" s="174"/>
      <c r="AC56" s="174"/>
      <c r="AD56" s="100"/>
      <c r="AE56" s="173"/>
      <c r="AF56" s="172"/>
      <c r="AG56" s="172"/>
      <c r="AH56" s="172"/>
      <c r="AI56" s="172"/>
      <c r="AJ56" s="173"/>
      <c r="AK56" s="175"/>
      <c r="AL56" s="175"/>
      <c r="AM56" s="175"/>
      <c r="AN56" s="176"/>
      <c r="AO56" s="177"/>
      <c r="AP56" s="178"/>
      <c r="AQ56" s="179"/>
      <c r="AR56" s="2"/>
    </row>
    <row r="57" spans="1:44" ht="17.25" customHeight="1" thickBot="1" thickTop="1">
      <c r="A57" s="165"/>
      <c r="B57" s="637"/>
      <c r="C57" s="180" t="s">
        <v>91</v>
      </c>
      <c r="D57" s="181"/>
      <c r="E57" s="182"/>
      <c r="F57" s="183"/>
      <c r="G57" s="184"/>
      <c r="H57" s="184"/>
      <c r="I57" s="184"/>
      <c r="J57" s="185"/>
      <c r="K57" s="51"/>
      <c r="L57" s="49"/>
      <c r="M57" s="49"/>
      <c r="N57" s="49"/>
      <c r="O57" s="50"/>
      <c r="P57" s="51"/>
      <c r="Q57" s="49"/>
      <c r="R57" s="49"/>
      <c r="S57" s="49"/>
      <c r="T57" s="50"/>
      <c r="U57" s="51"/>
      <c r="V57" s="49"/>
      <c r="W57" s="49"/>
      <c r="X57" s="49"/>
      <c r="Y57" s="50"/>
      <c r="Z57" s="46"/>
      <c r="AA57" s="47"/>
      <c r="AB57" s="47"/>
      <c r="AC57" s="47"/>
      <c r="AD57" s="48"/>
      <c r="AE57" s="51"/>
      <c r="AF57" s="49"/>
      <c r="AG57" s="49"/>
      <c r="AH57" s="49"/>
      <c r="AI57" s="49"/>
      <c r="AJ57" s="51"/>
      <c r="AK57" s="112"/>
      <c r="AL57" s="112"/>
      <c r="AM57" s="112"/>
      <c r="AN57" s="113"/>
      <c r="AO57" s="32"/>
      <c r="AP57" s="34"/>
      <c r="AQ57" s="186"/>
      <c r="AR57" s="2"/>
    </row>
    <row r="58" spans="1:44" ht="16.5" customHeight="1" thickBot="1">
      <c r="A58" s="187">
        <v>42</v>
      </c>
      <c r="B58" s="621" t="s">
        <v>270</v>
      </c>
      <c r="C58" s="188" t="s">
        <v>92</v>
      </c>
      <c r="D58" s="189">
        <f>SUM(F58,G58,H58,K58,L58,M58,P58,Q58,R58,U58,V58,W58,Z58,AA58,AB58,AE58,AF58,AG58,AJ58,AK58,AL58)</f>
        <v>2</v>
      </c>
      <c r="E58" s="190">
        <f>SUM(J58,O58,T58,Y58,AD58,AI58,AN58)</f>
        <v>5</v>
      </c>
      <c r="F58" s="191"/>
      <c r="G58" s="192"/>
      <c r="H58" s="193"/>
      <c r="I58" s="194"/>
      <c r="J58" s="195"/>
      <c r="K58" s="51"/>
      <c r="L58" s="49"/>
      <c r="M58" s="49"/>
      <c r="N58" s="49"/>
      <c r="O58" s="50"/>
      <c r="P58" s="51"/>
      <c r="Q58" s="49"/>
      <c r="R58" s="49"/>
      <c r="S58" s="49"/>
      <c r="T58" s="50"/>
      <c r="U58" s="51">
        <v>2</v>
      </c>
      <c r="V58" s="49">
        <v>0</v>
      </c>
      <c r="W58" s="49">
        <v>0</v>
      </c>
      <c r="X58" s="49" t="s">
        <v>39</v>
      </c>
      <c r="Y58" s="48">
        <v>5</v>
      </c>
      <c r="Z58" s="46"/>
      <c r="AA58" s="47"/>
      <c r="AB58" s="47"/>
      <c r="AC58" s="47"/>
      <c r="AD58" s="48"/>
      <c r="AE58" s="51"/>
      <c r="AF58" s="49"/>
      <c r="AG58" s="49"/>
      <c r="AH58" s="49"/>
      <c r="AI58" s="49"/>
      <c r="AJ58" s="51"/>
      <c r="AK58" s="112"/>
      <c r="AL58" s="112"/>
      <c r="AM58" s="112"/>
      <c r="AN58" s="113"/>
      <c r="AO58" s="32"/>
      <c r="AP58" s="34"/>
      <c r="AQ58" s="186"/>
      <c r="AR58" s="2"/>
    </row>
    <row r="59" spans="1:44" ht="16.5" customHeight="1" thickBot="1">
      <c r="A59" s="187">
        <v>43</v>
      </c>
      <c r="B59" s="622" t="s">
        <v>271</v>
      </c>
      <c r="C59" s="196" t="s">
        <v>93</v>
      </c>
      <c r="D59" s="197">
        <f>SUM(F59,G59,H59,K59,L59,M59,P59,Q59,R59,U59,V59,W59,Z59,AA59,AB59,AE59,AF59,AG59,AJ59,AK59,AL59)</f>
        <v>3</v>
      </c>
      <c r="E59" s="198">
        <f>SUM(J59,O59,T59,Y59,AD59,AI59,AN59)</f>
        <v>5</v>
      </c>
      <c r="F59" s="199"/>
      <c r="G59" s="200"/>
      <c r="H59" s="201"/>
      <c r="I59" s="202"/>
      <c r="J59" s="203"/>
      <c r="K59" s="204"/>
      <c r="L59" s="205"/>
      <c r="M59" s="205"/>
      <c r="N59" s="205"/>
      <c r="O59" s="206"/>
      <c r="P59" s="204"/>
      <c r="Q59" s="205"/>
      <c r="R59" s="205"/>
      <c r="S59" s="205"/>
      <c r="T59" s="206"/>
      <c r="U59" s="204"/>
      <c r="V59" s="205"/>
      <c r="W59" s="205"/>
      <c r="X59" s="205"/>
      <c r="Y59" s="206"/>
      <c r="Z59" s="207"/>
      <c r="AA59" s="208"/>
      <c r="AB59" s="208"/>
      <c r="AC59" s="208"/>
      <c r="AD59" s="209"/>
      <c r="AE59" s="204">
        <v>2</v>
      </c>
      <c r="AF59" s="205">
        <v>0</v>
      </c>
      <c r="AG59" s="205">
        <v>1</v>
      </c>
      <c r="AH59" s="205" t="s">
        <v>39</v>
      </c>
      <c r="AI59" s="208">
        <v>5</v>
      </c>
      <c r="AJ59" s="204"/>
      <c r="AK59" s="205"/>
      <c r="AL59" s="205"/>
      <c r="AM59" s="205"/>
      <c r="AN59" s="210"/>
      <c r="AO59" s="211"/>
      <c r="AP59" s="212"/>
      <c r="AQ59" s="213"/>
      <c r="AR59" s="2"/>
    </row>
    <row r="60" spans="1:44" ht="12.75" customHeight="1">
      <c r="A60" s="214"/>
      <c r="B60" s="332" t="s">
        <v>94</v>
      </c>
      <c r="C60" s="215"/>
      <c r="D60" s="215"/>
      <c r="E60" s="216"/>
      <c r="F60" s="128"/>
      <c r="G60" s="128"/>
      <c r="H60" s="128"/>
      <c r="I60" s="128"/>
      <c r="J60" s="217"/>
      <c r="K60" s="128"/>
      <c r="L60" s="128"/>
      <c r="M60" s="128"/>
      <c r="N60" s="128"/>
      <c r="O60" s="217"/>
      <c r="P60" s="128"/>
      <c r="Q60" s="128"/>
      <c r="R60" s="128"/>
      <c r="S60" s="128"/>
      <c r="T60" s="217"/>
      <c r="U60" s="128"/>
      <c r="V60" s="128"/>
      <c r="W60" s="128"/>
      <c r="X60" s="128"/>
      <c r="Y60" s="217"/>
      <c r="Z60" s="128"/>
      <c r="AA60" s="128"/>
      <c r="AB60" s="128"/>
      <c r="AC60" s="128"/>
      <c r="AD60" s="217"/>
      <c r="AE60" s="128"/>
      <c r="AF60" s="128"/>
      <c r="AG60" s="128"/>
      <c r="AH60" s="128"/>
      <c r="AI60" s="217"/>
      <c r="AJ60" s="128"/>
      <c r="AK60" s="128"/>
      <c r="AL60" s="128"/>
      <c r="AM60" s="128"/>
      <c r="AN60" s="217"/>
      <c r="AO60" s="128"/>
      <c r="AP60" s="128"/>
      <c r="AQ60" s="218"/>
      <c r="AR60" s="2"/>
    </row>
    <row r="61" spans="1:44" ht="12.75" customHeight="1">
      <c r="A61" s="214"/>
      <c r="B61" s="718"/>
      <c r="C61" s="719"/>
      <c r="D61" s="719"/>
      <c r="E61" s="216"/>
      <c r="F61" s="128"/>
      <c r="G61" s="128"/>
      <c r="H61" s="128"/>
      <c r="I61" s="128"/>
      <c r="J61" s="217"/>
      <c r="K61" s="128"/>
      <c r="L61" s="128"/>
      <c r="M61" s="128"/>
      <c r="N61" s="128"/>
      <c r="O61" s="217"/>
      <c r="P61" s="128"/>
      <c r="Q61" s="128"/>
      <c r="R61" s="128"/>
      <c r="S61" s="128"/>
      <c r="T61" s="217"/>
      <c r="U61" s="128"/>
      <c r="V61" s="128"/>
      <c r="W61" s="128"/>
      <c r="X61" s="128"/>
      <c r="Y61" s="217"/>
      <c r="Z61" s="128"/>
      <c r="AA61" s="128"/>
      <c r="AB61" s="128"/>
      <c r="AC61" s="128"/>
      <c r="AD61" s="217"/>
      <c r="AE61" s="128"/>
      <c r="AF61" s="128"/>
      <c r="AG61" s="128"/>
      <c r="AH61" s="128"/>
      <c r="AI61" s="217"/>
      <c r="AJ61" s="128"/>
      <c r="AK61" s="128"/>
      <c r="AL61" s="128"/>
      <c r="AM61" s="128"/>
      <c r="AN61" s="217"/>
      <c r="AO61" s="128"/>
      <c r="AP61" s="128"/>
      <c r="AQ61" s="218"/>
      <c r="AR61" s="2"/>
    </row>
    <row r="62" spans="1:44" ht="15.75" customHeight="1">
      <c r="A62" s="214"/>
      <c r="B62" s="332"/>
      <c r="C62" s="215"/>
      <c r="D62" s="215"/>
      <c r="E62" s="216"/>
      <c r="F62" s="128"/>
      <c r="G62" s="128"/>
      <c r="H62" s="128"/>
      <c r="I62" s="128"/>
      <c r="J62" s="217"/>
      <c r="K62" s="128"/>
      <c r="L62" s="128"/>
      <c r="M62" s="128"/>
      <c r="N62" s="128"/>
      <c r="O62" s="219"/>
      <c r="P62" s="219"/>
      <c r="Q62" s="219"/>
      <c r="R62" s="219"/>
      <c r="S62" s="219"/>
      <c r="T62" s="5" t="s">
        <v>250</v>
      </c>
      <c r="U62" s="219"/>
      <c r="V62" s="219"/>
      <c r="W62" s="219"/>
      <c r="X62" s="219"/>
      <c r="Y62" s="219"/>
      <c r="Z62" s="128"/>
      <c r="AA62" s="128"/>
      <c r="AB62" s="128"/>
      <c r="AC62" s="128"/>
      <c r="AD62" s="217"/>
      <c r="AE62" s="128"/>
      <c r="AF62" s="128"/>
      <c r="AG62" s="128"/>
      <c r="AH62" s="128"/>
      <c r="AI62" s="217"/>
      <c r="AJ62" s="128"/>
      <c r="AK62" s="220"/>
      <c r="AL62" s="128"/>
      <c r="AM62" s="128"/>
      <c r="AN62" s="217"/>
      <c r="AO62" s="128"/>
      <c r="AP62" s="128"/>
      <c r="AQ62" s="218"/>
      <c r="AR62" s="2"/>
    </row>
    <row r="63" spans="1:44" ht="15.75" customHeight="1">
      <c r="A63" s="214"/>
      <c r="B63" s="332"/>
      <c r="C63" s="215"/>
      <c r="D63" s="216"/>
      <c r="E63" s="216"/>
      <c r="F63" s="214"/>
      <c r="G63" s="214"/>
      <c r="H63" s="214"/>
      <c r="I63" s="214"/>
      <c r="J63" s="214"/>
      <c r="K63" s="214"/>
      <c r="L63" s="214"/>
      <c r="M63" s="214"/>
      <c r="N63" s="214"/>
      <c r="O63" s="2"/>
      <c r="P63" s="219"/>
      <c r="Q63" s="219"/>
      <c r="R63" s="219"/>
      <c r="S63" s="219"/>
      <c r="T63" s="5" t="s">
        <v>251</v>
      </c>
      <c r="U63" s="219"/>
      <c r="V63" s="219"/>
      <c r="W63" s="219"/>
      <c r="X63" s="219"/>
      <c r="Y63" s="219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128"/>
      <c r="AK63" s="128"/>
      <c r="AL63" s="128"/>
      <c r="AM63" s="128"/>
      <c r="AN63" s="217"/>
      <c r="AO63" s="128"/>
      <c r="AP63" s="128"/>
      <c r="AQ63" s="215"/>
      <c r="AR63" s="2"/>
    </row>
    <row r="64" spans="1:44" ht="15.75" customHeight="1">
      <c r="A64" s="124"/>
      <c r="B64" s="638"/>
      <c r="C64" s="124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124"/>
    </row>
    <row r="65" spans="1:44" ht="16.5" customHeight="1" thickBot="1">
      <c r="A65" s="720" t="s">
        <v>95</v>
      </c>
      <c r="B65" s="707"/>
      <c r="C65" s="707"/>
      <c r="D65" s="219"/>
      <c r="E65" s="219"/>
      <c r="F65" s="221" t="s">
        <v>27</v>
      </c>
      <c r="G65" s="16" t="s">
        <v>28</v>
      </c>
      <c r="H65" s="16" t="s">
        <v>29</v>
      </c>
      <c r="I65" s="16" t="s">
        <v>30</v>
      </c>
      <c r="J65" s="16" t="s">
        <v>31</v>
      </c>
      <c r="K65" s="16" t="s">
        <v>27</v>
      </c>
      <c r="L65" s="16" t="s">
        <v>28</v>
      </c>
      <c r="M65" s="16" t="s">
        <v>29</v>
      </c>
      <c r="N65" s="16" t="s">
        <v>30</v>
      </c>
      <c r="O65" s="16" t="s">
        <v>31</v>
      </c>
      <c r="P65" s="16" t="s">
        <v>27</v>
      </c>
      <c r="Q65" s="16" t="s">
        <v>28</v>
      </c>
      <c r="R65" s="16" t="s">
        <v>29</v>
      </c>
      <c r="S65" s="16" t="s">
        <v>30</v>
      </c>
      <c r="T65" s="16" t="s">
        <v>31</v>
      </c>
      <c r="U65" s="16" t="s">
        <v>27</v>
      </c>
      <c r="V65" s="16" t="s">
        <v>28</v>
      </c>
      <c r="W65" s="16" t="s">
        <v>29</v>
      </c>
      <c r="X65" s="16" t="s">
        <v>30</v>
      </c>
      <c r="Y65" s="16" t="s">
        <v>31</v>
      </c>
      <c r="Z65" s="16" t="s">
        <v>27</v>
      </c>
      <c r="AA65" s="16" t="s">
        <v>28</v>
      </c>
      <c r="AB65" s="16" t="s">
        <v>29</v>
      </c>
      <c r="AC65" s="16" t="s">
        <v>30</v>
      </c>
      <c r="AD65" s="16" t="s">
        <v>31</v>
      </c>
      <c r="AE65" s="16" t="s">
        <v>27</v>
      </c>
      <c r="AF65" s="16" t="s">
        <v>28</v>
      </c>
      <c r="AG65" s="16" t="s">
        <v>29</v>
      </c>
      <c r="AH65" s="16" t="s">
        <v>30</v>
      </c>
      <c r="AI65" s="16" t="s">
        <v>31</v>
      </c>
      <c r="AJ65" s="16" t="s">
        <v>27</v>
      </c>
      <c r="AK65" s="16" t="s">
        <v>28</v>
      </c>
      <c r="AL65" s="16" t="s">
        <v>29</v>
      </c>
      <c r="AM65" s="16" t="s">
        <v>30</v>
      </c>
      <c r="AN65" s="222" t="s">
        <v>31</v>
      </c>
      <c r="AO65" s="124"/>
      <c r="AP65" s="219"/>
      <c r="AQ65" s="124"/>
      <c r="AR65" s="124"/>
    </row>
    <row r="66" spans="1:44" ht="16.5" customHeight="1" thickBot="1">
      <c r="A66" s="709" t="s">
        <v>96</v>
      </c>
      <c r="B66" s="691"/>
      <c r="C66" s="692"/>
      <c r="D66" s="23">
        <f aca="true" t="shared" si="10" ref="D66:AN66">SUM(D67:D79)</f>
        <v>39</v>
      </c>
      <c r="E66" s="23">
        <f t="shared" si="10"/>
        <v>59</v>
      </c>
      <c r="F66" s="23">
        <f t="shared" si="10"/>
        <v>0</v>
      </c>
      <c r="G66" s="23">
        <f t="shared" si="10"/>
        <v>0</v>
      </c>
      <c r="H66" s="23">
        <f t="shared" si="10"/>
        <v>0</v>
      </c>
      <c r="I66" s="23">
        <f t="shared" si="10"/>
        <v>0</v>
      </c>
      <c r="J66" s="223">
        <f t="shared" si="10"/>
        <v>0</v>
      </c>
      <c r="K66" s="23">
        <f t="shared" si="10"/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23">
        <f t="shared" si="10"/>
        <v>0</v>
      </c>
      <c r="P66" s="23">
        <f t="shared" si="10"/>
        <v>0</v>
      </c>
      <c r="Q66" s="23">
        <f t="shared" si="10"/>
        <v>0</v>
      </c>
      <c r="R66" s="23">
        <f t="shared" si="10"/>
        <v>0</v>
      </c>
      <c r="S66" s="23">
        <f t="shared" si="10"/>
        <v>0</v>
      </c>
      <c r="T66" s="223">
        <f t="shared" si="10"/>
        <v>0</v>
      </c>
      <c r="U66" s="23">
        <f t="shared" si="10"/>
        <v>0</v>
      </c>
      <c r="V66" s="23">
        <f t="shared" si="10"/>
        <v>0</v>
      </c>
      <c r="W66" s="23">
        <f t="shared" si="10"/>
        <v>0</v>
      </c>
      <c r="X66" s="23">
        <f t="shared" si="10"/>
        <v>0</v>
      </c>
      <c r="Y66" s="223">
        <f t="shared" si="10"/>
        <v>0</v>
      </c>
      <c r="Z66" s="23">
        <f t="shared" si="10"/>
        <v>7</v>
      </c>
      <c r="AA66" s="23">
        <f t="shared" si="10"/>
        <v>3</v>
      </c>
      <c r="AB66" s="23">
        <f t="shared" si="10"/>
        <v>9</v>
      </c>
      <c r="AC66" s="23">
        <f t="shared" si="10"/>
        <v>0</v>
      </c>
      <c r="AD66" s="223">
        <f t="shared" si="10"/>
        <v>26</v>
      </c>
      <c r="AE66" s="23">
        <f t="shared" si="10"/>
        <v>6</v>
      </c>
      <c r="AF66" s="23">
        <f t="shared" si="10"/>
        <v>0</v>
      </c>
      <c r="AG66" s="23">
        <f t="shared" si="10"/>
        <v>6</v>
      </c>
      <c r="AH66" s="23">
        <f t="shared" si="10"/>
        <v>0</v>
      </c>
      <c r="AI66" s="223">
        <f t="shared" si="10"/>
        <v>14</v>
      </c>
      <c r="AJ66" s="23">
        <f t="shared" si="10"/>
        <v>2</v>
      </c>
      <c r="AK66" s="23">
        <f t="shared" si="10"/>
        <v>4</v>
      </c>
      <c r="AL66" s="23">
        <f t="shared" si="10"/>
        <v>2</v>
      </c>
      <c r="AM66" s="23">
        <f t="shared" si="10"/>
        <v>0</v>
      </c>
      <c r="AN66" s="223">
        <f t="shared" si="10"/>
        <v>19</v>
      </c>
      <c r="AO66" s="694" t="s">
        <v>97</v>
      </c>
      <c r="AP66" s="691"/>
      <c r="AQ66" s="692"/>
      <c r="AR66" s="124"/>
    </row>
    <row r="67" spans="1:44" ht="15.75" customHeight="1">
      <c r="A67" s="133">
        <v>44</v>
      </c>
      <c r="B67" s="631" t="s">
        <v>183</v>
      </c>
      <c r="C67" s="109" t="s">
        <v>98</v>
      </c>
      <c r="D67" s="41">
        <f aca="true" t="shared" si="11" ref="D67:D72">SUM(F67,G67,H67,K67,L67,M67,P67,Q67,R67,U67,V67,W67,Z67,AA67,AB67,AE67,AF67,AG67,AJ67,AK67,AL67)</f>
        <v>5</v>
      </c>
      <c r="E67" s="98">
        <f aca="true" t="shared" si="12" ref="E67:E72">SUM(J67,O67,T67,Y67,AD67,AI67,AN67)</f>
        <v>5</v>
      </c>
      <c r="F67" s="46"/>
      <c r="G67" s="47"/>
      <c r="H67" s="47"/>
      <c r="I67" s="47"/>
      <c r="J67" s="48"/>
      <c r="K67" s="46"/>
      <c r="L67" s="47"/>
      <c r="M67" s="47"/>
      <c r="N67" s="47"/>
      <c r="O67" s="48"/>
      <c r="P67" s="46"/>
      <c r="Q67" s="47"/>
      <c r="R67" s="47"/>
      <c r="S67" s="47"/>
      <c r="T67" s="48"/>
      <c r="U67" s="46"/>
      <c r="V67" s="47"/>
      <c r="W67" s="47"/>
      <c r="X67" s="47"/>
      <c r="Y67" s="48"/>
      <c r="Z67" s="46">
        <v>3</v>
      </c>
      <c r="AA67" s="49">
        <v>0</v>
      </c>
      <c r="AB67" s="49">
        <v>2</v>
      </c>
      <c r="AC67" s="47" t="s">
        <v>34</v>
      </c>
      <c r="AD67" s="50">
        <v>5</v>
      </c>
      <c r="AE67" s="51"/>
      <c r="AF67" s="49"/>
      <c r="AG67" s="49"/>
      <c r="AH67" s="49"/>
      <c r="AI67" s="50"/>
      <c r="AJ67" s="51"/>
      <c r="AK67" s="49"/>
      <c r="AL67" s="49"/>
      <c r="AM67" s="49"/>
      <c r="AN67" s="50"/>
      <c r="AO67" s="33"/>
      <c r="AP67" s="60"/>
      <c r="AQ67" s="224" t="s">
        <v>73</v>
      </c>
      <c r="AR67" s="2"/>
    </row>
    <row r="68" spans="1:44" ht="15.75" customHeight="1">
      <c r="A68" s="96">
        <v>45</v>
      </c>
      <c r="B68" s="628" t="s">
        <v>184</v>
      </c>
      <c r="C68" s="102" t="s">
        <v>75</v>
      </c>
      <c r="D68" s="74">
        <f t="shared" si="11"/>
        <v>5</v>
      </c>
      <c r="E68" s="98">
        <f t="shared" si="12"/>
        <v>5</v>
      </c>
      <c r="F68" s="120"/>
      <c r="G68" s="118"/>
      <c r="H68" s="118"/>
      <c r="I68" s="118"/>
      <c r="J68" s="119"/>
      <c r="K68" s="120"/>
      <c r="L68" s="118"/>
      <c r="M68" s="118"/>
      <c r="N68" s="118"/>
      <c r="O68" s="119"/>
      <c r="P68" s="120"/>
      <c r="Q68" s="118"/>
      <c r="R68" s="118"/>
      <c r="S68" s="118"/>
      <c r="T68" s="119"/>
      <c r="U68" s="51"/>
      <c r="V68" s="49"/>
      <c r="W68" s="49"/>
      <c r="X68" s="49"/>
      <c r="Y68" s="48"/>
      <c r="Z68" s="51">
        <v>2</v>
      </c>
      <c r="AA68" s="49">
        <v>0</v>
      </c>
      <c r="AB68" s="49">
        <v>3</v>
      </c>
      <c r="AC68" s="49" t="s">
        <v>34</v>
      </c>
      <c r="AD68" s="48">
        <v>5</v>
      </c>
      <c r="AE68" s="120"/>
      <c r="AF68" s="118"/>
      <c r="AG68" s="118"/>
      <c r="AH68" s="118"/>
      <c r="AI68" s="119"/>
      <c r="AJ68" s="120"/>
      <c r="AK68" s="118"/>
      <c r="AL68" s="118"/>
      <c r="AM68" s="118"/>
      <c r="AN68" s="119"/>
      <c r="AO68" s="225"/>
      <c r="AP68" s="226"/>
      <c r="AQ68" s="227" t="s">
        <v>42</v>
      </c>
      <c r="AR68" s="124"/>
    </row>
    <row r="69" spans="1:44" ht="15.75" customHeight="1">
      <c r="A69" s="96">
        <v>46</v>
      </c>
      <c r="B69" s="628" t="s">
        <v>185</v>
      </c>
      <c r="C69" s="102" t="s">
        <v>99</v>
      </c>
      <c r="D69" s="74">
        <f t="shared" si="11"/>
        <v>5</v>
      </c>
      <c r="E69" s="98">
        <f t="shared" si="12"/>
        <v>5</v>
      </c>
      <c r="F69" s="120"/>
      <c r="G69" s="118"/>
      <c r="H69" s="118"/>
      <c r="I69" s="118"/>
      <c r="J69" s="119"/>
      <c r="K69" s="120"/>
      <c r="L69" s="118"/>
      <c r="M69" s="118"/>
      <c r="N69" s="118"/>
      <c r="O69" s="119"/>
      <c r="P69" s="120"/>
      <c r="Q69" s="118"/>
      <c r="R69" s="118"/>
      <c r="S69" s="118"/>
      <c r="T69" s="119"/>
      <c r="U69" s="120"/>
      <c r="V69" s="118"/>
      <c r="W69" s="118"/>
      <c r="X69" s="118"/>
      <c r="Y69" s="119"/>
      <c r="Z69" s="124"/>
      <c r="AA69" s="124"/>
      <c r="AB69" s="124"/>
      <c r="AC69" s="124"/>
      <c r="AD69" s="124"/>
      <c r="AE69" s="51">
        <v>2</v>
      </c>
      <c r="AF69" s="49">
        <v>0</v>
      </c>
      <c r="AG69" s="49">
        <v>3</v>
      </c>
      <c r="AH69" s="47" t="s">
        <v>34</v>
      </c>
      <c r="AI69" s="48">
        <v>5</v>
      </c>
      <c r="AJ69" s="120"/>
      <c r="AK69" s="118"/>
      <c r="AL69" s="118"/>
      <c r="AM69" s="118"/>
      <c r="AN69" s="119"/>
      <c r="AO69" s="225"/>
      <c r="AP69" s="226"/>
      <c r="AQ69" s="227" t="s">
        <v>75</v>
      </c>
      <c r="AR69" s="124"/>
    </row>
    <row r="70" spans="1:44" ht="15.75" customHeight="1">
      <c r="A70" s="96">
        <v>47</v>
      </c>
      <c r="B70" s="628" t="s">
        <v>186</v>
      </c>
      <c r="C70" s="102" t="s">
        <v>100</v>
      </c>
      <c r="D70" s="74">
        <f t="shared" si="11"/>
        <v>4</v>
      </c>
      <c r="E70" s="98">
        <f t="shared" si="12"/>
        <v>4</v>
      </c>
      <c r="F70" s="46"/>
      <c r="G70" s="47"/>
      <c r="H70" s="47"/>
      <c r="I70" s="47"/>
      <c r="J70" s="48"/>
      <c r="K70" s="46"/>
      <c r="L70" s="47"/>
      <c r="M70" s="47"/>
      <c r="N70" s="47"/>
      <c r="O70" s="48"/>
      <c r="P70" s="46"/>
      <c r="Q70" s="47"/>
      <c r="R70" s="47"/>
      <c r="S70" s="47"/>
      <c r="T70" s="48"/>
      <c r="U70" s="46"/>
      <c r="V70" s="47"/>
      <c r="W70" s="47"/>
      <c r="X70" s="47"/>
      <c r="Y70" s="48"/>
      <c r="Z70" s="46"/>
      <c r="AA70" s="49"/>
      <c r="AB70" s="49"/>
      <c r="AC70" s="49"/>
      <c r="AD70" s="50"/>
      <c r="AE70" s="51"/>
      <c r="AF70" s="49"/>
      <c r="AG70" s="49"/>
      <c r="AH70" s="49"/>
      <c r="AI70" s="50"/>
      <c r="AJ70" s="51">
        <v>2</v>
      </c>
      <c r="AK70" s="49">
        <v>0</v>
      </c>
      <c r="AL70" s="49">
        <v>2</v>
      </c>
      <c r="AM70" s="49" t="s">
        <v>39</v>
      </c>
      <c r="AN70" s="48">
        <v>4</v>
      </c>
      <c r="AO70" s="33"/>
      <c r="AP70" s="60"/>
      <c r="AQ70" s="228" t="s">
        <v>70</v>
      </c>
      <c r="AR70" s="2"/>
    </row>
    <row r="71" spans="1:44" ht="16.5" customHeight="1">
      <c r="A71" s="96">
        <v>48</v>
      </c>
      <c r="B71" s="628" t="s">
        <v>187</v>
      </c>
      <c r="C71" s="102" t="s">
        <v>101</v>
      </c>
      <c r="D71" s="74">
        <f t="shared" si="11"/>
        <v>3</v>
      </c>
      <c r="E71" s="98">
        <f t="shared" si="12"/>
        <v>4</v>
      </c>
      <c r="F71" s="46"/>
      <c r="G71" s="47"/>
      <c r="H71" s="47"/>
      <c r="I71" s="47"/>
      <c r="J71" s="48"/>
      <c r="K71" s="46"/>
      <c r="L71" s="47"/>
      <c r="M71" s="47"/>
      <c r="N71" s="47"/>
      <c r="O71" s="48"/>
      <c r="P71" s="46"/>
      <c r="Q71" s="47"/>
      <c r="R71" s="47"/>
      <c r="S71" s="47"/>
      <c r="T71" s="48"/>
      <c r="U71" s="46"/>
      <c r="V71" s="47"/>
      <c r="W71" s="47"/>
      <c r="X71" s="47"/>
      <c r="Y71" s="48"/>
      <c r="Z71" s="51">
        <v>1</v>
      </c>
      <c r="AA71" s="49">
        <v>0</v>
      </c>
      <c r="AB71" s="49">
        <v>2</v>
      </c>
      <c r="AC71" s="49" t="s">
        <v>39</v>
      </c>
      <c r="AD71" s="48">
        <v>4</v>
      </c>
      <c r="AE71" s="46"/>
      <c r="AF71" s="47"/>
      <c r="AG71" s="47"/>
      <c r="AH71" s="47"/>
      <c r="AI71" s="48"/>
      <c r="AJ71" s="46"/>
      <c r="AK71" s="47"/>
      <c r="AL71" s="47"/>
      <c r="AM71" s="47"/>
      <c r="AN71" s="48"/>
      <c r="AO71" s="2"/>
      <c r="AP71" s="2"/>
      <c r="AQ71" s="229"/>
      <c r="AR71" s="2"/>
    </row>
    <row r="72" spans="1:44" ht="16.5" customHeight="1">
      <c r="A72" s="96">
        <v>49</v>
      </c>
      <c r="B72" s="628" t="s">
        <v>188</v>
      </c>
      <c r="C72" s="102" t="s">
        <v>102</v>
      </c>
      <c r="D72" s="74">
        <f t="shared" si="11"/>
        <v>3</v>
      </c>
      <c r="E72" s="98">
        <f t="shared" si="12"/>
        <v>5</v>
      </c>
      <c r="F72" s="120"/>
      <c r="G72" s="118"/>
      <c r="H72" s="118"/>
      <c r="I72" s="118"/>
      <c r="J72" s="119"/>
      <c r="K72" s="120"/>
      <c r="L72" s="118"/>
      <c r="M72" s="118"/>
      <c r="N72" s="118"/>
      <c r="O72" s="119"/>
      <c r="P72" s="120"/>
      <c r="Q72" s="118"/>
      <c r="R72" s="118"/>
      <c r="S72" s="118"/>
      <c r="T72" s="119"/>
      <c r="U72" s="120"/>
      <c r="V72" s="118"/>
      <c r="W72" s="118"/>
      <c r="X72" s="118"/>
      <c r="Y72" s="119"/>
      <c r="Z72" s="120"/>
      <c r="AA72" s="118"/>
      <c r="AB72" s="118"/>
      <c r="AC72" s="118"/>
      <c r="AD72" s="119"/>
      <c r="AE72" s="51">
        <v>2</v>
      </c>
      <c r="AF72" s="49">
        <v>0</v>
      </c>
      <c r="AG72" s="49">
        <v>1</v>
      </c>
      <c r="AH72" s="49" t="s">
        <v>34</v>
      </c>
      <c r="AI72" s="546">
        <v>5</v>
      </c>
      <c r="AJ72" s="120"/>
      <c r="AK72" s="118"/>
      <c r="AL72" s="118"/>
      <c r="AM72" s="118"/>
      <c r="AN72" s="119"/>
      <c r="AO72" s="225"/>
      <c r="AP72" s="226"/>
      <c r="AQ72" s="227" t="s">
        <v>75</v>
      </c>
      <c r="AR72" s="124"/>
    </row>
    <row r="73" spans="1:44" ht="15.75" customHeight="1">
      <c r="A73" s="96">
        <v>50</v>
      </c>
      <c r="B73" s="678" t="s">
        <v>279</v>
      </c>
      <c r="C73" s="102" t="s">
        <v>103</v>
      </c>
      <c r="D73" s="74">
        <v>2</v>
      </c>
      <c r="E73" s="98">
        <v>4</v>
      </c>
      <c r="F73" s="115"/>
      <c r="G73" s="116"/>
      <c r="H73" s="116"/>
      <c r="I73" s="116" t="s">
        <v>104</v>
      </c>
      <c r="J73" s="117"/>
      <c r="K73" s="115"/>
      <c r="L73" s="116"/>
      <c r="M73" s="116"/>
      <c r="N73" s="116"/>
      <c r="O73" s="117"/>
      <c r="P73" s="115"/>
      <c r="Q73" s="116"/>
      <c r="R73" s="116"/>
      <c r="S73" s="116"/>
      <c r="T73" s="117"/>
      <c r="Z73" s="51">
        <v>0</v>
      </c>
      <c r="AA73" s="49">
        <v>0</v>
      </c>
      <c r="AB73" s="49">
        <v>2</v>
      </c>
      <c r="AC73" s="49" t="s">
        <v>39</v>
      </c>
      <c r="AD73" s="48">
        <v>4</v>
      </c>
      <c r="AE73" s="120"/>
      <c r="AF73" s="118"/>
      <c r="AG73" s="118"/>
      <c r="AH73" s="118"/>
      <c r="AI73" s="119"/>
      <c r="AJ73" s="115"/>
      <c r="AK73" s="116"/>
      <c r="AL73" s="116"/>
      <c r="AM73" s="116"/>
      <c r="AN73" s="117"/>
      <c r="AO73" s="225"/>
      <c r="AP73" s="226"/>
      <c r="AQ73" s="228" t="s">
        <v>105</v>
      </c>
      <c r="AR73" s="124"/>
    </row>
    <row r="74" spans="1:44" ht="16.5" customHeight="1">
      <c r="A74" s="96">
        <v>51</v>
      </c>
      <c r="B74" s="628" t="s">
        <v>189</v>
      </c>
      <c r="C74" s="110" t="s">
        <v>106</v>
      </c>
      <c r="D74" s="74">
        <f>SUM(F74,G74,H74,K74,L74,M74,P74,Q74,R74,U74,V74,W74,Z74,AA74,AB74,AE74,AF74,AG74,AJ74,AK74,AL74)</f>
        <v>2</v>
      </c>
      <c r="E74" s="98">
        <f>SUM(J74,O74,T74,Y74,AD74,AI74,AN74)</f>
        <v>4</v>
      </c>
      <c r="F74" s="67"/>
      <c r="G74" s="68"/>
      <c r="H74" s="68"/>
      <c r="I74" s="68"/>
      <c r="J74" s="66"/>
      <c r="K74" s="67"/>
      <c r="L74" s="68"/>
      <c r="M74" s="68"/>
      <c r="N74" s="68"/>
      <c r="O74" s="66"/>
      <c r="P74" s="67"/>
      <c r="Q74" s="68"/>
      <c r="R74" s="68"/>
      <c r="S74" s="68"/>
      <c r="T74" s="66"/>
      <c r="U74" s="115"/>
      <c r="V74" s="116"/>
      <c r="W74" s="116"/>
      <c r="X74" s="116"/>
      <c r="Y74" s="119"/>
      <c r="Z74" s="51">
        <v>0</v>
      </c>
      <c r="AA74" s="49">
        <v>2</v>
      </c>
      <c r="AB74" s="49">
        <v>0</v>
      </c>
      <c r="AC74" s="49" t="s">
        <v>39</v>
      </c>
      <c r="AD74" s="48">
        <v>4</v>
      </c>
      <c r="AE74" s="64"/>
      <c r="AF74" s="65"/>
      <c r="AG74" s="65"/>
      <c r="AH74" s="65"/>
      <c r="AI74" s="69"/>
      <c r="AJ74" s="64"/>
      <c r="AK74" s="65"/>
      <c r="AL74" s="65"/>
      <c r="AM74" s="65"/>
      <c r="AN74" s="69"/>
      <c r="AO74" s="33"/>
      <c r="AP74" s="60"/>
      <c r="AQ74" s="228" t="s">
        <v>62</v>
      </c>
      <c r="AR74" s="2"/>
    </row>
    <row r="75" spans="1:44" ht="16.5" customHeight="1">
      <c r="A75" s="96">
        <v>52</v>
      </c>
      <c r="B75" s="628" t="s">
        <v>190</v>
      </c>
      <c r="C75" s="102" t="s">
        <v>107</v>
      </c>
      <c r="D75" s="74">
        <f>SUM(F75,G75,H75,K75,L75,M75,P75,Q75,R75,U75,V75,W75,Z75,AA75,AB75,AE75,AF75,AG75,AJ75,AK75,AL75)</f>
        <v>2</v>
      </c>
      <c r="E75" s="98">
        <f>SUM(J75,O75,T75,Y75,AD75,AI75,AN75)</f>
        <v>4</v>
      </c>
      <c r="F75" s="46"/>
      <c r="G75" s="47"/>
      <c r="H75" s="47"/>
      <c r="I75" s="47"/>
      <c r="J75" s="48"/>
      <c r="K75" s="46"/>
      <c r="L75" s="47"/>
      <c r="M75" s="47"/>
      <c r="N75" s="47"/>
      <c r="O75" s="48"/>
      <c r="P75" s="46"/>
      <c r="Q75" s="47"/>
      <c r="R75" s="47"/>
      <c r="S75" s="47"/>
      <c r="T75" s="48"/>
      <c r="U75" s="46"/>
      <c r="V75" s="47"/>
      <c r="W75" s="47"/>
      <c r="X75" s="47"/>
      <c r="Y75" s="48"/>
      <c r="Z75" s="551">
        <v>1</v>
      </c>
      <c r="AA75" s="552">
        <v>1</v>
      </c>
      <c r="AB75" s="552">
        <v>0</v>
      </c>
      <c r="AC75" s="552" t="s">
        <v>39</v>
      </c>
      <c r="AD75" s="553">
        <v>4</v>
      </c>
      <c r="AE75" s="46"/>
      <c r="AF75" s="47"/>
      <c r="AG75" s="47"/>
      <c r="AH75" s="47"/>
      <c r="AI75" s="48"/>
      <c r="AJ75" s="46"/>
      <c r="AK75" s="47"/>
      <c r="AL75" s="47"/>
      <c r="AM75" s="47"/>
      <c r="AN75" s="48"/>
      <c r="AO75" s="2"/>
      <c r="AP75" s="2"/>
      <c r="AQ75" s="229"/>
      <c r="AR75" s="2"/>
    </row>
    <row r="76" spans="1:44" ht="16.5" customHeight="1" thickBot="1">
      <c r="A76" s="541">
        <v>53</v>
      </c>
      <c r="B76" s="668" t="s">
        <v>269</v>
      </c>
      <c r="C76" s="102" t="s">
        <v>108</v>
      </c>
      <c r="D76" s="74">
        <f>SUM(F76,G76,H76,K76,L76,M76,P76,Q76,R76,U76,V76,W76,Z76,AA76,AB76,AE76,AF76,AG76,AJ76,AK76,AL76)</f>
        <v>4</v>
      </c>
      <c r="E76" s="98">
        <f>SUM(J76,O76,T76,Y76,AD76,AI76,AN76)</f>
        <v>15</v>
      </c>
      <c r="F76" s="115"/>
      <c r="G76" s="116"/>
      <c r="H76" s="116"/>
      <c r="I76" s="116"/>
      <c r="J76" s="117"/>
      <c r="K76" s="115"/>
      <c r="L76" s="116"/>
      <c r="M76" s="116"/>
      <c r="N76" s="116"/>
      <c r="O76" s="117"/>
      <c r="P76" s="115"/>
      <c r="Q76" s="116"/>
      <c r="R76" s="116"/>
      <c r="S76" s="116"/>
      <c r="T76" s="117"/>
      <c r="U76" s="115"/>
      <c r="V76" s="116"/>
      <c r="W76" s="116"/>
      <c r="X76" s="116"/>
      <c r="Y76" s="117"/>
      <c r="Z76" s="120"/>
      <c r="AA76" s="118"/>
      <c r="AB76" s="118"/>
      <c r="AC76" s="118"/>
      <c r="AD76" s="119"/>
      <c r="AE76" s="120"/>
      <c r="AF76" s="118"/>
      <c r="AG76" s="118"/>
      <c r="AH76" s="118"/>
      <c r="AI76" s="119"/>
      <c r="AJ76" s="51">
        <v>0</v>
      </c>
      <c r="AK76" s="49">
        <v>4</v>
      </c>
      <c r="AL76" s="49">
        <v>0</v>
      </c>
      <c r="AM76" s="49" t="s">
        <v>39</v>
      </c>
      <c r="AN76" s="48">
        <v>15</v>
      </c>
      <c r="AO76" s="40"/>
      <c r="AP76" s="230"/>
      <c r="AQ76" s="42"/>
      <c r="AR76" s="124"/>
    </row>
    <row r="77" spans="1:44" ht="17.25" customHeight="1" thickBot="1" thickTop="1">
      <c r="A77" s="231"/>
      <c r="B77" s="639"/>
      <c r="C77" s="232" t="s">
        <v>89</v>
      </c>
      <c r="D77" s="233"/>
      <c r="E77" s="234"/>
      <c r="F77" s="235"/>
      <c r="G77" s="236"/>
      <c r="H77" s="236"/>
      <c r="I77" s="236"/>
      <c r="J77" s="237" t="s">
        <v>109</v>
      </c>
      <c r="K77" s="238"/>
      <c r="L77" s="49"/>
      <c r="M77" s="49"/>
      <c r="N77" s="49"/>
      <c r="O77" s="50"/>
      <c r="P77" s="238"/>
      <c r="Q77" s="49"/>
      <c r="R77" s="49"/>
      <c r="S77" s="49"/>
      <c r="T77" s="50"/>
      <c r="U77" s="51"/>
      <c r="V77" s="49"/>
      <c r="W77" s="49"/>
      <c r="X77" s="49"/>
      <c r="Y77" s="50"/>
      <c r="Z77" s="238"/>
      <c r="AA77" s="49"/>
      <c r="AB77" s="49"/>
      <c r="AC77" s="49"/>
      <c r="AD77" s="103"/>
      <c r="AE77" s="51"/>
      <c r="AF77" s="49"/>
      <c r="AG77" s="49"/>
      <c r="AH77" s="49"/>
      <c r="AI77" s="50"/>
      <c r="AJ77" s="82"/>
      <c r="AK77" s="83"/>
      <c r="AL77" s="239"/>
      <c r="AM77" s="147"/>
      <c r="AN77" s="84"/>
      <c r="AO77" s="240"/>
      <c r="AP77" s="241"/>
      <c r="AQ77" s="42"/>
      <c r="AR77" s="2"/>
    </row>
    <row r="78" spans="1:44" ht="17.25" customHeight="1" thickBot="1" thickTop="1">
      <c r="A78" s="231"/>
      <c r="B78" s="640"/>
      <c r="C78" s="242" t="s">
        <v>110</v>
      </c>
      <c r="D78" s="243"/>
      <c r="E78" s="244"/>
      <c r="F78" s="245"/>
      <c r="G78" s="246"/>
      <c r="H78" s="246"/>
      <c r="I78" s="246"/>
      <c r="J78" s="247"/>
      <c r="K78" s="51"/>
      <c r="L78" s="49"/>
      <c r="M78" s="49"/>
      <c r="N78" s="49"/>
      <c r="O78" s="50"/>
      <c r="P78" s="238"/>
      <c r="Q78" s="49"/>
      <c r="R78" s="49"/>
      <c r="S78" s="49"/>
      <c r="T78" s="50"/>
      <c r="U78" s="238"/>
      <c r="V78" s="49"/>
      <c r="W78" s="49"/>
      <c r="X78" s="49"/>
      <c r="Y78" s="50"/>
      <c r="Z78" s="238"/>
      <c r="AA78" s="49"/>
      <c r="AB78" s="49"/>
      <c r="AC78" s="49"/>
      <c r="AD78" s="50"/>
      <c r="AE78" s="238"/>
      <c r="AF78" s="49"/>
      <c r="AG78" s="49"/>
      <c r="AH78" s="49"/>
      <c r="AI78" s="50"/>
      <c r="AJ78" s="82"/>
      <c r="AK78" s="83"/>
      <c r="AL78" s="239"/>
      <c r="AM78" s="147"/>
      <c r="AN78" s="84"/>
      <c r="AO78" s="240"/>
      <c r="AP78" s="241"/>
      <c r="AQ78" s="42"/>
      <c r="AR78" s="2"/>
    </row>
    <row r="79" spans="1:44" ht="16.5" customHeight="1" thickBot="1">
      <c r="A79" s="248">
        <v>54</v>
      </c>
      <c r="B79" s="669" t="s">
        <v>272</v>
      </c>
      <c r="C79" s="249" t="s">
        <v>111</v>
      </c>
      <c r="D79" s="250">
        <f>SUM(F79,G79,H79,K79,L79,M79,P79,Q79,R79,U79,V79,W79,Z79,AA79,AB79,AE79,AF79,AG79,AJ79,AK79,AL79)</f>
        <v>4</v>
      </c>
      <c r="E79" s="198">
        <f>SUM(J79,O79,T79,Y79,AD79,AI79,AN79)</f>
        <v>4</v>
      </c>
      <c r="F79" s="251"/>
      <c r="G79" s="252"/>
      <c r="H79" s="252"/>
      <c r="I79" s="252"/>
      <c r="J79" s="253"/>
      <c r="K79" s="254"/>
      <c r="L79" s="252"/>
      <c r="M79" s="252"/>
      <c r="N79" s="252"/>
      <c r="O79" s="253"/>
      <c r="P79" s="251"/>
      <c r="Q79" s="252"/>
      <c r="R79" s="252"/>
      <c r="S79" s="252"/>
      <c r="T79" s="253"/>
      <c r="U79" s="251"/>
      <c r="V79" s="252"/>
      <c r="W79" s="252"/>
      <c r="X79" s="252"/>
      <c r="Y79" s="253"/>
      <c r="Z79" s="255"/>
      <c r="AA79" s="252"/>
      <c r="AB79" s="252"/>
      <c r="AC79" s="252"/>
      <c r="AD79" s="253"/>
      <c r="AE79" s="251">
        <v>2</v>
      </c>
      <c r="AF79" s="256">
        <v>0</v>
      </c>
      <c r="AG79" s="252">
        <v>2</v>
      </c>
      <c r="AH79" s="252" t="s">
        <v>34</v>
      </c>
      <c r="AI79" s="253">
        <v>4</v>
      </c>
      <c r="AJ79" s="251"/>
      <c r="AK79" s="252"/>
      <c r="AL79" s="252"/>
      <c r="AM79" s="252"/>
      <c r="AN79" s="256"/>
      <c r="AO79" s="207"/>
      <c r="AP79" s="257"/>
      <c r="AQ79" s="258"/>
      <c r="AR79" s="2"/>
    </row>
    <row r="80" spans="1:44" ht="17.25" customHeight="1" thickBot="1" thickTop="1">
      <c r="A80" s="259" t="s">
        <v>112</v>
      </c>
      <c r="B80" s="641"/>
      <c r="C80" s="260"/>
      <c r="D80" s="261">
        <f>SUM(F80:H80,K80:M80,P80:R80,U80:W80,Z80:AB80,AE80:AG80,AJ80:AL80)</f>
        <v>143</v>
      </c>
      <c r="E80" s="262">
        <f>E66+E28+E20+E10+E47</f>
        <v>200</v>
      </c>
      <c r="F80" s="263">
        <f>F10+F20+F28+F66</f>
        <v>12</v>
      </c>
      <c r="G80" s="263">
        <f>G10+G20+G28+G66</f>
        <v>8</v>
      </c>
      <c r="H80" s="263">
        <f>H10+H20+H28+H66</f>
        <v>2</v>
      </c>
      <c r="I80" s="263"/>
      <c r="J80" s="263">
        <f>J10+J20+J47+J28+J66</f>
        <v>30</v>
      </c>
      <c r="K80" s="263">
        <f>K10+K20+K28+K66</f>
        <v>10</v>
      </c>
      <c r="L80" s="263">
        <f>L10+L20+L28+L66</f>
        <v>9</v>
      </c>
      <c r="M80" s="263">
        <f>M10+M20+M28+M66</f>
        <v>6</v>
      </c>
      <c r="N80" s="263"/>
      <c r="O80" s="263">
        <f>O10+O20+O28+O47+O66</f>
        <v>30</v>
      </c>
      <c r="P80" s="263">
        <f>P10+P20+P28+P66</f>
        <v>10</v>
      </c>
      <c r="Q80" s="263">
        <f>Q10+Q20+Q28+Q66</f>
        <v>5</v>
      </c>
      <c r="R80" s="263">
        <f>R10+R20+R28+R66</f>
        <v>7</v>
      </c>
      <c r="S80" s="263"/>
      <c r="T80" s="263">
        <f>T10+T20+T28+T47+T66</f>
        <v>31</v>
      </c>
      <c r="U80" s="263">
        <f>U10+U20+U28+U66</f>
        <v>9</v>
      </c>
      <c r="V80" s="263">
        <f>V10+V20+V28+V66</f>
        <v>2</v>
      </c>
      <c r="W80" s="263">
        <f>W10+W20+W28+W66</f>
        <v>8</v>
      </c>
      <c r="X80" s="263"/>
      <c r="Y80" s="263">
        <f>Y10+Y20+Y28+Y47+Y66</f>
        <v>25</v>
      </c>
      <c r="Z80" s="263">
        <f>Z10+Z20+Z28+Z66</f>
        <v>8</v>
      </c>
      <c r="AA80" s="263">
        <f>AA10+AA20+AA28+AA66</f>
        <v>5</v>
      </c>
      <c r="AB80" s="263">
        <f>AB10+AB20+AB28+AB66</f>
        <v>11</v>
      </c>
      <c r="AC80" s="263"/>
      <c r="AD80" s="263">
        <f>AD10+AD20+AD28+AD47+AD66</f>
        <v>33</v>
      </c>
      <c r="AE80" s="263">
        <f>AE10+AE20+AE28+AE66</f>
        <v>7</v>
      </c>
      <c r="AF80" s="263">
        <f>AF10+AF20+AF28+AF66</f>
        <v>2</v>
      </c>
      <c r="AG80" s="263">
        <f>AG10+AG20+AG28+AG66</f>
        <v>8</v>
      </c>
      <c r="AH80" s="263"/>
      <c r="AI80" s="263">
        <f>AI10+AI20+AI28+AI47+AI66</f>
        <v>22</v>
      </c>
      <c r="AJ80" s="263">
        <f>AJ10+AJ20+AJ28+AJ66</f>
        <v>5</v>
      </c>
      <c r="AK80" s="263">
        <f>AK10+AK20+AK28+AK66</f>
        <v>4</v>
      </c>
      <c r="AL80" s="263">
        <f>AL10+AL20+AL28+AL66</f>
        <v>5</v>
      </c>
      <c r="AM80" s="263"/>
      <c r="AN80" s="262">
        <f>AN10+AN20+AN28+AN47+AN66</f>
        <v>29</v>
      </c>
      <c r="AO80" s="4"/>
      <c r="AP80" s="264"/>
      <c r="AQ80" s="2"/>
      <c r="AR80" s="2"/>
    </row>
    <row r="81" spans="1:44" ht="15.75" customHeight="1">
      <c r="A81" s="265"/>
      <c r="B81" s="642"/>
      <c r="C81" s="266" t="s">
        <v>113</v>
      </c>
      <c r="D81" s="267"/>
      <c r="E81" s="41"/>
      <c r="F81" s="268"/>
      <c r="G81" s="269"/>
      <c r="H81" s="270"/>
      <c r="I81" s="271">
        <f>COUNTIF(I11:I79,"s")</f>
        <v>0</v>
      </c>
      <c r="J81" s="272"/>
      <c r="K81" s="268"/>
      <c r="L81" s="273"/>
      <c r="M81" s="270"/>
      <c r="N81" s="271">
        <f>COUNTIF(N11:N79,"s")</f>
        <v>0</v>
      </c>
      <c r="O81" s="274"/>
      <c r="P81" s="275"/>
      <c r="Q81" s="269"/>
      <c r="R81" s="276"/>
      <c r="S81" s="271">
        <f>COUNTIF(S11:S79,"s")</f>
        <v>0</v>
      </c>
      <c r="T81" s="274"/>
      <c r="U81" s="275"/>
      <c r="V81" s="269"/>
      <c r="W81" s="276"/>
      <c r="X81" s="271">
        <f>COUNTIF(X11:X79,"s")</f>
        <v>0</v>
      </c>
      <c r="Y81" s="274"/>
      <c r="Z81" s="275"/>
      <c r="AA81" s="269"/>
      <c r="AB81" s="276"/>
      <c r="AC81" s="271">
        <f>COUNTIF(AC11:AC79,"s")</f>
        <v>0</v>
      </c>
      <c r="AD81" s="274"/>
      <c r="AE81" s="268"/>
      <c r="AF81" s="277"/>
      <c r="AG81" s="270"/>
      <c r="AH81" s="271">
        <f>COUNTIF(AH11:AH79,"s")</f>
        <v>0</v>
      </c>
      <c r="AI81" s="272"/>
      <c r="AJ81" s="278"/>
      <c r="AK81" s="279"/>
      <c r="AL81" s="270"/>
      <c r="AM81" s="271">
        <f>COUNTIF(AM11:AM79,"s")</f>
        <v>0</v>
      </c>
      <c r="AN81" s="272"/>
      <c r="AO81" s="4"/>
      <c r="AP81" s="218"/>
      <c r="AQ81" s="2"/>
      <c r="AR81" s="2"/>
    </row>
    <row r="82" spans="1:44" ht="15.75" customHeight="1">
      <c r="A82" s="4"/>
      <c r="B82" s="643"/>
      <c r="C82" s="110" t="s">
        <v>114</v>
      </c>
      <c r="D82" s="74"/>
      <c r="E82" s="280"/>
      <c r="F82" s="281"/>
      <c r="G82" s="282"/>
      <c r="H82" s="193"/>
      <c r="I82" s="283">
        <f>COUNTIF(I11:I79,"v")</f>
        <v>3</v>
      </c>
      <c r="J82" s="284"/>
      <c r="K82" s="281"/>
      <c r="L82" s="285"/>
      <c r="M82" s="193"/>
      <c r="N82" s="283">
        <f>COUNTIF(N11:N79,"v")</f>
        <v>4</v>
      </c>
      <c r="O82" s="119"/>
      <c r="P82" s="286"/>
      <c r="Q82" s="287"/>
      <c r="R82" s="288"/>
      <c r="S82" s="283">
        <f>COUNTIF(S11:S79,"v")</f>
        <v>3</v>
      </c>
      <c r="T82" s="119"/>
      <c r="U82" s="286"/>
      <c r="V82" s="287"/>
      <c r="W82" s="288"/>
      <c r="X82" s="283">
        <f>COUNTIF(X11:X79,"v")</f>
        <v>2</v>
      </c>
      <c r="Y82" s="119"/>
      <c r="Z82" s="286"/>
      <c r="AA82" s="287"/>
      <c r="AB82" s="288"/>
      <c r="AC82" s="283">
        <f>COUNTIF(AC11:AC79,"v")</f>
        <v>4</v>
      </c>
      <c r="AD82" s="119"/>
      <c r="AE82" s="281"/>
      <c r="AF82" s="282"/>
      <c r="AG82" s="193"/>
      <c r="AH82" s="283">
        <f>COUNTIF(AH11:AH79,"v")</f>
        <v>5</v>
      </c>
      <c r="AI82" s="284"/>
      <c r="AJ82" s="281"/>
      <c r="AK82" s="282"/>
      <c r="AL82" s="193"/>
      <c r="AM82" s="283">
        <f>COUNTIF(AM11:AM79,"v")</f>
        <v>0</v>
      </c>
      <c r="AN82" s="119"/>
      <c r="AO82" s="4"/>
      <c r="AP82" s="218"/>
      <c r="AQ82" s="2"/>
      <c r="AR82" s="2"/>
    </row>
    <row r="83" spans="1:44" ht="15.75" customHeight="1">
      <c r="A83" s="4"/>
      <c r="B83" s="643"/>
      <c r="C83" s="289" t="s">
        <v>115</v>
      </c>
      <c r="D83" s="74"/>
      <c r="E83" s="290"/>
      <c r="F83" s="281"/>
      <c r="G83" s="282"/>
      <c r="H83" s="193"/>
      <c r="I83" s="283">
        <f>COUNTIF(I11:I79,"é")</f>
        <v>4</v>
      </c>
      <c r="J83" s="284"/>
      <c r="K83" s="281"/>
      <c r="L83" s="285"/>
      <c r="M83" s="193"/>
      <c r="N83" s="283">
        <f>COUNTIF(N11:N79,"é")</f>
        <v>3</v>
      </c>
      <c r="O83" s="284"/>
      <c r="P83" s="281"/>
      <c r="Q83" s="282"/>
      <c r="R83" s="193"/>
      <c r="S83" s="283">
        <f>COUNTIF(S11:S79,"é")</f>
        <v>4</v>
      </c>
      <c r="T83" s="284"/>
      <c r="U83" s="281"/>
      <c r="V83" s="282"/>
      <c r="W83" s="193"/>
      <c r="X83" s="283">
        <f>COUNTIF(X11:X79,"é")</f>
        <v>5</v>
      </c>
      <c r="Y83" s="284"/>
      <c r="Z83" s="281"/>
      <c r="AA83" s="282"/>
      <c r="AB83" s="193"/>
      <c r="AC83" s="283">
        <f>COUNTIF(AC11:AC79,"é")</f>
        <v>4</v>
      </c>
      <c r="AD83" s="284"/>
      <c r="AE83" s="281"/>
      <c r="AF83" s="282"/>
      <c r="AG83" s="193"/>
      <c r="AH83" s="283">
        <f>COUNTIF(AH11:AH79,"é")</f>
        <v>1</v>
      </c>
      <c r="AI83" s="284"/>
      <c r="AJ83" s="281"/>
      <c r="AK83" s="282"/>
      <c r="AL83" s="193"/>
      <c r="AM83" s="283">
        <f>COUNTIF(AM11:AM79,"é")</f>
        <v>5</v>
      </c>
      <c r="AN83" s="284"/>
      <c r="AO83" s="4"/>
      <c r="AP83" s="218"/>
      <c r="AQ83" s="2"/>
      <c r="AR83" s="2"/>
    </row>
    <row r="84" spans="1:44" ht="16.5" customHeight="1" thickBot="1">
      <c r="A84" s="4"/>
      <c r="B84" s="644"/>
      <c r="C84" s="291" t="s">
        <v>116</v>
      </c>
      <c r="D84" s="292"/>
      <c r="E84" s="293"/>
      <c r="F84" s="294"/>
      <c r="G84" s="295"/>
      <c r="H84" s="201"/>
      <c r="I84" s="256">
        <f>COUNTIF(I11:I79,"a")</f>
        <v>1</v>
      </c>
      <c r="J84" s="253"/>
      <c r="K84" s="294"/>
      <c r="L84" s="296"/>
      <c r="M84" s="201"/>
      <c r="N84" s="256">
        <f>COUNTIF(N11:N79,"a")</f>
        <v>1</v>
      </c>
      <c r="O84" s="253"/>
      <c r="P84" s="294"/>
      <c r="Q84" s="295"/>
      <c r="R84" s="201"/>
      <c r="S84" s="256">
        <f>COUNTIF(S11:S79,"a")</f>
        <v>1</v>
      </c>
      <c r="T84" s="253"/>
      <c r="U84" s="294"/>
      <c r="V84" s="295"/>
      <c r="W84" s="201"/>
      <c r="X84" s="256">
        <f>COUNTIF(X11:X79,"a")</f>
        <v>0</v>
      </c>
      <c r="Y84" s="253"/>
      <c r="Z84" s="294"/>
      <c r="AA84" s="295"/>
      <c r="AB84" s="201"/>
      <c r="AC84" s="256">
        <f>COUNTIF(AC11:AC79,"a")</f>
        <v>0</v>
      </c>
      <c r="AD84" s="253"/>
      <c r="AE84" s="294"/>
      <c r="AF84" s="295"/>
      <c r="AG84" s="201"/>
      <c r="AH84" s="256">
        <f>COUNTIF(AH11:AH79,"a")</f>
        <v>0</v>
      </c>
      <c r="AI84" s="253"/>
      <c r="AJ84" s="294"/>
      <c r="AK84" s="295"/>
      <c r="AL84" s="201"/>
      <c r="AM84" s="256">
        <f>COUNTIF(AM11:AM79,"a")</f>
        <v>0</v>
      </c>
      <c r="AN84" s="253"/>
      <c r="AO84" s="4"/>
      <c r="AP84" s="218"/>
      <c r="AQ84" s="2"/>
      <c r="AR84" s="2"/>
    </row>
    <row r="85" spans="1:44" ht="16.5" customHeight="1" thickBot="1">
      <c r="A85" s="297" t="s">
        <v>117</v>
      </c>
      <c r="B85" s="645"/>
      <c r="C85" s="298"/>
      <c r="D85" s="299">
        <f>D80+D58+D59</f>
        <v>148</v>
      </c>
      <c r="E85" s="610">
        <f>J85+O85+T85+Y85+AD85+AI85+AN85</f>
        <v>210</v>
      </c>
      <c r="F85" s="611">
        <f>F80+F58+F59</f>
        <v>12</v>
      </c>
      <c r="G85" s="611">
        <f>G80+G58+G59</f>
        <v>8</v>
      </c>
      <c r="H85" s="611">
        <f>H80+H58+H59</f>
        <v>2</v>
      </c>
      <c r="I85" s="611"/>
      <c r="J85" s="611">
        <f>J80+J58+J59</f>
        <v>30</v>
      </c>
      <c r="K85" s="611">
        <f>K80+K58+K59</f>
        <v>10</v>
      </c>
      <c r="L85" s="611">
        <f>L80+L58+L59</f>
        <v>9</v>
      </c>
      <c r="M85" s="611">
        <f>M80+M58+M59</f>
        <v>6</v>
      </c>
      <c r="N85" s="611"/>
      <c r="O85" s="611">
        <f>O80+O58+O59</f>
        <v>30</v>
      </c>
      <c r="P85" s="611">
        <f>P80+P58+P59</f>
        <v>10</v>
      </c>
      <c r="Q85" s="611">
        <f>Q80+Q58+Q59</f>
        <v>5</v>
      </c>
      <c r="R85" s="611">
        <f>R80+R58+R59</f>
        <v>7</v>
      </c>
      <c r="S85" s="611"/>
      <c r="T85" s="611">
        <f>T80+T58+T59</f>
        <v>31</v>
      </c>
      <c r="U85" s="611">
        <f>U80+U58+U59</f>
        <v>11</v>
      </c>
      <c r="V85" s="611">
        <f>V80+V58+V59</f>
        <v>2</v>
      </c>
      <c r="W85" s="611">
        <f>W80+W58+W59</f>
        <v>8</v>
      </c>
      <c r="X85" s="611"/>
      <c r="Y85" s="611">
        <f>Y80+Y58+Y59</f>
        <v>30</v>
      </c>
      <c r="Z85" s="611">
        <f>Z80+Z58+Z59</f>
        <v>8</v>
      </c>
      <c r="AA85" s="611">
        <f>AA80+AA58+AA59</f>
        <v>5</v>
      </c>
      <c r="AB85" s="611">
        <f>AB80+AB58+AB59</f>
        <v>11</v>
      </c>
      <c r="AC85" s="611"/>
      <c r="AD85" s="611">
        <f>AD80+AD58+AD59</f>
        <v>33</v>
      </c>
      <c r="AE85" s="611">
        <f>AE80+AE58+AE59</f>
        <v>9</v>
      </c>
      <c r="AF85" s="611">
        <f>AF80+AF58+AF59</f>
        <v>2</v>
      </c>
      <c r="AG85" s="611">
        <f>AG80+AG58+AG59</f>
        <v>9</v>
      </c>
      <c r="AH85" s="611"/>
      <c r="AI85" s="611">
        <f>AI80+AI58+AI59</f>
        <v>27</v>
      </c>
      <c r="AJ85" s="611">
        <f>AJ80+AJ58+AJ59</f>
        <v>5</v>
      </c>
      <c r="AK85" s="611">
        <f>AK80+AK58+AK59</f>
        <v>4</v>
      </c>
      <c r="AL85" s="611">
        <f>AL80+AL58+AL59</f>
        <v>5</v>
      </c>
      <c r="AM85" s="611"/>
      <c r="AN85" s="611">
        <f>AN80+AN58+AN59</f>
        <v>29</v>
      </c>
      <c r="AO85" s="4"/>
      <c r="AP85" s="4"/>
      <c r="AQ85" s="300"/>
      <c r="AR85" s="2"/>
    </row>
    <row r="86" spans="1:44" ht="16.5" customHeight="1" thickBot="1">
      <c r="A86" s="219"/>
      <c r="B86" s="638"/>
      <c r="C86" s="301" t="s">
        <v>118</v>
      </c>
      <c r="D86" s="302">
        <f>SUM(F86,K86,P86,U86,Z86,AE86,AJ86)*14</f>
        <v>2072</v>
      </c>
      <c r="E86" s="612"/>
      <c r="F86" s="613">
        <f>SUM(F85,G85,H85)</f>
        <v>22</v>
      </c>
      <c r="G86" s="612"/>
      <c r="H86" s="612"/>
      <c r="I86" s="612"/>
      <c r="J86" s="612"/>
      <c r="K86" s="613">
        <f>SUM(K85,L85,M85)</f>
        <v>25</v>
      </c>
      <c r="L86" s="612"/>
      <c r="M86" s="612"/>
      <c r="N86" s="612"/>
      <c r="O86" s="612"/>
      <c r="P86" s="613">
        <f>SUM(P85,Q85,R85)</f>
        <v>22</v>
      </c>
      <c r="Q86" s="612"/>
      <c r="R86" s="612"/>
      <c r="S86" s="612"/>
      <c r="T86" s="612"/>
      <c r="U86" s="613">
        <f>SUM(U85,V85,W85)</f>
        <v>21</v>
      </c>
      <c r="V86" s="612"/>
      <c r="W86" s="612"/>
      <c r="X86" s="612"/>
      <c r="Y86" s="612"/>
      <c r="Z86" s="613">
        <f>SUM(Z85,AA85,AB85)</f>
        <v>24</v>
      </c>
      <c r="AA86" s="612"/>
      <c r="AB86" s="612"/>
      <c r="AC86" s="612"/>
      <c r="AD86" s="612"/>
      <c r="AE86" s="613">
        <f>SUM(AE85,AF85,AG85)</f>
        <v>20</v>
      </c>
      <c r="AF86" s="612"/>
      <c r="AG86" s="612"/>
      <c r="AH86" s="612"/>
      <c r="AI86" s="612"/>
      <c r="AJ86" s="613">
        <f>SUM(AJ85,AK85,AL85)</f>
        <v>14</v>
      </c>
      <c r="AK86" s="612"/>
      <c r="AL86" s="612"/>
      <c r="AM86" s="612"/>
      <c r="AN86" s="612"/>
      <c r="AO86" s="6"/>
      <c r="AP86" s="128"/>
      <c r="AQ86" s="300"/>
      <c r="AR86" s="2"/>
    </row>
    <row r="87" spans="1:44" ht="12.75" customHeight="1">
      <c r="A87" s="128"/>
      <c r="B87" s="332"/>
      <c r="C87" s="215"/>
      <c r="D87" s="216"/>
      <c r="E87" s="128"/>
      <c r="F87" s="303"/>
      <c r="G87" s="214"/>
      <c r="H87" s="128"/>
      <c r="I87" s="217"/>
      <c r="J87" s="128"/>
      <c r="K87" s="128"/>
      <c r="L87" s="214"/>
      <c r="M87" s="128"/>
      <c r="N87" s="217"/>
      <c r="O87" s="128"/>
      <c r="P87" s="128"/>
      <c r="Q87" s="214"/>
      <c r="R87" s="128"/>
      <c r="S87" s="217"/>
      <c r="T87" s="128"/>
      <c r="U87" s="128"/>
      <c r="V87" s="214"/>
      <c r="W87" s="128"/>
      <c r="X87" s="217"/>
      <c r="Y87" s="128"/>
      <c r="Z87" s="128"/>
      <c r="AA87" s="214"/>
      <c r="AB87" s="128"/>
      <c r="AC87" s="217"/>
      <c r="AD87" s="128"/>
      <c r="AE87" s="128"/>
      <c r="AF87" s="214"/>
      <c r="AG87" s="128"/>
      <c r="AH87" s="217"/>
      <c r="AI87" s="128"/>
      <c r="AJ87" s="128"/>
      <c r="AK87" s="214"/>
      <c r="AL87" s="128"/>
      <c r="AM87" s="217"/>
      <c r="AN87" s="214"/>
      <c r="AO87" s="214"/>
      <c r="AP87" s="215"/>
      <c r="AQ87" s="128"/>
      <c r="AR87" s="2"/>
    </row>
    <row r="88" spans="1:44" ht="13.5" customHeight="1">
      <c r="A88" s="3"/>
      <c r="B88" s="623"/>
      <c r="C88" s="3"/>
      <c r="D88" s="3"/>
      <c r="E88" s="3"/>
      <c r="F88" s="3"/>
      <c r="G88" s="3"/>
      <c r="H88" s="3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17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218"/>
      <c r="AR88" s="2"/>
    </row>
    <row r="89" spans="1:44" ht="16.5" customHeight="1" thickBot="1">
      <c r="A89" s="708" t="s">
        <v>247</v>
      </c>
      <c r="B89" s="707"/>
      <c r="C89" s="707"/>
      <c r="D89" s="219"/>
      <c r="E89" s="219"/>
      <c r="F89" s="221" t="s">
        <v>27</v>
      </c>
      <c r="G89" s="16" t="s">
        <v>28</v>
      </c>
      <c r="H89" s="16" t="s">
        <v>29</v>
      </c>
      <c r="I89" s="16" t="s">
        <v>30</v>
      </c>
      <c r="J89" s="16" t="s">
        <v>31</v>
      </c>
      <c r="K89" s="16" t="s">
        <v>27</v>
      </c>
      <c r="L89" s="16" t="s">
        <v>28</v>
      </c>
      <c r="M89" s="16" t="s">
        <v>29</v>
      </c>
      <c r="N89" s="16" t="s">
        <v>30</v>
      </c>
      <c r="O89" s="16" t="s">
        <v>31</v>
      </c>
      <c r="P89" s="16" t="s">
        <v>27</v>
      </c>
      <c r="Q89" s="16" t="s">
        <v>28</v>
      </c>
      <c r="R89" s="16" t="s">
        <v>29</v>
      </c>
      <c r="S89" s="16" t="s">
        <v>30</v>
      </c>
      <c r="T89" s="16" t="s">
        <v>31</v>
      </c>
      <c r="U89" s="16" t="s">
        <v>27</v>
      </c>
      <c r="V89" s="16" t="s">
        <v>28</v>
      </c>
      <c r="W89" s="16" t="s">
        <v>29</v>
      </c>
      <c r="X89" s="16" t="s">
        <v>30</v>
      </c>
      <c r="Y89" s="16" t="s">
        <v>31</v>
      </c>
      <c r="Z89" s="16" t="s">
        <v>27</v>
      </c>
      <c r="AA89" s="16" t="s">
        <v>28</v>
      </c>
      <c r="AB89" s="16" t="s">
        <v>29</v>
      </c>
      <c r="AC89" s="16" t="s">
        <v>30</v>
      </c>
      <c r="AD89" s="16" t="s">
        <v>31</v>
      </c>
      <c r="AE89" s="16" t="s">
        <v>27</v>
      </c>
      <c r="AF89" s="16" t="s">
        <v>28</v>
      </c>
      <c r="AG89" s="16" t="s">
        <v>29</v>
      </c>
      <c r="AH89" s="16" t="s">
        <v>30</v>
      </c>
      <c r="AI89" s="16" t="s">
        <v>31</v>
      </c>
      <c r="AJ89" s="16" t="s">
        <v>27</v>
      </c>
      <c r="AK89" s="16" t="s">
        <v>28</v>
      </c>
      <c r="AL89" s="16" t="s">
        <v>29</v>
      </c>
      <c r="AM89" s="16" t="s">
        <v>30</v>
      </c>
      <c r="AN89" s="222" t="s">
        <v>31</v>
      </c>
      <c r="AO89" s="124"/>
      <c r="AP89" s="219"/>
      <c r="AQ89" s="124"/>
      <c r="AR89" s="124"/>
    </row>
    <row r="90" spans="1:44" ht="16.5" customHeight="1" thickBot="1">
      <c r="A90" s="709" t="s">
        <v>96</v>
      </c>
      <c r="B90" s="691"/>
      <c r="C90" s="692"/>
      <c r="D90" s="23">
        <f aca="true" t="shared" si="13" ref="D90:AN90">SUM(D91:D103)</f>
        <v>38</v>
      </c>
      <c r="E90" s="23">
        <f t="shared" si="13"/>
        <v>59</v>
      </c>
      <c r="F90" s="23">
        <f t="shared" si="13"/>
        <v>0</v>
      </c>
      <c r="G90" s="23">
        <f t="shared" si="13"/>
        <v>0</v>
      </c>
      <c r="H90" s="23">
        <f t="shared" si="13"/>
        <v>0</v>
      </c>
      <c r="I90" s="23">
        <f t="shared" si="13"/>
        <v>0</v>
      </c>
      <c r="J90" s="223">
        <f t="shared" si="13"/>
        <v>0</v>
      </c>
      <c r="K90" s="23">
        <f t="shared" si="13"/>
        <v>0</v>
      </c>
      <c r="L90" s="23">
        <f t="shared" si="13"/>
        <v>0</v>
      </c>
      <c r="M90" s="23">
        <f t="shared" si="13"/>
        <v>0</v>
      </c>
      <c r="N90" s="23">
        <f t="shared" si="13"/>
        <v>0</v>
      </c>
      <c r="O90" s="223">
        <f t="shared" si="13"/>
        <v>0</v>
      </c>
      <c r="P90" s="23">
        <f t="shared" si="13"/>
        <v>0</v>
      </c>
      <c r="Q90" s="23">
        <f t="shared" si="13"/>
        <v>0</v>
      </c>
      <c r="R90" s="23">
        <f t="shared" si="13"/>
        <v>0</v>
      </c>
      <c r="S90" s="23">
        <f t="shared" si="13"/>
        <v>0</v>
      </c>
      <c r="T90" s="223">
        <f t="shared" si="13"/>
        <v>0</v>
      </c>
      <c r="U90" s="23">
        <f t="shared" si="13"/>
        <v>0</v>
      </c>
      <c r="V90" s="23">
        <f t="shared" si="13"/>
        <v>0</v>
      </c>
      <c r="W90" s="23">
        <f t="shared" si="13"/>
        <v>0</v>
      </c>
      <c r="X90" s="23">
        <f t="shared" si="13"/>
        <v>0</v>
      </c>
      <c r="Y90" s="223">
        <f t="shared" si="13"/>
        <v>0</v>
      </c>
      <c r="Z90" s="23">
        <f t="shared" si="13"/>
        <v>9</v>
      </c>
      <c r="AA90" s="23">
        <f t="shared" si="13"/>
        <v>0</v>
      </c>
      <c r="AB90" s="23">
        <f t="shared" si="13"/>
        <v>4</v>
      </c>
      <c r="AC90" s="23">
        <f t="shared" si="13"/>
        <v>0</v>
      </c>
      <c r="AD90" s="223">
        <f>SUM(AD91:AD103)</f>
        <v>20</v>
      </c>
      <c r="AE90" s="23">
        <f t="shared" si="13"/>
        <v>8</v>
      </c>
      <c r="AF90" s="23">
        <f t="shared" si="13"/>
        <v>0</v>
      </c>
      <c r="AG90" s="23">
        <f t="shared" si="13"/>
        <v>6</v>
      </c>
      <c r="AH90" s="23">
        <f t="shared" si="13"/>
        <v>0</v>
      </c>
      <c r="AI90" s="223">
        <f t="shared" si="13"/>
        <v>16</v>
      </c>
      <c r="AJ90" s="23">
        <f t="shared" si="13"/>
        <v>5</v>
      </c>
      <c r="AK90" s="23">
        <f t="shared" si="13"/>
        <v>4</v>
      </c>
      <c r="AL90" s="23">
        <f t="shared" si="13"/>
        <v>2</v>
      </c>
      <c r="AM90" s="23">
        <f t="shared" si="13"/>
        <v>0</v>
      </c>
      <c r="AN90" s="223">
        <f t="shared" si="13"/>
        <v>23</v>
      </c>
      <c r="AO90" s="694" t="s">
        <v>97</v>
      </c>
      <c r="AP90" s="691"/>
      <c r="AQ90" s="692"/>
      <c r="AR90" s="124"/>
    </row>
    <row r="91" spans="1:44" ht="15.75" customHeight="1">
      <c r="A91" s="133">
        <v>44</v>
      </c>
      <c r="B91" s="670" t="s">
        <v>259</v>
      </c>
      <c r="C91" s="589" t="s">
        <v>244</v>
      </c>
      <c r="D91" s="41">
        <f aca="true" t="shared" si="14" ref="D91:D97">SUM(F91,G91,H91,K91,L91,M91,P91,Q91,R91,U91,V91,W91,Z91,AA91,AB91,AE91,AF91,AG91,AJ91,AK91,AL91)</f>
        <v>3</v>
      </c>
      <c r="E91" s="98">
        <f aca="true" t="shared" si="15" ref="E91:E97">SUM(J91,O91,T91,Y91,AD91,AI91,AN91)</f>
        <v>4</v>
      </c>
      <c r="F91" s="46"/>
      <c r="G91" s="47"/>
      <c r="H91" s="47"/>
      <c r="I91" s="47"/>
      <c r="J91" s="48"/>
      <c r="K91" s="46"/>
      <c r="L91" s="47"/>
      <c r="M91" s="47"/>
      <c r="N91" s="47"/>
      <c r="O91" s="48"/>
      <c r="P91" s="46"/>
      <c r="Q91" s="47"/>
      <c r="R91" s="47"/>
      <c r="S91" s="47"/>
      <c r="T91" s="48"/>
      <c r="U91" s="46"/>
      <c r="V91" s="47"/>
      <c r="W91" s="47"/>
      <c r="X91" s="47"/>
      <c r="Y91" s="48"/>
      <c r="Z91" s="592"/>
      <c r="AA91" s="593"/>
      <c r="AB91" s="593"/>
      <c r="AC91" s="593"/>
      <c r="AD91" s="594"/>
      <c r="AE91" s="592">
        <v>2</v>
      </c>
      <c r="AF91" s="593">
        <v>0</v>
      </c>
      <c r="AG91" s="593">
        <v>1</v>
      </c>
      <c r="AH91" s="593" t="s">
        <v>34</v>
      </c>
      <c r="AI91" s="594">
        <v>4</v>
      </c>
      <c r="AJ91" s="592"/>
      <c r="AK91" s="593"/>
      <c r="AL91" s="593"/>
      <c r="AM91" s="593"/>
      <c r="AN91" s="594"/>
      <c r="AO91" s="33"/>
      <c r="AP91" s="60"/>
      <c r="AQ91" s="224" t="s">
        <v>240</v>
      </c>
      <c r="AR91" s="2"/>
    </row>
    <row r="92" spans="1:44" ht="15.75" customHeight="1">
      <c r="A92" s="96">
        <v>45</v>
      </c>
      <c r="B92" s="632" t="s">
        <v>260</v>
      </c>
      <c r="C92" s="550" t="s">
        <v>235</v>
      </c>
      <c r="D92" s="74">
        <f t="shared" si="14"/>
        <v>3</v>
      </c>
      <c r="E92" s="98">
        <f t="shared" si="15"/>
        <v>4</v>
      </c>
      <c r="F92" s="120"/>
      <c r="G92" s="118"/>
      <c r="H92" s="118"/>
      <c r="I92" s="118"/>
      <c r="J92" s="119"/>
      <c r="K92" s="120"/>
      <c r="L92" s="118"/>
      <c r="M92" s="118"/>
      <c r="N92" s="118"/>
      <c r="O92" s="119"/>
      <c r="P92" s="120"/>
      <c r="Q92" s="118"/>
      <c r="R92" s="118"/>
      <c r="S92" s="118"/>
      <c r="T92" s="119"/>
      <c r="U92" s="51"/>
      <c r="V92" s="49"/>
      <c r="W92" s="49"/>
      <c r="X92" s="49"/>
      <c r="Y92" s="48"/>
      <c r="Z92" s="592"/>
      <c r="AA92" s="593"/>
      <c r="AB92" s="593"/>
      <c r="AC92" s="593"/>
      <c r="AD92" s="594"/>
      <c r="AE92" s="595"/>
      <c r="AF92" s="596"/>
      <c r="AG92" s="596"/>
      <c r="AH92" s="596"/>
      <c r="AI92" s="597"/>
      <c r="AJ92" s="592">
        <v>2</v>
      </c>
      <c r="AK92" s="593">
        <v>0</v>
      </c>
      <c r="AL92" s="593">
        <v>1</v>
      </c>
      <c r="AM92" s="593" t="s">
        <v>39</v>
      </c>
      <c r="AN92" s="594">
        <v>4</v>
      </c>
      <c r="AO92" s="225"/>
      <c r="AP92" s="226"/>
      <c r="AQ92" s="227" t="s">
        <v>245</v>
      </c>
      <c r="AR92" s="124"/>
    </row>
    <row r="93" spans="1:44" ht="15.75" customHeight="1">
      <c r="A93" s="96">
        <v>46</v>
      </c>
      <c r="B93" s="632" t="s">
        <v>261</v>
      </c>
      <c r="C93" s="550" t="s">
        <v>241</v>
      </c>
      <c r="D93" s="74">
        <f t="shared" si="14"/>
        <v>3</v>
      </c>
      <c r="E93" s="98">
        <f t="shared" si="15"/>
        <v>5</v>
      </c>
      <c r="F93" s="120"/>
      <c r="G93" s="118"/>
      <c r="H93" s="118"/>
      <c r="I93" s="118"/>
      <c r="J93" s="119"/>
      <c r="K93" s="120"/>
      <c r="L93" s="118"/>
      <c r="M93" s="118"/>
      <c r="N93" s="118"/>
      <c r="O93" s="119"/>
      <c r="P93" s="120"/>
      <c r="Q93" s="118"/>
      <c r="R93" s="118"/>
      <c r="S93" s="118"/>
      <c r="T93" s="119"/>
      <c r="U93" s="120"/>
      <c r="V93" s="118"/>
      <c r="W93" s="118"/>
      <c r="X93" s="118"/>
      <c r="Y93" s="119"/>
      <c r="Z93" s="592">
        <v>2</v>
      </c>
      <c r="AA93" s="593">
        <v>0</v>
      </c>
      <c r="AB93" s="593">
        <v>1</v>
      </c>
      <c r="AC93" s="593" t="s">
        <v>34</v>
      </c>
      <c r="AD93" s="594">
        <v>5</v>
      </c>
      <c r="AE93" s="592"/>
      <c r="AF93" s="593"/>
      <c r="AG93" s="593"/>
      <c r="AH93" s="593"/>
      <c r="AI93" s="594"/>
      <c r="AJ93" s="595"/>
      <c r="AK93" s="596"/>
      <c r="AL93" s="596"/>
      <c r="AM93" s="596"/>
      <c r="AN93" s="597"/>
      <c r="AO93" s="225"/>
      <c r="AP93" s="226"/>
      <c r="AQ93" s="227"/>
      <c r="AR93" s="124"/>
    </row>
    <row r="94" spans="1:44" ht="15.75" customHeight="1">
      <c r="A94" s="96">
        <v>47</v>
      </c>
      <c r="B94" s="632" t="s">
        <v>262</v>
      </c>
      <c r="C94" s="550" t="s">
        <v>233</v>
      </c>
      <c r="D94" s="74">
        <f t="shared" si="14"/>
        <v>3</v>
      </c>
      <c r="E94" s="98">
        <f t="shared" si="15"/>
        <v>4</v>
      </c>
      <c r="F94" s="46"/>
      <c r="G94" s="47"/>
      <c r="H94" s="47"/>
      <c r="I94" s="47"/>
      <c r="J94" s="48"/>
      <c r="K94" s="46"/>
      <c r="L94" s="47"/>
      <c r="M94" s="47"/>
      <c r="N94" s="47"/>
      <c r="O94" s="48"/>
      <c r="P94" s="46"/>
      <c r="Q94" s="47"/>
      <c r="R94" s="47"/>
      <c r="S94" s="47"/>
      <c r="T94" s="48"/>
      <c r="U94" s="46"/>
      <c r="V94" s="47"/>
      <c r="W94" s="47"/>
      <c r="X94" s="47"/>
      <c r="Y94" s="48"/>
      <c r="Z94" s="592"/>
      <c r="AA94" s="593"/>
      <c r="AB94" s="593"/>
      <c r="AC94" s="593"/>
      <c r="AD94" s="594"/>
      <c r="AE94" s="592">
        <v>2</v>
      </c>
      <c r="AF94" s="593">
        <v>0</v>
      </c>
      <c r="AG94" s="593">
        <v>1</v>
      </c>
      <c r="AH94" s="593" t="s">
        <v>39</v>
      </c>
      <c r="AI94" s="594">
        <v>4</v>
      </c>
      <c r="AJ94" s="592"/>
      <c r="AK94" s="593"/>
      <c r="AL94" s="593"/>
      <c r="AM94" s="593"/>
      <c r="AN94" s="594"/>
      <c r="AO94" s="33"/>
      <c r="AP94" s="60"/>
      <c r="AQ94" s="227" t="s">
        <v>236</v>
      </c>
      <c r="AR94" s="2"/>
    </row>
    <row r="95" spans="1:44" ht="16.5" customHeight="1">
      <c r="A95" s="96">
        <v>48</v>
      </c>
      <c r="B95" s="632" t="s">
        <v>263</v>
      </c>
      <c r="C95" s="550" t="s">
        <v>243</v>
      </c>
      <c r="D95" s="74">
        <f t="shared" si="14"/>
        <v>3</v>
      </c>
      <c r="E95" s="98">
        <f t="shared" si="15"/>
        <v>5</v>
      </c>
      <c r="F95" s="46"/>
      <c r="G95" s="47"/>
      <c r="H95" s="47"/>
      <c r="I95" s="47"/>
      <c r="J95" s="48"/>
      <c r="K95" s="46"/>
      <c r="L95" s="47"/>
      <c r="M95" s="47"/>
      <c r="N95" s="47"/>
      <c r="O95" s="48"/>
      <c r="P95" s="46"/>
      <c r="Q95" s="47"/>
      <c r="R95" s="47"/>
      <c r="S95" s="47"/>
      <c r="T95" s="48"/>
      <c r="U95" s="46"/>
      <c r="V95" s="47"/>
      <c r="W95" s="47"/>
      <c r="X95" s="47"/>
      <c r="Y95" s="48"/>
      <c r="Z95" s="592">
        <v>2</v>
      </c>
      <c r="AA95" s="593">
        <v>0</v>
      </c>
      <c r="AB95" s="593">
        <v>1</v>
      </c>
      <c r="AC95" s="593" t="s">
        <v>39</v>
      </c>
      <c r="AD95" s="594">
        <v>5</v>
      </c>
      <c r="AE95" s="592"/>
      <c r="AF95" s="593"/>
      <c r="AG95" s="593"/>
      <c r="AH95" s="593"/>
      <c r="AI95" s="594"/>
      <c r="AJ95" s="592"/>
      <c r="AK95" s="593"/>
      <c r="AL95" s="593"/>
      <c r="AM95" s="593"/>
      <c r="AN95" s="594"/>
      <c r="AO95" s="2"/>
      <c r="AP95" s="2"/>
      <c r="AQ95" s="227" t="s">
        <v>64</v>
      </c>
      <c r="AR95" s="2"/>
    </row>
    <row r="96" spans="1:44" ht="16.5" customHeight="1">
      <c r="A96" s="96">
        <v>49</v>
      </c>
      <c r="B96" s="632" t="s">
        <v>264</v>
      </c>
      <c r="C96" s="550" t="s">
        <v>234</v>
      </c>
      <c r="D96" s="74">
        <f t="shared" si="14"/>
        <v>4</v>
      </c>
      <c r="E96" s="98">
        <f t="shared" si="15"/>
        <v>4</v>
      </c>
      <c r="F96" s="120"/>
      <c r="G96" s="118"/>
      <c r="H96" s="118"/>
      <c r="I96" s="118"/>
      <c r="J96" s="119"/>
      <c r="K96" s="120"/>
      <c r="L96" s="118"/>
      <c r="M96" s="118"/>
      <c r="N96" s="118"/>
      <c r="O96" s="119"/>
      <c r="P96" s="120"/>
      <c r="Q96" s="118"/>
      <c r="R96" s="118"/>
      <c r="S96" s="118"/>
      <c r="T96" s="119"/>
      <c r="U96" s="120"/>
      <c r="V96" s="118"/>
      <c r="W96" s="118"/>
      <c r="X96" s="118"/>
      <c r="Y96" s="119"/>
      <c r="Z96" s="592"/>
      <c r="AA96" s="593"/>
      <c r="AB96" s="593"/>
      <c r="AC96" s="593"/>
      <c r="AD96" s="594"/>
      <c r="AE96" s="592"/>
      <c r="AF96" s="593"/>
      <c r="AG96" s="593"/>
      <c r="AH96" s="593"/>
      <c r="AI96" s="594"/>
      <c r="AJ96" s="592">
        <v>3</v>
      </c>
      <c r="AK96" s="593">
        <v>0</v>
      </c>
      <c r="AL96" s="593">
        <v>1</v>
      </c>
      <c r="AM96" s="593" t="s">
        <v>34</v>
      </c>
      <c r="AN96" s="594">
        <v>4</v>
      </c>
      <c r="AO96" s="225"/>
      <c r="AP96" s="226"/>
      <c r="AQ96" s="227" t="s">
        <v>56</v>
      </c>
      <c r="AR96" s="124"/>
    </row>
    <row r="97" spans="1:44" ht="15.75" customHeight="1">
      <c r="A97" s="96">
        <v>50</v>
      </c>
      <c r="B97" s="671" t="s">
        <v>265</v>
      </c>
      <c r="C97" s="550" t="s">
        <v>240</v>
      </c>
      <c r="D97" s="74">
        <f t="shared" si="14"/>
        <v>3</v>
      </c>
      <c r="E97" s="98">
        <f t="shared" si="15"/>
        <v>5</v>
      </c>
      <c r="F97" s="115"/>
      <c r="G97" s="116"/>
      <c r="H97" s="116"/>
      <c r="I97" s="116" t="s">
        <v>104</v>
      </c>
      <c r="J97" s="117"/>
      <c r="K97" s="115"/>
      <c r="L97" s="116"/>
      <c r="M97" s="116"/>
      <c r="N97" s="116"/>
      <c r="O97" s="117"/>
      <c r="P97" s="115"/>
      <c r="Q97" s="116"/>
      <c r="R97" s="116"/>
      <c r="S97" s="116"/>
      <c r="T97" s="117"/>
      <c r="Z97" s="592">
        <v>2</v>
      </c>
      <c r="AA97" s="593">
        <v>0</v>
      </c>
      <c r="AB97" s="593">
        <v>1</v>
      </c>
      <c r="AC97" s="593" t="s">
        <v>39</v>
      </c>
      <c r="AD97" s="594">
        <v>5</v>
      </c>
      <c r="AE97" s="595"/>
      <c r="AF97" s="596"/>
      <c r="AG97" s="596"/>
      <c r="AH97" s="596"/>
      <c r="AI97" s="597"/>
      <c r="AJ97" s="595"/>
      <c r="AK97" s="596"/>
      <c r="AL97" s="596"/>
      <c r="AM97" s="596"/>
      <c r="AN97" s="597"/>
      <c r="AO97" s="225"/>
      <c r="AP97" s="226"/>
      <c r="AQ97" s="227" t="s">
        <v>237</v>
      </c>
      <c r="AR97" s="124"/>
    </row>
    <row r="98" spans="1:44" ht="16.5" customHeight="1">
      <c r="A98" s="96">
        <v>51</v>
      </c>
      <c r="B98" s="632" t="s">
        <v>266</v>
      </c>
      <c r="C98" s="590" t="s">
        <v>242</v>
      </c>
      <c r="D98" s="74">
        <f>SUM(F98,G98,H98,K98,L98,M98,P98,Q98,R98,U98,V98,W98,Z98,AA98,AB98,AE98,AF98,AG98,AJ98,AK98,AL98)</f>
        <v>4</v>
      </c>
      <c r="E98" s="98">
        <f>SUM(J98,O98,T98,Y98,AD98,AI98,AN98)</f>
        <v>4</v>
      </c>
      <c r="F98" s="67"/>
      <c r="G98" s="68"/>
      <c r="H98" s="68"/>
      <c r="I98" s="68"/>
      <c r="J98" s="66"/>
      <c r="K98" s="67"/>
      <c r="L98" s="68"/>
      <c r="M98" s="68"/>
      <c r="N98" s="68"/>
      <c r="O98" s="66"/>
      <c r="P98" s="67"/>
      <c r="Q98" s="68"/>
      <c r="R98" s="68"/>
      <c r="S98" s="68"/>
      <c r="T98" s="66"/>
      <c r="U98" s="115"/>
      <c r="V98" s="116"/>
      <c r="W98" s="116"/>
      <c r="X98" s="116"/>
      <c r="Y98" s="119"/>
      <c r="Z98" s="592"/>
      <c r="AA98" s="593"/>
      <c r="AB98" s="593"/>
      <c r="AC98" s="593"/>
      <c r="AD98" s="594"/>
      <c r="AE98" s="598">
        <v>2</v>
      </c>
      <c r="AF98" s="599">
        <v>0</v>
      </c>
      <c r="AG98" s="599">
        <v>2</v>
      </c>
      <c r="AH98" s="599" t="s">
        <v>34</v>
      </c>
      <c r="AI98" s="600">
        <v>4</v>
      </c>
      <c r="AJ98" s="598"/>
      <c r="AK98" s="599"/>
      <c r="AL98" s="599"/>
      <c r="AM98" s="599"/>
      <c r="AN98" s="600"/>
      <c r="AO98" s="33"/>
      <c r="AP98" s="60"/>
      <c r="AQ98" s="227" t="s">
        <v>73</v>
      </c>
      <c r="AR98" s="2"/>
    </row>
    <row r="99" spans="1:44" ht="16.5" customHeight="1">
      <c r="A99" s="96">
        <v>52</v>
      </c>
      <c r="B99" s="632" t="s">
        <v>267</v>
      </c>
      <c r="C99" s="591" t="s">
        <v>245</v>
      </c>
      <c r="D99" s="74">
        <f>SUM(F99,G99,H99,K99,L99,M99,P99,Q99,R99,U99,V99,W99,Z99,AA99,AB99,AE99,AF99,AG99,AJ99,AK99,AL99)</f>
        <v>4</v>
      </c>
      <c r="E99" s="98">
        <f>SUM(J99,O99,T99,Y99,AD99,AI99,AN99)</f>
        <v>5</v>
      </c>
      <c r="F99" s="46"/>
      <c r="G99" s="47"/>
      <c r="H99" s="47"/>
      <c r="I99" s="47"/>
      <c r="J99" s="48"/>
      <c r="K99" s="46"/>
      <c r="L99" s="47"/>
      <c r="M99" s="47"/>
      <c r="N99" s="47"/>
      <c r="O99" s="48"/>
      <c r="P99" s="46"/>
      <c r="Q99" s="47"/>
      <c r="R99" s="47"/>
      <c r="S99" s="47"/>
      <c r="T99" s="48"/>
      <c r="U99" s="46"/>
      <c r="V99" s="47"/>
      <c r="W99" s="47"/>
      <c r="X99" s="47"/>
      <c r="Y99" s="48"/>
      <c r="Z99" s="601">
        <v>3</v>
      </c>
      <c r="AA99" s="602">
        <v>0</v>
      </c>
      <c r="AB99" s="602">
        <v>1</v>
      </c>
      <c r="AC99" s="602" t="s">
        <v>34</v>
      </c>
      <c r="AD99" s="603">
        <v>5</v>
      </c>
      <c r="AE99" s="592"/>
      <c r="AF99" s="593"/>
      <c r="AG99" s="593"/>
      <c r="AH99" s="593"/>
      <c r="AI99" s="594"/>
      <c r="AJ99" s="592"/>
      <c r="AK99" s="593"/>
      <c r="AL99" s="593"/>
      <c r="AM99" s="593"/>
      <c r="AN99" s="594"/>
      <c r="AO99" s="2"/>
      <c r="AP99" s="2"/>
      <c r="AQ99" s="227" t="s">
        <v>35</v>
      </c>
      <c r="AR99" s="2"/>
    </row>
    <row r="100" spans="1:44" ht="16.5" customHeight="1" thickBot="1">
      <c r="A100" s="541">
        <v>53</v>
      </c>
      <c r="B100" s="668" t="s">
        <v>268</v>
      </c>
      <c r="C100" s="550" t="s">
        <v>108</v>
      </c>
      <c r="D100" s="74">
        <f>SUM(F100,G100,H100,K100,L100,M100,P100,Q100,R100,U100,V100,W100,Z100,AA100,AB100,AE100,AF100,AG100,AJ100,AK100,AL100)</f>
        <v>4</v>
      </c>
      <c r="E100" s="98">
        <f>SUM(J100,O100,T100,Y100,AD100,AI100,AN100)</f>
        <v>15</v>
      </c>
      <c r="F100" s="115"/>
      <c r="G100" s="116"/>
      <c r="H100" s="116"/>
      <c r="I100" s="116"/>
      <c r="J100" s="117"/>
      <c r="K100" s="115"/>
      <c r="L100" s="116"/>
      <c r="M100" s="116"/>
      <c r="N100" s="116"/>
      <c r="O100" s="117"/>
      <c r="P100" s="115"/>
      <c r="Q100" s="116"/>
      <c r="R100" s="116"/>
      <c r="S100" s="116"/>
      <c r="T100" s="117"/>
      <c r="U100" s="115"/>
      <c r="V100" s="116"/>
      <c r="W100" s="116"/>
      <c r="X100" s="116"/>
      <c r="Y100" s="117"/>
      <c r="Z100" s="595"/>
      <c r="AA100" s="596"/>
      <c r="AB100" s="596"/>
      <c r="AC100" s="596"/>
      <c r="AD100" s="597"/>
      <c r="AE100" s="604"/>
      <c r="AF100" s="605"/>
      <c r="AG100" s="605"/>
      <c r="AH100" s="605"/>
      <c r="AI100" s="606"/>
      <c r="AJ100" s="607">
        <v>0</v>
      </c>
      <c r="AK100" s="608">
        <v>4</v>
      </c>
      <c r="AL100" s="608">
        <v>0</v>
      </c>
      <c r="AM100" s="608" t="s">
        <v>39</v>
      </c>
      <c r="AN100" s="609">
        <v>15</v>
      </c>
      <c r="AO100" s="40"/>
      <c r="AP100" s="230"/>
      <c r="AQ100" s="42"/>
      <c r="AR100" s="124"/>
    </row>
    <row r="101" spans="1:44" ht="17.25" customHeight="1" thickBot="1" thickTop="1">
      <c r="A101" s="231"/>
      <c r="B101" s="639"/>
      <c r="C101" s="232" t="s">
        <v>89</v>
      </c>
      <c r="D101" s="233"/>
      <c r="E101" s="234"/>
      <c r="F101" s="235"/>
      <c r="G101" s="236"/>
      <c r="H101" s="236"/>
      <c r="I101" s="236"/>
      <c r="J101" s="237" t="s">
        <v>109</v>
      </c>
      <c r="K101" s="238"/>
      <c r="L101" s="49"/>
      <c r="M101" s="49"/>
      <c r="N101" s="49"/>
      <c r="O101" s="50"/>
      <c r="P101" s="238"/>
      <c r="Q101" s="49"/>
      <c r="R101" s="49"/>
      <c r="S101" s="49"/>
      <c r="T101" s="50"/>
      <c r="U101" s="51"/>
      <c r="V101" s="49"/>
      <c r="W101" s="49"/>
      <c r="X101" s="49"/>
      <c r="Y101" s="50"/>
      <c r="Z101" s="238"/>
      <c r="AA101" s="49"/>
      <c r="AB101" s="49"/>
      <c r="AC101" s="49"/>
      <c r="AD101" s="103"/>
      <c r="AE101" s="51"/>
      <c r="AF101" s="49"/>
      <c r="AG101" s="49"/>
      <c r="AH101" s="49"/>
      <c r="AI101" s="50"/>
      <c r="AJ101" s="82"/>
      <c r="AK101" s="83"/>
      <c r="AL101" s="239"/>
      <c r="AM101" s="147"/>
      <c r="AN101" s="84"/>
      <c r="AO101" s="240"/>
      <c r="AP101" s="241"/>
      <c r="AQ101" s="42"/>
      <c r="AR101" s="2"/>
    </row>
    <row r="102" spans="1:44" ht="17.25" customHeight="1" thickBot="1" thickTop="1">
      <c r="A102" s="231"/>
      <c r="B102" s="640"/>
      <c r="C102" s="242" t="s">
        <v>110</v>
      </c>
      <c r="D102" s="243"/>
      <c r="E102" s="244"/>
      <c r="F102" s="245"/>
      <c r="G102" s="246"/>
      <c r="H102" s="246"/>
      <c r="I102" s="246"/>
      <c r="J102" s="247"/>
      <c r="K102" s="51"/>
      <c r="L102" s="49"/>
      <c r="M102" s="49"/>
      <c r="N102" s="49"/>
      <c r="O102" s="50"/>
      <c r="P102" s="238"/>
      <c r="Q102" s="49"/>
      <c r="R102" s="49"/>
      <c r="S102" s="49"/>
      <c r="T102" s="50"/>
      <c r="U102" s="238"/>
      <c r="V102" s="49"/>
      <c r="W102" s="49"/>
      <c r="X102" s="49"/>
      <c r="Y102" s="50"/>
      <c r="Z102" s="238"/>
      <c r="AA102" s="49"/>
      <c r="AB102" s="49"/>
      <c r="AC102" s="49"/>
      <c r="AD102" s="50"/>
      <c r="AE102" s="238"/>
      <c r="AF102" s="49"/>
      <c r="AG102" s="49"/>
      <c r="AH102" s="49"/>
      <c r="AI102" s="50"/>
      <c r="AJ102" s="82"/>
      <c r="AK102" s="83"/>
      <c r="AL102" s="239"/>
      <c r="AM102" s="147"/>
      <c r="AN102" s="84"/>
      <c r="AO102" s="240"/>
      <c r="AP102" s="241"/>
      <c r="AQ102" s="42"/>
      <c r="AR102" s="2"/>
    </row>
    <row r="103" spans="1:44" ht="16.5" customHeight="1" thickBot="1">
      <c r="A103" s="248">
        <v>54</v>
      </c>
      <c r="B103" s="669" t="s">
        <v>273</v>
      </c>
      <c r="C103" s="249" t="s">
        <v>111</v>
      </c>
      <c r="D103" s="250">
        <f>SUM(F103,G103,H103,K103,L103,M103,P103,Q103,R103,U103,V103,W103,Z103,AA103,AB103,AE103,AF103,AG103,AJ103,AK103,AL103)</f>
        <v>4</v>
      </c>
      <c r="E103" s="198">
        <f>SUM(J103,O103,T103,Y103,AD103,AI103,AN103)</f>
        <v>4</v>
      </c>
      <c r="F103" s="251"/>
      <c r="G103" s="252"/>
      <c r="H103" s="252"/>
      <c r="I103" s="252"/>
      <c r="J103" s="253"/>
      <c r="K103" s="254"/>
      <c r="L103" s="252"/>
      <c r="M103" s="252"/>
      <c r="N103" s="252"/>
      <c r="O103" s="253"/>
      <c r="P103" s="251"/>
      <c r="Q103" s="252"/>
      <c r="R103" s="252"/>
      <c r="S103" s="252"/>
      <c r="T103" s="253"/>
      <c r="U103" s="251"/>
      <c r="V103" s="252"/>
      <c r="W103" s="252"/>
      <c r="X103" s="252"/>
      <c r="Y103" s="253"/>
      <c r="Z103" s="255"/>
      <c r="AA103" s="252"/>
      <c r="AB103" s="252"/>
      <c r="AC103" s="252"/>
      <c r="AD103" s="253"/>
      <c r="AE103" s="251">
        <v>2</v>
      </c>
      <c r="AF103" s="256">
        <v>0</v>
      </c>
      <c r="AG103" s="252">
        <v>2</v>
      </c>
      <c r="AH103" s="252" t="s">
        <v>34</v>
      </c>
      <c r="AI103" s="253">
        <v>4</v>
      </c>
      <c r="AJ103" s="251"/>
      <c r="AK103" s="252"/>
      <c r="AL103" s="252"/>
      <c r="AM103" s="252"/>
      <c r="AN103" s="256"/>
      <c r="AO103" s="207"/>
      <c r="AP103" s="257"/>
      <c r="AQ103" s="258"/>
      <c r="AR103" s="2"/>
    </row>
    <row r="104" spans="1:44" ht="17.25" customHeight="1" thickBot="1" thickTop="1">
      <c r="A104" s="259" t="s">
        <v>112</v>
      </c>
      <c r="B104" s="641"/>
      <c r="C104" s="260"/>
      <c r="D104" s="261">
        <f>SUM(F104:H104,K104:M104,P104:R104,U104:W104,Z104:AB104,AE104:AG104,AJ104:AL104)</f>
        <v>142</v>
      </c>
      <c r="E104" s="262">
        <f>E90+E28+E20+E10+E47</f>
        <v>200</v>
      </c>
      <c r="F104" s="263">
        <f>F10+F20+F28+F90</f>
        <v>12</v>
      </c>
      <c r="G104" s="263">
        <f>G10+G20+G28+G90</f>
        <v>8</v>
      </c>
      <c r="H104" s="263">
        <f>H10+H20+H28+H90</f>
        <v>2</v>
      </c>
      <c r="I104" s="263"/>
      <c r="J104" s="263">
        <f>J10+J20+J47+J28+J90</f>
        <v>30</v>
      </c>
      <c r="K104" s="263">
        <f>K10+K20+K28+K90</f>
        <v>10</v>
      </c>
      <c r="L104" s="263">
        <f>L10+L20+L28+L90</f>
        <v>9</v>
      </c>
      <c r="M104" s="263">
        <f>M10+M20+M28+M90</f>
        <v>6</v>
      </c>
      <c r="N104" s="263"/>
      <c r="O104" s="263">
        <f>O10+O20+O47+O28+O90</f>
        <v>30</v>
      </c>
      <c r="P104" s="263">
        <f>P10+P20+P28+P90</f>
        <v>10</v>
      </c>
      <c r="Q104" s="263">
        <f>Q10+Q20+Q28+Q90</f>
        <v>5</v>
      </c>
      <c r="R104" s="263">
        <f>R10+R20+R28+R90</f>
        <v>7</v>
      </c>
      <c r="S104" s="263"/>
      <c r="T104" s="263">
        <f>T10+T20+T47+T28+T90</f>
        <v>31</v>
      </c>
      <c r="U104" s="263">
        <f>U10+U20+U28+U90</f>
        <v>9</v>
      </c>
      <c r="V104" s="263">
        <f>V10+V20+V28+V90</f>
        <v>2</v>
      </c>
      <c r="W104" s="263">
        <f>W10+W20+W28+W90</f>
        <v>8</v>
      </c>
      <c r="X104" s="263"/>
      <c r="Y104" s="263">
        <f>Y10+Y20+Y47+Y28+Y90</f>
        <v>25</v>
      </c>
      <c r="Z104" s="263">
        <f>Z10+Z20+Z28+Z90</f>
        <v>10</v>
      </c>
      <c r="AA104" s="263">
        <f>AA10+AA20+AA28+AA90</f>
        <v>2</v>
      </c>
      <c r="AB104" s="263">
        <f>AB10+AB20+AB28+AB90</f>
        <v>6</v>
      </c>
      <c r="AC104" s="263"/>
      <c r="AD104" s="263">
        <f>AD10+AD20+AD47+AD28+AD90</f>
        <v>27</v>
      </c>
      <c r="AE104" s="263">
        <f>AE10+AE20+AE28+AE90</f>
        <v>9</v>
      </c>
      <c r="AF104" s="263">
        <f>AF10+AF20+AF28+AF90</f>
        <v>2</v>
      </c>
      <c r="AG104" s="263">
        <f>AG10+AG20+AG28+AG90</f>
        <v>8</v>
      </c>
      <c r="AH104" s="263"/>
      <c r="AI104" s="263">
        <f>AI10+AI20+AI47+AI28+AI90</f>
        <v>24</v>
      </c>
      <c r="AJ104" s="263">
        <f>AJ10+AJ20+AJ28+AJ90</f>
        <v>8</v>
      </c>
      <c r="AK104" s="263">
        <f>AK10+AK20+AK28+AK90</f>
        <v>4</v>
      </c>
      <c r="AL104" s="263">
        <f>AL10+AL20+AL28+AL90</f>
        <v>5</v>
      </c>
      <c r="AM104" s="263"/>
      <c r="AN104" s="262">
        <f>AN10+AN20+AN47+AN28+AN90</f>
        <v>33</v>
      </c>
      <c r="AO104" s="4"/>
      <c r="AP104" s="264"/>
      <c r="AQ104" s="2"/>
      <c r="AR104" s="2"/>
    </row>
    <row r="105" spans="1:44" ht="15.75" customHeight="1">
      <c r="A105" s="265"/>
      <c r="B105" s="642"/>
      <c r="C105" s="266" t="s">
        <v>113</v>
      </c>
      <c r="D105" s="267"/>
      <c r="E105" s="41"/>
      <c r="F105" s="268"/>
      <c r="G105" s="269"/>
      <c r="H105" s="270"/>
      <c r="I105" s="271">
        <f>COUNTIF(I35:I103,"s")</f>
        <v>0</v>
      </c>
      <c r="J105" s="272"/>
      <c r="K105" s="268"/>
      <c r="L105" s="273"/>
      <c r="M105" s="270"/>
      <c r="N105" s="271">
        <f>COUNTIF(N35:N103,"s")</f>
        <v>0</v>
      </c>
      <c r="O105" s="274"/>
      <c r="P105" s="275"/>
      <c r="Q105" s="269"/>
      <c r="R105" s="276"/>
      <c r="S105" s="271">
        <f>COUNTIF(S35:S103,"s")</f>
        <v>0</v>
      </c>
      <c r="T105" s="274"/>
      <c r="U105" s="275"/>
      <c r="V105" s="269"/>
      <c r="W105" s="276"/>
      <c r="X105" s="271">
        <f>COUNTIF(X35:X103,"s")</f>
        <v>0</v>
      </c>
      <c r="Y105" s="274"/>
      <c r="Z105" s="275"/>
      <c r="AA105" s="269"/>
      <c r="AB105" s="276"/>
      <c r="AC105" s="271">
        <f>COUNTIF(AC35:AC103,"s")</f>
        <v>0</v>
      </c>
      <c r="AD105" s="274"/>
      <c r="AE105" s="268"/>
      <c r="AF105" s="277"/>
      <c r="AG105" s="270"/>
      <c r="AH105" s="271">
        <f>COUNTIF(AH35:AH103,"s")</f>
        <v>0</v>
      </c>
      <c r="AI105" s="272"/>
      <c r="AJ105" s="278"/>
      <c r="AK105" s="279"/>
      <c r="AL105" s="270"/>
      <c r="AM105" s="271">
        <f>COUNTIF(AM35:AM103,"s")</f>
        <v>0</v>
      </c>
      <c r="AN105" s="272"/>
      <c r="AO105" s="4"/>
      <c r="AP105" s="218"/>
      <c r="AQ105" s="2"/>
      <c r="AR105" s="2"/>
    </row>
    <row r="106" spans="1:44" ht="15.75" customHeight="1">
      <c r="A106" s="4"/>
      <c r="B106" s="643"/>
      <c r="C106" s="110" t="s">
        <v>114</v>
      </c>
      <c r="D106" s="74"/>
      <c r="E106" s="280"/>
      <c r="F106" s="281"/>
      <c r="G106" s="282"/>
      <c r="H106" s="193"/>
      <c r="I106" s="283">
        <f>COUNTIF(I35:I103,"v")</f>
        <v>1</v>
      </c>
      <c r="J106" s="284"/>
      <c r="K106" s="281"/>
      <c r="L106" s="285"/>
      <c r="M106" s="193"/>
      <c r="N106" s="283">
        <f>COUNTIF(N35:N103,"v")</f>
        <v>1</v>
      </c>
      <c r="O106" s="119"/>
      <c r="P106" s="286"/>
      <c r="Q106" s="287"/>
      <c r="R106" s="288"/>
      <c r="S106" s="283">
        <f>COUNTIF(S35:S103,"v")</f>
        <v>2</v>
      </c>
      <c r="T106" s="119"/>
      <c r="U106" s="286"/>
      <c r="V106" s="287"/>
      <c r="W106" s="288"/>
      <c r="X106" s="283">
        <f>COUNTIF(X35:X103,"v")</f>
        <v>1</v>
      </c>
      <c r="Y106" s="119"/>
      <c r="Z106" s="286"/>
      <c r="AA106" s="287"/>
      <c r="AB106" s="288"/>
      <c r="AC106" s="283">
        <f>COUNTIF(AC35:AC103,"v")</f>
        <v>5</v>
      </c>
      <c r="AD106" s="119"/>
      <c r="AE106" s="281"/>
      <c r="AF106" s="282"/>
      <c r="AG106" s="193"/>
      <c r="AH106" s="283">
        <f>COUNTIF(AH35:AH103,"v")</f>
        <v>8</v>
      </c>
      <c r="AI106" s="284"/>
      <c r="AJ106" s="281"/>
      <c r="AK106" s="282"/>
      <c r="AL106" s="193"/>
      <c r="AM106" s="283">
        <f>COUNTIF(AM35:AM103,"v")</f>
        <v>1</v>
      </c>
      <c r="AN106" s="119"/>
      <c r="AO106" s="4"/>
      <c r="AP106" s="218"/>
      <c r="AQ106" s="2"/>
      <c r="AR106" s="2"/>
    </row>
    <row r="107" spans="1:44" ht="15.75" customHeight="1">
      <c r="A107" s="4"/>
      <c r="B107" s="643"/>
      <c r="C107" s="110" t="s">
        <v>249</v>
      </c>
      <c r="D107" s="74"/>
      <c r="E107" s="280"/>
      <c r="F107" s="281"/>
      <c r="G107" s="282"/>
      <c r="H107" s="193"/>
      <c r="I107" s="283"/>
      <c r="J107" s="284"/>
      <c r="K107" s="281"/>
      <c r="L107" s="285"/>
      <c r="M107" s="193"/>
      <c r="N107" s="283"/>
      <c r="O107" s="284"/>
      <c r="P107" s="281"/>
      <c r="Q107" s="282"/>
      <c r="R107" s="193"/>
      <c r="S107" s="283"/>
      <c r="T107" s="284"/>
      <c r="U107" s="281"/>
      <c r="V107" s="282"/>
      <c r="W107" s="193"/>
      <c r="X107" s="283"/>
      <c r="Y107" s="284"/>
      <c r="Z107" s="281"/>
      <c r="AA107" s="282"/>
      <c r="AB107" s="193"/>
      <c r="AC107" s="283"/>
      <c r="AD107" s="284"/>
      <c r="AE107" s="281"/>
      <c r="AF107" s="282"/>
      <c r="AG107" s="193"/>
      <c r="AH107" s="283"/>
      <c r="AI107" s="284"/>
      <c r="AJ107" s="281"/>
      <c r="AK107" s="282"/>
      <c r="AL107" s="193"/>
      <c r="AM107" s="283"/>
      <c r="AN107" s="284"/>
      <c r="AO107" s="4"/>
      <c r="AP107" s="218"/>
      <c r="AQ107" s="2"/>
      <c r="AR107" s="2"/>
    </row>
    <row r="108" spans="1:44" ht="15.75" customHeight="1">
      <c r="A108" s="4"/>
      <c r="B108" s="643"/>
      <c r="C108" s="289" t="s">
        <v>115</v>
      </c>
      <c r="D108" s="74"/>
      <c r="E108" s="290"/>
      <c r="F108" s="281"/>
      <c r="G108" s="282"/>
      <c r="H108" s="193"/>
      <c r="I108" s="283">
        <f>COUNTIF(I35:I103,"é")</f>
        <v>0</v>
      </c>
      <c r="J108" s="284"/>
      <c r="K108" s="281"/>
      <c r="L108" s="285"/>
      <c r="M108" s="193"/>
      <c r="N108" s="283">
        <f>COUNTIF(N35:N103,"é")</f>
        <v>0</v>
      </c>
      <c r="O108" s="284"/>
      <c r="P108" s="281"/>
      <c r="Q108" s="282"/>
      <c r="R108" s="193"/>
      <c r="S108" s="283">
        <f>COUNTIF(S35:S103,"é")</f>
        <v>1</v>
      </c>
      <c r="T108" s="284"/>
      <c r="U108" s="281"/>
      <c r="V108" s="282"/>
      <c r="W108" s="193"/>
      <c r="X108" s="283">
        <f>COUNTIF(X35:X103,"é")</f>
        <v>4</v>
      </c>
      <c r="Y108" s="284"/>
      <c r="Z108" s="281"/>
      <c r="AA108" s="282"/>
      <c r="AB108" s="193"/>
      <c r="AC108" s="283">
        <f>COUNTIF(AC35:AC103,"é")</f>
        <v>6</v>
      </c>
      <c r="AD108" s="284"/>
      <c r="AE108" s="281"/>
      <c r="AF108" s="282"/>
      <c r="AG108" s="193"/>
      <c r="AH108" s="283">
        <f>COUNTIF(AH35:AH103,"é")</f>
        <v>2</v>
      </c>
      <c r="AI108" s="284"/>
      <c r="AJ108" s="281"/>
      <c r="AK108" s="282"/>
      <c r="AL108" s="193"/>
      <c r="AM108" s="283">
        <f>COUNTIF(AM35:AM103,"é")</f>
        <v>4</v>
      </c>
      <c r="AN108" s="284"/>
      <c r="AO108" s="4"/>
      <c r="AP108" s="218"/>
      <c r="AQ108" s="2"/>
      <c r="AR108" s="2"/>
    </row>
    <row r="109" spans="1:44" ht="16.5" customHeight="1" thickBot="1">
      <c r="A109" s="4"/>
      <c r="B109" s="644"/>
      <c r="C109" s="291" t="s">
        <v>116</v>
      </c>
      <c r="D109" s="292"/>
      <c r="E109" s="293"/>
      <c r="F109" s="294"/>
      <c r="G109" s="295"/>
      <c r="H109" s="201"/>
      <c r="I109" s="256">
        <f>COUNTIF(I35:I103,"a")</f>
        <v>1</v>
      </c>
      <c r="J109" s="253"/>
      <c r="K109" s="294"/>
      <c r="L109" s="296"/>
      <c r="M109" s="201"/>
      <c r="N109" s="256">
        <f>COUNTIF(N35:N103,"a")</f>
        <v>1</v>
      </c>
      <c r="O109" s="253"/>
      <c r="P109" s="294"/>
      <c r="Q109" s="295"/>
      <c r="R109" s="201"/>
      <c r="S109" s="256">
        <f>COUNTIF(S35:S103,"a")</f>
        <v>1</v>
      </c>
      <c r="T109" s="253"/>
      <c r="U109" s="294"/>
      <c r="V109" s="295"/>
      <c r="W109" s="201"/>
      <c r="X109" s="256">
        <f>COUNTIF(X35:X103,"a")</f>
        <v>0</v>
      </c>
      <c r="Y109" s="253"/>
      <c r="Z109" s="294"/>
      <c r="AA109" s="295"/>
      <c r="AB109" s="201"/>
      <c r="AC109" s="256">
        <f>COUNTIF(AC35:AC103,"a")</f>
        <v>0</v>
      </c>
      <c r="AD109" s="253"/>
      <c r="AE109" s="294"/>
      <c r="AF109" s="295"/>
      <c r="AG109" s="201"/>
      <c r="AH109" s="256">
        <f>COUNTIF(AH35:AH103,"a")</f>
        <v>0</v>
      </c>
      <c r="AI109" s="253"/>
      <c r="AJ109" s="294"/>
      <c r="AK109" s="295"/>
      <c r="AL109" s="201"/>
      <c r="AM109" s="256">
        <f>COUNTIF(AM35:AM103,"a")</f>
        <v>0</v>
      </c>
      <c r="AN109" s="253"/>
      <c r="AO109" s="4"/>
      <c r="AP109" s="218"/>
      <c r="AQ109" s="2"/>
      <c r="AR109" s="2"/>
    </row>
    <row r="110" spans="1:44" ht="16.5" customHeight="1" thickBot="1">
      <c r="A110" s="297" t="s">
        <v>117</v>
      </c>
      <c r="B110" s="645"/>
      <c r="C110" s="298"/>
      <c r="D110" s="299">
        <f>D104+D58+D59</f>
        <v>147</v>
      </c>
      <c r="E110" s="610">
        <f>J110+O110+T110+Y110+AD110+AI110+AN110</f>
        <v>210</v>
      </c>
      <c r="F110" s="611">
        <f>F104+F58+F59</f>
        <v>12</v>
      </c>
      <c r="G110" s="611">
        <f>G104+G58+G59</f>
        <v>8</v>
      </c>
      <c r="H110" s="611">
        <f>H104+H58+H59</f>
        <v>2</v>
      </c>
      <c r="I110" s="611"/>
      <c r="J110" s="611">
        <f>J104+J58+J59</f>
        <v>30</v>
      </c>
      <c r="K110" s="611">
        <f>K104+K58+K59</f>
        <v>10</v>
      </c>
      <c r="L110" s="611">
        <f>L104+L58+L59</f>
        <v>9</v>
      </c>
      <c r="M110" s="611">
        <f>M104+M58+M59</f>
        <v>6</v>
      </c>
      <c r="N110" s="611"/>
      <c r="O110" s="611">
        <f>O104+O58+O59</f>
        <v>30</v>
      </c>
      <c r="P110" s="611">
        <f>P104+P58+P59</f>
        <v>10</v>
      </c>
      <c r="Q110" s="611">
        <f>Q104+Q58+Q59</f>
        <v>5</v>
      </c>
      <c r="R110" s="611">
        <f>R104+R58+R59</f>
        <v>7</v>
      </c>
      <c r="S110" s="611"/>
      <c r="T110" s="611">
        <f>T104+T58+T59</f>
        <v>31</v>
      </c>
      <c r="U110" s="611">
        <f>U104+U58+U59</f>
        <v>11</v>
      </c>
      <c r="V110" s="611">
        <f>V104+V58+V59</f>
        <v>2</v>
      </c>
      <c r="W110" s="611">
        <f>W104+W58+W59</f>
        <v>8</v>
      </c>
      <c r="X110" s="611"/>
      <c r="Y110" s="611">
        <f>Y104+Y58+Y59</f>
        <v>30</v>
      </c>
      <c r="Z110" s="611">
        <f>Z104+Z58+Z59</f>
        <v>10</v>
      </c>
      <c r="AA110" s="611">
        <f>AA104+AA58+AA59</f>
        <v>2</v>
      </c>
      <c r="AB110" s="611">
        <f>AB104+AB58+AB59</f>
        <v>6</v>
      </c>
      <c r="AC110" s="611"/>
      <c r="AD110" s="611">
        <f>AD104+AD58+AD59</f>
        <v>27</v>
      </c>
      <c r="AE110" s="611">
        <f>AE104+AE58+AE59</f>
        <v>11</v>
      </c>
      <c r="AF110" s="611">
        <f>AF104+AF58+AF59</f>
        <v>2</v>
      </c>
      <c r="AG110" s="611">
        <f>AG104+AG58+AG59</f>
        <v>9</v>
      </c>
      <c r="AH110" s="611"/>
      <c r="AI110" s="611">
        <f>AI104+AI58+AI59</f>
        <v>29</v>
      </c>
      <c r="AJ110" s="611">
        <f>AJ104+AJ58+AJ59</f>
        <v>8</v>
      </c>
      <c r="AK110" s="611">
        <f>AK104+AK58+AK59</f>
        <v>4</v>
      </c>
      <c r="AL110" s="611">
        <f>AL104+AL58+AL59</f>
        <v>5</v>
      </c>
      <c r="AM110" s="611"/>
      <c r="AN110" s="611">
        <f>AN104+AN58+AN59</f>
        <v>33</v>
      </c>
      <c r="AO110" s="4"/>
      <c r="AP110" s="4"/>
      <c r="AQ110" s="300"/>
      <c r="AR110" s="2"/>
    </row>
    <row r="111" spans="1:44" ht="16.5" customHeight="1" thickBot="1">
      <c r="A111" s="219"/>
      <c r="B111" s="638"/>
      <c r="C111" s="301" t="s">
        <v>118</v>
      </c>
      <c r="D111" s="302">
        <f>SUM(F111,K111,P111,U111,Z111,AE111,AJ111)*14</f>
        <v>2058</v>
      </c>
      <c r="E111" s="612"/>
      <c r="F111" s="613">
        <f>SUM(F110,G110,H110)</f>
        <v>22</v>
      </c>
      <c r="G111" s="612"/>
      <c r="H111" s="612"/>
      <c r="I111" s="612"/>
      <c r="J111" s="612"/>
      <c r="K111" s="613">
        <f>SUM(K110,L110,M110)</f>
        <v>25</v>
      </c>
      <c r="L111" s="612"/>
      <c r="M111" s="612"/>
      <c r="N111" s="612"/>
      <c r="O111" s="612"/>
      <c r="P111" s="613">
        <f>SUM(P110,Q110,R110)</f>
        <v>22</v>
      </c>
      <c r="Q111" s="612"/>
      <c r="R111" s="612"/>
      <c r="S111" s="612"/>
      <c r="T111" s="612"/>
      <c r="U111" s="613">
        <f>SUM(U110,V110,W110)</f>
        <v>21</v>
      </c>
      <c r="V111" s="612"/>
      <c r="W111" s="612"/>
      <c r="X111" s="612"/>
      <c r="Y111" s="612"/>
      <c r="Z111" s="613">
        <f>SUM(Z110,AA110,AB110)</f>
        <v>18</v>
      </c>
      <c r="AA111" s="612"/>
      <c r="AB111" s="612"/>
      <c r="AC111" s="612"/>
      <c r="AD111" s="612"/>
      <c r="AE111" s="613">
        <f>SUM(AE110,AF110,AG110)</f>
        <v>22</v>
      </c>
      <c r="AF111" s="612"/>
      <c r="AG111" s="612"/>
      <c r="AH111" s="612"/>
      <c r="AI111" s="612"/>
      <c r="AJ111" s="613">
        <f>SUM(AJ110,AK110,AL110)</f>
        <v>17</v>
      </c>
      <c r="AK111" s="612"/>
      <c r="AL111" s="612"/>
      <c r="AM111" s="612"/>
      <c r="AN111" s="612"/>
      <c r="AO111" s="6"/>
      <c r="AP111" s="128"/>
      <c r="AQ111" s="300"/>
      <c r="AR111" s="2"/>
    </row>
    <row r="112" spans="1:44" ht="16.5" customHeight="1">
      <c r="A112" s="219"/>
      <c r="B112" s="638"/>
      <c r="C112" s="542"/>
      <c r="D112" s="543"/>
      <c r="E112" s="612"/>
      <c r="F112" s="612"/>
      <c r="G112" s="612"/>
      <c r="H112" s="612"/>
      <c r="I112" s="612"/>
      <c r="J112" s="612"/>
      <c r="K112" s="612"/>
      <c r="L112" s="612"/>
      <c r="M112" s="612"/>
      <c r="N112" s="612"/>
      <c r="O112" s="612"/>
      <c r="P112" s="612"/>
      <c r="Q112" s="612"/>
      <c r="R112" s="612"/>
      <c r="S112" s="612"/>
      <c r="T112" s="612"/>
      <c r="U112" s="612"/>
      <c r="V112" s="612"/>
      <c r="W112" s="612"/>
      <c r="X112" s="612"/>
      <c r="Y112" s="612"/>
      <c r="Z112" s="612"/>
      <c r="AA112" s="612"/>
      <c r="AB112" s="612"/>
      <c r="AC112" s="612"/>
      <c r="AD112" s="612"/>
      <c r="AE112" s="612"/>
      <c r="AF112" s="612"/>
      <c r="AG112" s="612"/>
      <c r="AH112" s="612"/>
      <c r="AI112" s="612"/>
      <c r="AJ112" s="612"/>
      <c r="AK112" s="612"/>
      <c r="AL112" s="612"/>
      <c r="AM112" s="612"/>
      <c r="AN112" s="612"/>
      <c r="AO112" s="6"/>
      <c r="AP112" s="128"/>
      <c r="AQ112" s="300"/>
      <c r="AR112" s="2"/>
    </row>
    <row r="113" spans="1:44" ht="16.5" customHeight="1">
      <c r="A113" s="219"/>
      <c r="B113" s="638"/>
      <c r="C113" s="542"/>
      <c r="D113" s="543"/>
      <c r="E113" s="612"/>
      <c r="F113" s="612"/>
      <c r="G113" s="612"/>
      <c r="H113" s="612"/>
      <c r="I113" s="612"/>
      <c r="J113" s="612"/>
      <c r="K113" s="612"/>
      <c r="L113" s="612"/>
      <c r="M113" s="612"/>
      <c r="N113" s="612"/>
      <c r="O113" s="612"/>
      <c r="P113" s="612"/>
      <c r="Q113" s="612"/>
      <c r="R113" s="612"/>
      <c r="S113" s="612"/>
      <c r="T113" s="612"/>
      <c r="U113" s="612"/>
      <c r="V113" s="612"/>
      <c r="W113" s="612"/>
      <c r="X113" s="612"/>
      <c r="Y113" s="612"/>
      <c r="Z113" s="612"/>
      <c r="AA113" s="612"/>
      <c r="AB113" s="612"/>
      <c r="AC113" s="612"/>
      <c r="AD113" s="612"/>
      <c r="AE113" s="612"/>
      <c r="AF113" s="612"/>
      <c r="AG113" s="612"/>
      <c r="AH113" s="612"/>
      <c r="AI113" s="612"/>
      <c r="AJ113" s="612"/>
      <c r="AK113" s="612"/>
      <c r="AL113" s="612"/>
      <c r="AM113" s="612"/>
      <c r="AN113" s="612"/>
      <c r="AO113" s="6"/>
      <c r="AP113" s="128"/>
      <c r="AQ113" s="300"/>
      <c r="AR113" s="2"/>
    </row>
    <row r="114" ht="15" customHeight="1" thickBot="1"/>
    <row r="115" spans="1:44" ht="15" customHeight="1" thickBot="1">
      <c r="A115" s="304" t="s">
        <v>6</v>
      </c>
      <c r="B115" s="305"/>
      <c r="C115" s="305"/>
      <c r="D115" s="306"/>
      <c r="E115" s="2"/>
      <c r="F115" s="2"/>
      <c r="G115" s="3"/>
      <c r="H115" s="3"/>
      <c r="I115" s="3"/>
      <c r="J115" s="3"/>
      <c r="K115" s="3"/>
      <c r="L115" s="3"/>
      <c r="M115" s="3"/>
      <c r="N115" s="3"/>
      <c r="O115" s="3"/>
      <c r="P115" s="2"/>
      <c r="Q115" s="2"/>
      <c r="R115" s="2"/>
      <c r="S115" s="2"/>
      <c r="T115" s="217"/>
      <c r="U115" s="6"/>
      <c r="V115" s="6"/>
      <c r="W115" s="6"/>
      <c r="X115" s="6"/>
      <c r="Y115" s="3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2"/>
      <c r="AK115" s="2"/>
      <c r="AL115" s="6"/>
      <c r="AM115" s="2"/>
      <c r="AN115" s="2"/>
      <c r="AO115" s="128"/>
      <c r="AP115" s="214"/>
      <c r="AQ115" s="4"/>
      <c r="AR115" s="2"/>
    </row>
    <row r="116" spans="1:44" ht="28.5" customHeight="1" thickBot="1">
      <c r="A116" s="307"/>
      <c r="B116" s="647" t="s">
        <v>15</v>
      </c>
      <c r="C116" s="308" t="s">
        <v>16</v>
      </c>
      <c r="D116" s="308"/>
      <c r="E116" s="9" t="s">
        <v>119</v>
      </c>
      <c r="F116" s="8" t="s">
        <v>120</v>
      </c>
      <c r="G116" s="309"/>
      <c r="H116" s="309"/>
      <c r="I116" s="309" t="s">
        <v>121</v>
      </c>
      <c r="J116" s="309"/>
      <c r="K116" s="310"/>
      <c r="L116" s="309"/>
      <c r="M116" s="309"/>
      <c r="N116" s="309" t="s">
        <v>122</v>
      </c>
      <c r="O116" s="309"/>
      <c r="P116" s="310"/>
      <c r="Q116" s="311"/>
      <c r="R116" s="18" t="s">
        <v>123</v>
      </c>
      <c r="S116" s="312"/>
      <c r="T116" s="217"/>
      <c r="U116" s="6"/>
      <c r="V116" s="6"/>
      <c r="W116" s="6"/>
      <c r="X116" s="6"/>
      <c r="Y116" s="313"/>
      <c r="Z116" s="315" t="s">
        <v>238</v>
      </c>
      <c r="AA116" s="314"/>
      <c r="AB116" s="314"/>
      <c r="AC116" s="314"/>
      <c r="AD116" s="314"/>
      <c r="AE116" s="314"/>
      <c r="AF116" s="314"/>
      <c r="AG116" s="314"/>
      <c r="AH116" s="314"/>
      <c r="AI116" s="314"/>
      <c r="AJ116" s="314"/>
      <c r="AK116" s="314"/>
      <c r="AL116" s="314"/>
      <c r="AM116" s="314"/>
      <c r="AN116" s="316"/>
      <c r="AO116" s="128"/>
      <c r="AP116" s="215"/>
      <c r="AQ116" s="218"/>
      <c r="AR116" s="2"/>
    </row>
    <row r="117" spans="1:44" ht="14.25" customHeight="1" thickBot="1">
      <c r="A117" s="317"/>
      <c r="B117" s="648"/>
      <c r="C117" s="318"/>
      <c r="D117" s="318"/>
      <c r="E117" s="318"/>
      <c r="F117" s="229"/>
      <c r="G117" s="319" t="s">
        <v>27</v>
      </c>
      <c r="H117" s="320" t="s">
        <v>28</v>
      </c>
      <c r="I117" s="320" t="s">
        <v>29</v>
      </c>
      <c r="J117" s="320" t="s">
        <v>30</v>
      </c>
      <c r="K117" s="321" t="s">
        <v>31</v>
      </c>
      <c r="L117" s="10" t="s">
        <v>27</v>
      </c>
      <c r="M117" s="309" t="s">
        <v>28</v>
      </c>
      <c r="N117" s="309" t="s">
        <v>29</v>
      </c>
      <c r="O117" s="309" t="s">
        <v>30</v>
      </c>
      <c r="P117" s="310" t="s">
        <v>31</v>
      </c>
      <c r="Q117" s="322"/>
      <c r="R117" s="323" t="s">
        <v>124</v>
      </c>
      <c r="S117" s="324"/>
      <c r="T117" s="217"/>
      <c r="U117" s="325"/>
      <c r="V117" s="325"/>
      <c r="W117" s="325"/>
      <c r="X117" s="325"/>
      <c r="Y117" s="326" t="s">
        <v>125</v>
      </c>
      <c r="Z117" s="327"/>
      <c r="AA117" s="327"/>
      <c r="AB117" s="327"/>
      <c r="AC117" s="328"/>
      <c r="AD117" s="327"/>
      <c r="AE117" s="327"/>
      <c r="AF117" s="329"/>
      <c r="AG117" s="329"/>
      <c r="AH117" s="330"/>
      <c r="AI117" s="329"/>
      <c r="AJ117" s="329"/>
      <c r="AK117" s="329"/>
      <c r="AL117" s="329"/>
      <c r="AM117" s="330"/>
      <c r="AN117" s="331"/>
      <c r="AO117" s="128"/>
      <c r="AP117" s="215"/>
      <c r="AQ117" s="332"/>
      <c r="AR117" s="2"/>
    </row>
    <row r="118" spans="1:44" ht="17.25" customHeight="1" thickBot="1" thickTop="1">
      <c r="A118" s="215"/>
      <c r="B118" s="649"/>
      <c r="C118" s="333" t="s">
        <v>89</v>
      </c>
      <c r="D118" s="334"/>
      <c r="E118" s="335"/>
      <c r="F118" s="336"/>
      <c r="G118" s="337"/>
      <c r="H118" s="338"/>
      <c r="I118" s="338"/>
      <c r="J118" s="338"/>
      <c r="K118" s="339" t="s">
        <v>126</v>
      </c>
      <c r="L118" s="340"/>
      <c r="M118" s="341"/>
      <c r="N118" s="341"/>
      <c r="O118" s="341"/>
      <c r="P118" s="342"/>
      <c r="Q118" s="343"/>
      <c r="R118" s="344"/>
      <c r="S118" s="345"/>
      <c r="T118" s="217"/>
      <c r="U118" s="325"/>
      <c r="V118" s="325"/>
      <c r="W118" s="325"/>
      <c r="X118" s="325"/>
      <c r="Y118" s="346"/>
      <c r="Z118" s="347"/>
      <c r="AA118" s="347"/>
      <c r="AB118" s="347"/>
      <c r="AC118" s="347"/>
      <c r="AD118" s="347"/>
      <c r="AE118" s="347"/>
      <c r="AF118" s="347"/>
      <c r="AG118" s="347"/>
      <c r="AH118" s="347"/>
      <c r="AI118" s="347"/>
      <c r="AJ118" s="347"/>
      <c r="AK118" s="347"/>
      <c r="AL118" s="348" t="s">
        <v>31</v>
      </c>
      <c r="AM118" s="349"/>
      <c r="AN118" s="350"/>
      <c r="AO118" s="128"/>
      <c r="AP118" s="215"/>
      <c r="AQ118" s="332"/>
      <c r="AR118" s="2"/>
    </row>
    <row r="119" spans="1:44" ht="14.25" customHeight="1" thickBot="1" thickTop="1">
      <c r="A119" s="215"/>
      <c r="B119" s="650"/>
      <c r="C119" s="351" t="s">
        <v>127</v>
      </c>
      <c r="D119" s="352"/>
      <c r="E119" s="353"/>
      <c r="F119" s="354"/>
      <c r="G119" s="355"/>
      <c r="H119" s="356"/>
      <c r="I119" s="356"/>
      <c r="J119" s="356"/>
      <c r="K119" s="342"/>
      <c r="L119" s="357"/>
      <c r="M119" s="341"/>
      <c r="N119" s="341"/>
      <c r="O119" s="341"/>
      <c r="P119" s="342"/>
      <c r="Q119" s="343"/>
      <c r="R119" s="344"/>
      <c r="S119" s="345"/>
      <c r="T119" s="217"/>
      <c r="U119" s="358"/>
      <c r="V119" s="358"/>
      <c r="W119" s="358"/>
      <c r="X119" s="358"/>
      <c r="Y119" s="359">
        <v>1</v>
      </c>
      <c r="Z119" s="695" t="s">
        <v>128</v>
      </c>
      <c r="AA119" s="696"/>
      <c r="AB119" s="696"/>
      <c r="AC119" s="696"/>
      <c r="AD119" s="696"/>
      <c r="AE119" s="696"/>
      <c r="AF119" s="696"/>
      <c r="AG119" s="696"/>
      <c r="AH119" s="696"/>
      <c r="AI119" s="696"/>
      <c r="AJ119" s="696"/>
      <c r="AK119" s="697"/>
      <c r="AL119" s="360">
        <v>10</v>
      </c>
      <c r="AM119" s="360"/>
      <c r="AN119" s="361"/>
      <c r="AO119" s="128"/>
      <c r="AP119" s="215"/>
      <c r="AQ119" s="218"/>
      <c r="AR119" s="2"/>
    </row>
    <row r="120" spans="1:44" ht="15" customHeight="1" thickBot="1" thickTop="1">
      <c r="A120" s="215"/>
      <c r="B120" s="651" t="s">
        <v>253</v>
      </c>
      <c r="C120" s="362" t="s">
        <v>129</v>
      </c>
      <c r="D120" s="363"/>
      <c r="E120" s="364">
        <f aca="true" t="shared" si="16" ref="E120:E125">SUM(G120:I120)+SUM(L120:N120)</f>
        <v>0</v>
      </c>
      <c r="F120" s="365">
        <f aca="true" t="shared" si="17" ref="F120:F125">K120+P120</f>
        <v>20</v>
      </c>
      <c r="G120" s="355">
        <v>0</v>
      </c>
      <c r="H120" s="356">
        <v>0</v>
      </c>
      <c r="I120" s="356">
        <v>0</v>
      </c>
      <c r="J120" s="356" t="s">
        <v>79</v>
      </c>
      <c r="K120" s="342">
        <v>20</v>
      </c>
      <c r="L120" s="357"/>
      <c r="M120" s="341"/>
      <c r="N120" s="341"/>
      <c r="O120" s="341"/>
      <c r="P120" s="342"/>
      <c r="Q120" s="343"/>
      <c r="R120" s="344"/>
      <c r="S120" s="345"/>
      <c r="T120" s="217"/>
      <c r="U120" s="358"/>
      <c r="V120" s="358"/>
      <c r="W120" s="358"/>
      <c r="X120" s="358"/>
      <c r="Y120" s="359">
        <v>2</v>
      </c>
      <c r="Z120" s="366" t="s">
        <v>130</v>
      </c>
      <c r="AA120" s="367"/>
      <c r="AB120" s="367"/>
      <c r="AC120" s="367"/>
      <c r="AD120" s="367"/>
      <c r="AE120" s="367"/>
      <c r="AF120" s="367"/>
      <c r="AG120" s="367"/>
      <c r="AH120" s="367"/>
      <c r="AI120" s="367"/>
      <c r="AJ120" s="367"/>
      <c r="AK120" s="368"/>
      <c r="AL120" s="360">
        <v>4</v>
      </c>
      <c r="AM120" s="360"/>
      <c r="AN120" s="361"/>
      <c r="AO120" s="128"/>
      <c r="AP120" s="128"/>
      <c r="AQ120" s="218"/>
      <c r="AR120" s="2"/>
    </row>
    <row r="121" spans="1:44" ht="14.25" customHeight="1" thickBot="1">
      <c r="A121" s="215"/>
      <c r="B121" s="651" t="s">
        <v>254</v>
      </c>
      <c r="C121" s="362" t="s">
        <v>131</v>
      </c>
      <c r="D121" s="363"/>
      <c r="E121" s="364">
        <f t="shared" si="16"/>
        <v>0</v>
      </c>
      <c r="F121" s="365">
        <f t="shared" si="17"/>
        <v>20</v>
      </c>
      <c r="G121" s="355"/>
      <c r="H121" s="356"/>
      <c r="I121" s="356"/>
      <c r="J121" s="356"/>
      <c r="K121" s="342"/>
      <c r="L121" s="357">
        <v>0</v>
      </c>
      <c r="M121" s="341">
        <v>0</v>
      </c>
      <c r="N121" s="341">
        <v>0</v>
      </c>
      <c r="O121" s="341" t="s">
        <v>79</v>
      </c>
      <c r="P121" s="342">
        <v>20</v>
      </c>
      <c r="Q121" s="214"/>
      <c r="R121" s="369"/>
      <c r="S121" s="370"/>
      <c r="T121" s="217"/>
      <c r="U121" s="128"/>
      <c r="V121" s="128"/>
      <c r="W121" s="128"/>
      <c r="X121" s="128"/>
      <c r="Y121" s="359">
        <v>3</v>
      </c>
      <c r="Z121" s="366" t="s">
        <v>198</v>
      </c>
      <c r="AA121" s="367"/>
      <c r="AB121" s="367"/>
      <c r="AC121" s="367"/>
      <c r="AD121" s="367"/>
      <c r="AE121" s="367"/>
      <c r="AF121" s="367"/>
      <c r="AG121" s="367"/>
      <c r="AH121" s="367"/>
      <c r="AI121" s="367"/>
      <c r="AJ121" s="367"/>
      <c r="AK121" s="368"/>
      <c r="AL121" s="360">
        <v>8</v>
      </c>
      <c r="AM121" s="360"/>
      <c r="AN121" s="361"/>
      <c r="AO121" s="128"/>
      <c r="AP121" s="128"/>
      <c r="AQ121" s="218"/>
      <c r="AR121" s="2"/>
    </row>
    <row r="122" spans="1:44" ht="12.75" customHeight="1" thickBot="1">
      <c r="A122" s="215"/>
      <c r="B122" s="652" t="s">
        <v>0</v>
      </c>
      <c r="C122" s="619" t="s">
        <v>274</v>
      </c>
      <c r="D122" s="363"/>
      <c r="E122" s="364">
        <f t="shared" si="16"/>
        <v>0</v>
      </c>
      <c r="F122" s="365">
        <f t="shared" si="17"/>
        <v>0</v>
      </c>
      <c r="G122" s="371"/>
      <c r="H122" s="372"/>
      <c r="I122" s="372"/>
      <c r="J122" s="372"/>
      <c r="K122" s="373"/>
      <c r="L122" s="374"/>
      <c r="M122" s="375"/>
      <c r="N122" s="375"/>
      <c r="O122" s="375"/>
      <c r="P122" s="373"/>
      <c r="Q122" s="214"/>
      <c r="R122" s="369"/>
      <c r="S122" s="370"/>
      <c r="T122" s="217"/>
      <c r="U122" s="128"/>
      <c r="V122" s="128"/>
      <c r="W122" s="128"/>
      <c r="X122" s="128"/>
      <c r="Y122" s="376"/>
      <c r="Z122" s="377"/>
      <c r="AA122" s="378"/>
      <c r="AB122" s="378"/>
      <c r="AC122" s="378"/>
      <c r="AD122" s="378"/>
      <c r="AE122" s="378"/>
      <c r="AF122" s="378"/>
      <c r="AG122" s="378"/>
      <c r="AH122" s="378"/>
      <c r="AI122" s="378"/>
      <c r="AJ122" s="378"/>
      <c r="AK122" s="379"/>
      <c r="AL122" s="380"/>
      <c r="AM122" s="380"/>
      <c r="AN122" s="381"/>
      <c r="AO122" s="2"/>
      <c r="AP122" s="2"/>
      <c r="AQ122" s="2"/>
      <c r="AR122" s="2"/>
    </row>
    <row r="123" spans="1:44" ht="12.75" customHeight="1" thickBot="1">
      <c r="A123" s="215"/>
      <c r="B123" s="652" t="s">
        <v>1</v>
      </c>
      <c r="C123" s="620" t="s">
        <v>275</v>
      </c>
      <c r="D123" s="363"/>
      <c r="E123" s="364">
        <f t="shared" si="16"/>
        <v>0</v>
      </c>
      <c r="F123" s="365">
        <f t="shared" si="17"/>
        <v>0</v>
      </c>
      <c r="G123" s="371"/>
      <c r="H123" s="372"/>
      <c r="I123" s="372"/>
      <c r="J123" s="372"/>
      <c r="K123" s="373"/>
      <c r="L123" s="374"/>
      <c r="M123" s="375"/>
      <c r="N123" s="375"/>
      <c r="O123" s="375"/>
      <c r="P123" s="373"/>
      <c r="Q123" s="214"/>
      <c r="R123" s="369"/>
      <c r="S123" s="370"/>
      <c r="T123" s="217"/>
      <c r="U123" s="128"/>
      <c r="V123" s="128"/>
      <c r="W123" s="128"/>
      <c r="X123" s="128"/>
      <c r="Y123" s="214"/>
      <c r="Z123" s="214"/>
      <c r="AA123" s="214"/>
      <c r="AB123" s="214"/>
      <c r="AC123" s="214"/>
      <c r="AD123" s="3"/>
      <c r="AE123" s="216"/>
      <c r="AF123" s="216"/>
      <c r="AG123" s="216"/>
      <c r="AH123" s="216"/>
      <c r="AI123" s="216"/>
      <c r="AJ123" s="216"/>
      <c r="AK123" s="216"/>
      <c r="AL123" s="216"/>
      <c r="AM123" s="216"/>
      <c r="AN123" s="216"/>
      <c r="AO123" s="2"/>
      <c r="AP123" s="2"/>
      <c r="AQ123" s="2"/>
      <c r="AR123" s="2"/>
    </row>
    <row r="124" spans="1:44" ht="12.75" customHeight="1" thickBot="1">
      <c r="A124" s="215"/>
      <c r="B124" s="653"/>
      <c r="C124" s="382"/>
      <c r="D124" s="363"/>
      <c r="E124" s="364">
        <f t="shared" si="16"/>
        <v>0</v>
      </c>
      <c r="F124" s="365">
        <f t="shared" si="17"/>
        <v>0</v>
      </c>
      <c r="G124" s="371"/>
      <c r="H124" s="372"/>
      <c r="I124" s="372"/>
      <c r="J124" s="372"/>
      <c r="K124" s="373"/>
      <c r="L124" s="374"/>
      <c r="M124" s="375"/>
      <c r="N124" s="375"/>
      <c r="O124" s="375"/>
      <c r="P124" s="373"/>
      <c r="Q124" s="214"/>
      <c r="R124" s="369"/>
      <c r="S124" s="370"/>
      <c r="T124" s="128"/>
      <c r="U124" s="214"/>
      <c r="V124" s="214"/>
      <c r="W124" s="214"/>
      <c r="X124" s="128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16" t="s">
        <v>132</v>
      </c>
      <c r="AJ124" s="216"/>
      <c r="AK124" s="216"/>
      <c r="AL124" s="383">
        <f>SUM(AL119:AL121)</f>
        <v>22</v>
      </c>
      <c r="AM124" s="384"/>
      <c r="AN124" s="385"/>
      <c r="AO124" s="214"/>
      <c r="AP124" s="2"/>
      <c r="AQ124" s="2"/>
      <c r="AR124" s="2"/>
    </row>
    <row r="125" spans="1:44" ht="13.5" thickBot="1">
      <c r="A125" s="215"/>
      <c r="B125" s="674" t="s">
        <v>4</v>
      </c>
      <c r="C125" s="675" t="s">
        <v>5</v>
      </c>
      <c r="D125" s="363"/>
      <c r="E125" s="364">
        <f t="shared" si="16"/>
        <v>0</v>
      </c>
      <c r="F125" s="365">
        <f t="shared" si="17"/>
        <v>0</v>
      </c>
      <c r="G125" s="386"/>
      <c r="H125" s="387"/>
      <c r="I125" s="387"/>
      <c r="J125" s="387"/>
      <c r="K125" s="388"/>
      <c r="L125" s="389"/>
      <c r="M125" s="390"/>
      <c r="N125" s="390"/>
      <c r="O125" s="390"/>
      <c r="P125" s="388"/>
      <c r="Q125" s="391"/>
      <c r="R125" s="392"/>
      <c r="S125" s="393"/>
      <c r="T125" s="214"/>
      <c r="U125" s="215"/>
      <c r="V125" s="215"/>
      <c r="W125" s="215"/>
      <c r="X125" s="215"/>
      <c r="AO125" s="2"/>
      <c r="AP125" s="2"/>
      <c r="AQ125" s="2"/>
      <c r="AR125" s="2"/>
    </row>
    <row r="126" spans="1:44" ht="26.25" customHeight="1" thickBot="1" thickTop="1">
      <c r="A126" s="2"/>
      <c r="B126" s="654"/>
      <c r="C126" s="394" t="s">
        <v>133</v>
      </c>
      <c r="D126" s="395"/>
      <c r="E126" s="396">
        <f>SUM(E120:E125)</f>
        <v>0</v>
      </c>
      <c r="F126" s="396">
        <f>SUM(F120:F125)</f>
        <v>40</v>
      </c>
      <c r="G126" s="396">
        <f>SUM(G120:G125)</f>
        <v>0</v>
      </c>
      <c r="H126" s="396">
        <f>SUM(H120:H125)</f>
        <v>0</v>
      </c>
      <c r="I126" s="396">
        <f>SUM(I120:I125)</f>
        <v>0</v>
      </c>
      <c r="J126" s="396"/>
      <c r="K126" s="396">
        <f>SUM(K120:K125)</f>
        <v>20</v>
      </c>
      <c r="L126" s="396">
        <f>SUM(L120:L125)</f>
        <v>0</v>
      </c>
      <c r="M126" s="396">
        <f>SUM(M120:M125)</f>
        <v>0</v>
      </c>
      <c r="N126" s="396">
        <f>SUM(N120:N125)</f>
        <v>0</v>
      </c>
      <c r="O126" s="396"/>
      <c r="P126" s="397">
        <f>SUM(P120:P125)</f>
        <v>20</v>
      </c>
      <c r="Q126" s="2"/>
      <c r="R126" s="2"/>
      <c r="S126" s="2"/>
      <c r="T126" s="214"/>
      <c r="U126" s="215"/>
      <c r="V126" s="215"/>
      <c r="W126" s="215"/>
      <c r="X126" s="215"/>
      <c r="AO126" s="2"/>
      <c r="AP126" s="128"/>
      <c r="AQ126" s="218"/>
      <c r="AR126" s="2"/>
    </row>
    <row r="127" spans="1:44" ht="25.5" customHeight="1" thickBot="1">
      <c r="A127" s="128"/>
      <c r="B127" s="655" t="s">
        <v>134</v>
      </c>
      <c r="C127" s="398"/>
      <c r="D127" s="398"/>
      <c r="E127" s="399"/>
      <c r="F127" s="399"/>
      <c r="G127" s="399"/>
      <c r="H127" s="399"/>
      <c r="I127" s="399"/>
      <c r="J127" s="214"/>
      <c r="K127" s="214"/>
      <c r="L127" s="214"/>
      <c r="M127" s="214"/>
      <c r="N127" s="214"/>
      <c r="O127" s="214"/>
      <c r="P127" s="214"/>
      <c r="Q127" s="2"/>
      <c r="R127" s="2"/>
      <c r="S127" s="2"/>
      <c r="T127" s="214"/>
      <c r="U127" s="215"/>
      <c r="V127" s="215"/>
      <c r="W127" s="215"/>
      <c r="X127" s="215"/>
      <c r="Y127" s="684" t="s">
        <v>239</v>
      </c>
      <c r="Z127" s="685"/>
      <c r="AA127" s="685"/>
      <c r="AB127" s="685"/>
      <c r="AC127" s="685"/>
      <c r="AD127" s="685"/>
      <c r="AE127" s="685"/>
      <c r="AF127" s="685"/>
      <c r="AG127" s="685"/>
      <c r="AH127" s="685"/>
      <c r="AI127" s="685"/>
      <c r="AJ127" s="685"/>
      <c r="AK127" s="685"/>
      <c r="AL127" s="685"/>
      <c r="AM127" s="685"/>
      <c r="AN127" s="686"/>
      <c r="AO127" s="128"/>
      <c r="AP127" s="128"/>
      <c r="AQ127" s="218"/>
      <c r="AR127" s="2"/>
    </row>
    <row r="128" spans="1:44" ht="25.5" customHeight="1" thickBot="1">
      <c r="A128" s="128"/>
      <c r="B128" s="656"/>
      <c r="C128" s="557"/>
      <c r="D128" s="557"/>
      <c r="E128" s="558"/>
      <c r="F128" s="558"/>
      <c r="G128" s="558"/>
      <c r="H128" s="558"/>
      <c r="I128" s="558"/>
      <c r="J128" s="214"/>
      <c r="K128" s="214"/>
      <c r="L128" s="214"/>
      <c r="M128" s="214"/>
      <c r="N128" s="214"/>
      <c r="O128" s="214"/>
      <c r="P128" s="214"/>
      <c r="Q128" s="2"/>
      <c r="R128" s="2"/>
      <c r="S128" s="2"/>
      <c r="T128" s="214"/>
      <c r="U128" s="215"/>
      <c r="V128" s="215"/>
      <c r="W128" s="215"/>
      <c r="X128" s="215"/>
      <c r="Y128" s="566" t="s">
        <v>125</v>
      </c>
      <c r="Z128" s="567"/>
      <c r="AA128" s="567"/>
      <c r="AB128" s="567"/>
      <c r="AC128" s="568"/>
      <c r="AD128" s="567"/>
      <c r="AE128" s="567"/>
      <c r="AF128" s="569"/>
      <c r="AG128" s="569"/>
      <c r="AH128" s="570"/>
      <c r="AI128" s="569"/>
      <c r="AJ128" s="569"/>
      <c r="AK128" s="569"/>
      <c r="AL128" s="569"/>
      <c r="AM128" s="570"/>
      <c r="AN128" s="571"/>
      <c r="AO128" s="128"/>
      <c r="AP128" s="128"/>
      <c r="AQ128" s="218"/>
      <c r="AR128" s="2"/>
    </row>
    <row r="129" spans="1:44" ht="25.5" customHeight="1">
      <c r="A129" s="128"/>
      <c r="B129" s="656"/>
      <c r="C129" s="557"/>
      <c r="D129" s="557"/>
      <c r="E129" s="558"/>
      <c r="F129" s="558"/>
      <c r="G129" s="558"/>
      <c r="H129" s="558"/>
      <c r="I129" s="558"/>
      <c r="J129" s="214"/>
      <c r="K129" s="214"/>
      <c r="L129" s="214"/>
      <c r="M129" s="214"/>
      <c r="N129" s="214"/>
      <c r="O129" s="214"/>
      <c r="P129" s="214"/>
      <c r="Q129" s="2"/>
      <c r="R129" s="2"/>
      <c r="S129" s="2"/>
      <c r="T129" s="214"/>
      <c r="U129" s="215"/>
      <c r="V129" s="215"/>
      <c r="W129" s="215"/>
      <c r="X129" s="215"/>
      <c r="Y129" s="572"/>
      <c r="Z129" s="573"/>
      <c r="AA129" s="573"/>
      <c r="AB129" s="573"/>
      <c r="AC129" s="573"/>
      <c r="AD129" s="573"/>
      <c r="AE129" s="573"/>
      <c r="AF129" s="573"/>
      <c r="AG129" s="573"/>
      <c r="AH129" s="573"/>
      <c r="AI129" s="573"/>
      <c r="AJ129" s="573"/>
      <c r="AK129" s="573"/>
      <c r="AL129" s="574" t="s">
        <v>31</v>
      </c>
      <c r="AM129" s="575"/>
      <c r="AN129" s="576"/>
      <c r="AO129" s="128"/>
      <c r="AP129" s="128"/>
      <c r="AQ129" s="218"/>
      <c r="AR129" s="2"/>
    </row>
    <row r="130" spans="1:44" ht="25.5" customHeight="1">
      <c r="A130" s="128"/>
      <c r="B130" s="656"/>
      <c r="C130" s="557"/>
      <c r="D130" s="557"/>
      <c r="E130" s="558"/>
      <c r="F130" s="558"/>
      <c r="G130" s="558"/>
      <c r="H130" s="558"/>
      <c r="I130" s="558"/>
      <c r="J130" s="214"/>
      <c r="K130" s="214"/>
      <c r="L130" s="214"/>
      <c r="M130" s="214"/>
      <c r="N130" s="214"/>
      <c r="O130" s="214"/>
      <c r="P130" s="214"/>
      <c r="Q130" s="2"/>
      <c r="R130" s="2"/>
      <c r="S130" s="2"/>
      <c r="T130" s="214"/>
      <c r="U130" s="215"/>
      <c r="V130" s="215"/>
      <c r="W130" s="215"/>
      <c r="X130" s="215"/>
      <c r="Y130" s="577">
        <v>1</v>
      </c>
      <c r="Z130" s="683" t="s">
        <v>242</v>
      </c>
      <c r="AA130" s="696"/>
      <c r="AB130" s="696"/>
      <c r="AC130" s="696"/>
      <c r="AD130" s="696"/>
      <c r="AE130" s="696"/>
      <c r="AF130" s="696"/>
      <c r="AG130" s="696"/>
      <c r="AH130" s="696"/>
      <c r="AI130" s="696"/>
      <c r="AJ130" s="696"/>
      <c r="AK130" s="697"/>
      <c r="AL130" s="578">
        <v>4</v>
      </c>
      <c r="AM130" s="578"/>
      <c r="AN130" s="579"/>
      <c r="AO130" s="128"/>
      <c r="AP130" s="128"/>
      <c r="AQ130" s="218"/>
      <c r="AR130" s="2"/>
    </row>
    <row r="131" spans="1:44" ht="25.5" customHeight="1">
      <c r="A131" s="128"/>
      <c r="B131" s="656"/>
      <c r="C131" s="557"/>
      <c r="D131" s="557"/>
      <c r="E131" s="558"/>
      <c r="F131" s="558"/>
      <c r="G131" s="558"/>
      <c r="H131" s="558"/>
      <c r="I131" s="558"/>
      <c r="J131" s="214"/>
      <c r="K131" s="214"/>
      <c r="L131" s="214"/>
      <c r="M131" s="214"/>
      <c r="N131" s="214"/>
      <c r="O131" s="214"/>
      <c r="P131" s="214"/>
      <c r="Q131" s="2"/>
      <c r="R131" s="2"/>
      <c r="S131" s="2"/>
      <c r="T131" s="214"/>
      <c r="U131" s="215"/>
      <c r="V131" s="215"/>
      <c r="W131" s="215"/>
      <c r="X131" s="215"/>
      <c r="Y131" s="577">
        <v>2</v>
      </c>
      <c r="Z131" s="580" t="s">
        <v>246</v>
      </c>
      <c r="AA131" s="581"/>
      <c r="AB131" s="581"/>
      <c r="AC131" s="581"/>
      <c r="AD131" s="581"/>
      <c r="AE131" s="581"/>
      <c r="AF131" s="581"/>
      <c r="AG131" s="581"/>
      <c r="AH131" s="581"/>
      <c r="AI131" s="581"/>
      <c r="AJ131" s="581"/>
      <c r="AK131" s="582"/>
      <c r="AL131" s="578">
        <v>9</v>
      </c>
      <c r="AM131" s="578"/>
      <c r="AN131" s="579"/>
      <c r="AO131" s="128"/>
      <c r="AP131" s="128"/>
      <c r="AQ131" s="218"/>
      <c r="AR131" s="2"/>
    </row>
    <row r="132" spans="1:44" ht="25.5" customHeight="1">
      <c r="A132" s="128"/>
      <c r="B132" s="656"/>
      <c r="C132" s="557"/>
      <c r="D132" s="557"/>
      <c r="E132" s="558"/>
      <c r="F132" s="558"/>
      <c r="G132" s="558"/>
      <c r="H132" s="558"/>
      <c r="I132" s="558"/>
      <c r="J132" s="214"/>
      <c r="K132" s="214"/>
      <c r="L132" s="214"/>
      <c r="M132" s="214"/>
      <c r="N132" s="214"/>
      <c r="O132" s="214"/>
      <c r="P132" s="214"/>
      <c r="Q132" s="2"/>
      <c r="R132" s="2"/>
      <c r="S132" s="2"/>
      <c r="T132" s="214"/>
      <c r="U132" s="215"/>
      <c r="V132" s="215"/>
      <c r="W132" s="215"/>
      <c r="X132" s="215"/>
      <c r="Y132" s="577">
        <v>3</v>
      </c>
      <c r="Z132" s="580" t="s">
        <v>232</v>
      </c>
      <c r="AA132" s="581"/>
      <c r="AB132" s="581"/>
      <c r="AC132" s="581"/>
      <c r="AD132" s="581"/>
      <c r="AE132" s="581"/>
      <c r="AF132" s="581"/>
      <c r="AG132" s="581"/>
      <c r="AH132" s="581"/>
      <c r="AI132" s="581"/>
      <c r="AJ132" s="581"/>
      <c r="AK132" s="582"/>
      <c r="AL132" s="578">
        <v>9</v>
      </c>
      <c r="AM132" s="578"/>
      <c r="AN132" s="579"/>
      <c r="AO132" s="128"/>
      <c r="AP132" s="128"/>
      <c r="AQ132" s="218"/>
      <c r="AR132" s="2"/>
    </row>
    <row r="133" spans="1:44" ht="25.5" customHeight="1" thickBot="1">
      <c r="A133" s="128"/>
      <c r="B133" s="656"/>
      <c r="C133" s="557"/>
      <c r="D133" s="557"/>
      <c r="E133" s="558"/>
      <c r="F133" s="558"/>
      <c r="G133" s="558"/>
      <c r="H133" s="558"/>
      <c r="I133" s="558"/>
      <c r="J133" s="214"/>
      <c r="K133" s="214"/>
      <c r="L133" s="214"/>
      <c r="M133" s="214"/>
      <c r="N133" s="214"/>
      <c r="O133" s="214"/>
      <c r="P133" s="214"/>
      <c r="Q133" s="2"/>
      <c r="R133" s="2"/>
      <c r="S133" s="2"/>
      <c r="T133" s="214"/>
      <c r="U133" s="215"/>
      <c r="V133" s="215"/>
      <c r="W133" s="215"/>
      <c r="X133" s="215"/>
      <c r="Y133" s="583"/>
      <c r="Z133" s="584"/>
      <c r="AA133" s="585"/>
      <c r="AB133" s="585"/>
      <c r="AC133" s="585"/>
      <c r="AD133" s="585"/>
      <c r="AE133" s="585"/>
      <c r="AF133" s="585"/>
      <c r="AG133" s="585"/>
      <c r="AH133" s="585"/>
      <c r="AI133" s="585"/>
      <c r="AJ133" s="585"/>
      <c r="AK133" s="586"/>
      <c r="AL133" s="587"/>
      <c r="AM133" s="587"/>
      <c r="AN133" s="588"/>
      <c r="AO133" s="2"/>
      <c r="AP133" s="128"/>
      <c r="AQ133" s="218"/>
      <c r="AR133" s="2"/>
    </row>
    <row r="134" spans="25:41" ht="15" customHeight="1">
      <c r="Y134" s="214"/>
      <c r="Z134" s="214"/>
      <c r="AA134" s="214"/>
      <c r="AB134" s="214"/>
      <c r="AC134" s="214"/>
      <c r="AD134" s="3"/>
      <c r="AE134" s="216"/>
      <c r="AF134" s="216"/>
      <c r="AG134" s="216"/>
      <c r="AH134" s="2"/>
      <c r="AI134" s="216" t="s">
        <v>132</v>
      </c>
      <c r="AJ134" s="216"/>
      <c r="AK134" s="216"/>
      <c r="AL134" s="383">
        <f>SUM(AL130:AL132)</f>
        <v>22</v>
      </c>
      <c r="AM134" s="384"/>
      <c r="AN134" s="385"/>
      <c r="AO134" s="2"/>
    </row>
    <row r="135" spans="25:41" ht="15" customHeight="1">
      <c r="Y135" s="214"/>
      <c r="Z135" s="214"/>
      <c r="AA135" s="214"/>
      <c r="AB135" s="214"/>
      <c r="AC135" s="214"/>
      <c r="AD135" s="3"/>
      <c r="AE135" s="216"/>
      <c r="AF135" s="216"/>
      <c r="AG135" s="216"/>
      <c r="AH135" s="216"/>
      <c r="AI135" s="216"/>
      <c r="AJ135" s="216"/>
      <c r="AK135" s="216"/>
      <c r="AL135" s="216"/>
      <c r="AM135" s="216"/>
      <c r="AN135" s="216"/>
      <c r="AO135" s="2"/>
    </row>
    <row r="136" spans="25:41" ht="15" customHeight="1" thickBot="1"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16"/>
      <c r="AJ136" s="216"/>
      <c r="AK136" s="216"/>
      <c r="AL136" s="559"/>
      <c r="AM136" s="559"/>
      <c r="AN136" s="559"/>
      <c r="AO136" s="214"/>
    </row>
    <row r="137" spans="1:44" ht="14.25" customHeight="1" thickBot="1" thickTop="1">
      <c r="A137" s="128"/>
      <c r="B137" s="657"/>
      <c r="C137" s="400" t="s">
        <v>89</v>
      </c>
      <c r="D137" s="401"/>
      <c r="E137" s="402"/>
      <c r="F137" s="403"/>
      <c r="G137" s="404"/>
      <c r="H137" s="404"/>
      <c r="I137" s="404"/>
      <c r="J137" s="405" t="s">
        <v>109</v>
      </c>
      <c r="K137" s="406"/>
      <c r="L137" s="407"/>
      <c r="M137" s="408"/>
      <c r="N137" s="408"/>
      <c r="O137" s="409"/>
      <c r="P137" s="407"/>
      <c r="Q137" s="407"/>
      <c r="R137" s="408"/>
      <c r="S137" s="408"/>
      <c r="T137" s="408"/>
      <c r="U137" s="406"/>
      <c r="V137" s="408"/>
      <c r="W137" s="408"/>
      <c r="X137" s="408"/>
      <c r="Y137" s="409"/>
      <c r="Z137" s="408"/>
      <c r="AA137" s="408"/>
      <c r="AB137" s="408"/>
      <c r="AC137" s="408"/>
      <c r="AD137" s="408"/>
      <c r="AE137" s="687" t="s">
        <v>135</v>
      </c>
      <c r="AF137" s="698"/>
      <c r="AG137" s="698"/>
      <c r="AH137" s="698"/>
      <c r="AI137" s="699"/>
      <c r="AJ137" s="560"/>
      <c r="AK137" s="561"/>
      <c r="AL137" s="561"/>
      <c r="AM137" s="561"/>
      <c r="AN137" s="562"/>
      <c r="AO137" s="410"/>
      <c r="AP137" s="411"/>
      <c r="AQ137" s="412"/>
      <c r="AR137" s="2"/>
    </row>
    <row r="138" spans="1:44" ht="14.25" customHeight="1" thickBot="1" thickTop="1">
      <c r="A138" s="128"/>
      <c r="B138" s="658" t="s">
        <v>2</v>
      </c>
      <c r="C138" s="413" t="s">
        <v>110</v>
      </c>
      <c r="D138" s="414"/>
      <c r="E138" s="415"/>
      <c r="F138" s="416"/>
      <c r="G138" s="417"/>
      <c r="H138" s="417"/>
      <c r="I138" s="417"/>
      <c r="J138" s="418"/>
      <c r="K138" s="419"/>
      <c r="L138" s="420"/>
      <c r="M138" s="420"/>
      <c r="N138" s="420"/>
      <c r="O138" s="421"/>
      <c r="P138" s="420"/>
      <c r="Q138" s="420"/>
      <c r="R138" s="420"/>
      <c r="S138" s="420"/>
      <c r="T138" s="420"/>
      <c r="U138" s="422"/>
      <c r="V138" s="129"/>
      <c r="W138" s="129"/>
      <c r="X138" s="129"/>
      <c r="Y138" s="423"/>
      <c r="Z138" s="129"/>
      <c r="AA138" s="129"/>
      <c r="AB138" s="129"/>
      <c r="AC138" s="129"/>
      <c r="AD138" s="129"/>
      <c r="AE138" s="700"/>
      <c r="AF138" s="701"/>
      <c r="AG138" s="701"/>
      <c r="AH138" s="701"/>
      <c r="AI138" s="702"/>
      <c r="AJ138" s="563"/>
      <c r="AK138" s="564"/>
      <c r="AL138" s="564"/>
      <c r="AM138" s="564"/>
      <c r="AN138" s="565"/>
      <c r="AO138" s="703" t="s">
        <v>97</v>
      </c>
      <c r="AP138" s="704"/>
      <c r="AQ138" s="705"/>
      <c r="AR138" s="2"/>
    </row>
    <row r="139" spans="1:44" ht="13.5" customHeight="1">
      <c r="A139" s="4"/>
      <c r="B139" s="672" t="s">
        <v>272</v>
      </c>
      <c r="C139" s="424" t="s">
        <v>111</v>
      </c>
      <c r="D139" s="425">
        <f>SUM(F139,G139,H139,K139,L139,M139,P139,Q139,R139,U139,V139,W139,Z139,AA139,AB139,AE139,AF139,AG139,AJ139,AK139,AL139)</f>
        <v>4</v>
      </c>
      <c r="E139" s="425">
        <f>SUM(J139,O139,T139,Y139,AD139,AI139,AN139)</f>
        <v>4</v>
      </c>
      <c r="F139" s="426"/>
      <c r="G139" s="172"/>
      <c r="H139" s="172"/>
      <c r="I139" s="172"/>
      <c r="J139" s="38"/>
      <c r="K139" s="426"/>
      <c r="L139" s="172"/>
      <c r="M139" s="172"/>
      <c r="N139" s="172"/>
      <c r="O139" s="38"/>
      <c r="P139" s="426"/>
      <c r="Q139" s="172"/>
      <c r="R139" s="172"/>
      <c r="S139" s="172"/>
      <c r="T139" s="38"/>
      <c r="U139" s="426"/>
      <c r="V139" s="172"/>
      <c r="W139" s="172"/>
      <c r="X139" s="172"/>
      <c r="Y139" s="38"/>
      <c r="Z139" s="173"/>
      <c r="AA139" s="172"/>
      <c r="AB139" s="172"/>
      <c r="AC139" s="172"/>
      <c r="AD139" s="38"/>
      <c r="AE139" s="426">
        <v>2</v>
      </c>
      <c r="AF139" s="427">
        <v>0</v>
      </c>
      <c r="AG139" s="172">
        <v>2</v>
      </c>
      <c r="AH139" s="172" t="s">
        <v>34</v>
      </c>
      <c r="AI139" s="38">
        <v>4</v>
      </c>
      <c r="AJ139" s="426"/>
      <c r="AK139" s="172"/>
      <c r="AL139" s="172"/>
      <c r="AM139" s="172"/>
      <c r="AN139" s="38"/>
      <c r="AO139" s="171"/>
      <c r="AP139" s="428"/>
      <c r="AQ139" s="429"/>
      <c r="AR139" s="2"/>
    </row>
    <row r="140" spans="1:44" ht="13.5" customHeight="1">
      <c r="A140" s="4"/>
      <c r="B140" s="659" t="s">
        <v>191</v>
      </c>
      <c r="C140" s="430" t="s">
        <v>136</v>
      </c>
      <c r="D140" s="431" t="s">
        <v>137</v>
      </c>
      <c r="E140" s="432"/>
      <c r="F140" s="433"/>
      <c r="G140" s="49"/>
      <c r="H140" s="49"/>
      <c r="I140" s="49"/>
      <c r="J140" s="50"/>
      <c r="K140" s="433"/>
      <c r="L140" s="49"/>
      <c r="M140" s="49"/>
      <c r="N140" s="49"/>
      <c r="O140" s="50"/>
      <c r="P140" s="433"/>
      <c r="Q140" s="49"/>
      <c r="R140" s="49"/>
      <c r="S140" s="49"/>
      <c r="T140" s="50"/>
      <c r="U140" s="433"/>
      <c r="V140" s="49"/>
      <c r="W140" s="49"/>
      <c r="X140" s="49"/>
      <c r="Y140" s="50"/>
      <c r="Z140" s="51"/>
      <c r="AA140" s="49"/>
      <c r="AB140" s="49"/>
      <c r="AC140" s="49"/>
      <c r="AD140" s="50"/>
      <c r="AE140" s="433">
        <v>2</v>
      </c>
      <c r="AF140" s="103">
        <v>0</v>
      </c>
      <c r="AG140" s="49">
        <v>2</v>
      </c>
      <c r="AH140" s="49" t="s">
        <v>34</v>
      </c>
      <c r="AI140" s="50">
        <v>4</v>
      </c>
      <c r="AJ140" s="433"/>
      <c r="AK140" s="49"/>
      <c r="AL140" s="49"/>
      <c r="AM140" s="49"/>
      <c r="AN140" s="50"/>
      <c r="AO140" s="238">
        <v>24</v>
      </c>
      <c r="AP140" s="434"/>
      <c r="AQ140" s="53" t="s">
        <v>67</v>
      </c>
      <c r="AR140" s="2"/>
    </row>
    <row r="141" spans="1:44" ht="15.75" customHeight="1" thickBot="1">
      <c r="A141" s="4"/>
      <c r="B141" s="660" t="s">
        <v>192</v>
      </c>
      <c r="C141" s="435" t="s">
        <v>138</v>
      </c>
      <c r="D141" s="436" t="s">
        <v>137</v>
      </c>
      <c r="E141" s="437"/>
      <c r="F141" s="438"/>
      <c r="G141" s="205"/>
      <c r="H141" s="205"/>
      <c r="I141" s="205"/>
      <c r="J141" s="206"/>
      <c r="K141" s="438"/>
      <c r="L141" s="205"/>
      <c r="M141" s="205"/>
      <c r="N141" s="205"/>
      <c r="O141" s="206"/>
      <c r="P141" s="438"/>
      <c r="Q141" s="205"/>
      <c r="R141" s="205"/>
      <c r="S141" s="205"/>
      <c r="T141" s="206"/>
      <c r="U141" s="438"/>
      <c r="V141" s="205"/>
      <c r="W141" s="205"/>
      <c r="X141" s="205"/>
      <c r="Y141" s="206"/>
      <c r="Z141" s="204"/>
      <c r="AA141" s="205"/>
      <c r="AB141" s="205"/>
      <c r="AC141" s="205"/>
      <c r="AD141" s="206"/>
      <c r="AE141" s="438">
        <v>2</v>
      </c>
      <c r="AF141" s="439">
        <v>0</v>
      </c>
      <c r="AG141" s="205">
        <v>2</v>
      </c>
      <c r="AH141" s="205" t="s">
        <v>34</v>
      </c>
      <c r="AI141" s="206">
        <v>4</v>
      </c>
      <c r="AJ141" s="438"/>
      <c r="AK141" s="205"/>
      <c r="AL141" s="205"/>
      <c r="AM141" s="205"/>
      <c r="AN141" s="206"/>
      <c r="AO141" s="440">
        <v>31</v>
      </c>
      <c r="AP141" s="441"/>
      <c r="AQ141" s="442"/>
      <c r="AR141" s="2"/>
    </row>
    <row r="142" ht="15" customHeight="1" thickBot="1"/>
    <row r="143" spans="1:44" ht="16.5" customHeight="1" thickBot="1">
      <c r="A143" s="214"/>
      <c r="B143" s="679" t="s">
        <v>139</v>
      </c>
      <c r="C143" s="692"/>
      <c r="D143" s="2"/>
      <c r="E143" s="2"/>
      <c r="F143" s="2"/>
      <c r="G143" s="2"/>
      <c r="H143" s="2"/>
      <c r="I143" s="2"/>
      <c r="J143" s="217"/>
      <c r="K143" s="128"/>
      <c r="L143" s="214"/>
      <c r="M143" s="128"/>
      <c r="N143" s="128"/>
      <c r="O143" s="128"/>
      <c r="P143" s="214"/>
      <c r="Q143" s="214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2"/>
      <c r="AP143" s="2"/>
      <c r="AQ143" s="128"/>
      <c r="AR143" s="2"/>
    </row>
    <row r="144" spans="1:44" ht="21.75" customHeight="1" thickBot="1">
      <c r="A144" s="370"/>
      <c r="B144" s="661" t="s">
        <v>15</v>
      </c>
      <c r="C144" s="443" t="s">
        <v>16</v>
      </c>
      <c r="D144" s="444" t="s">
        <v>140</v>
      </c>
      <c r="E144" s="445" t="s">
        <v>141</v>
      </c>
      <c r="F144" s="446" t="s">
        <v>27</v>
      </c>
      <c r="G144" s="447" t="s">
        <v>28</v>
      </c>
      <c r="H144" s="447" t="s">
        <v>29</v>
      </c>
      <c r="I144" s="447" t="s">
        <v>30</v>
      </c>
      <c r="J144" s="448" t="s">
        <v>31</v>
      </c>
      <c r="K144" s="128"/>
      <c r="L144" s="214"/>
      <c r="M144" s="128"/>
      <c r="N144" s="128"/>
      <c r="O144" s="128"/>
      <c r="P144" s="214"/>
      <c r="Q144" s="214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2"/>
      <c r="AP144" s="218"/>
      <c r="AQ144" s="2"/>
      <c r="AR144" s="2"/>
    </row>
    <row r="145" spans="1:44" ht="14.25" customHeight="1" thickBot="1" thickTop="1">
      <c r="A145" s="4"/>
      <c r="B145" s="662"/>
      <c r="C145" s="449" t="s">
        <v>89</v>
      </c>
      <c r="D145" s="680" t="s">
        <v>90</v>
      </c>
      <c r="E145" s="681"/>
      <c r="F145" s="681"/>
      <c r="G145" s="681"/>
      <c r="H145" s="681"/>
      <c r="I145" s="681"/>
      <c r="J145" s="682"/>
      <c r="K145" s="129"/>
      <c r="L145" s="450"/>
      <c r="M145" s="706"/>
      <c r="N145" s="707"/>
      <c r="O145" s="707"/>
      <c r="P145" s="707"/>
      <c r="Q145" s="707"/>
      <c r="R145" s="707"/>
      <c r="S145" s="707"/>
      <c r="T145" s="707"/>
      <c r="U145" s="707"/>
      <c r="V145" s="707"/>
      <c r="W145" s="707"/>
      <c r="X145" s="707"/>
      <c r="Y145" s="707"/>
      <c r="Z145" s="707"/>
      <c r="AA145" s="707"/>
      <c r="AB145" s="707"/>
      <c r="AC145" s="707"/>
      <c r="AD145" s="707"/>
      <c r="AE145" s="707"/>
      <c r="AF145" s="707"/>
      <c r="AG145" s="707"/>
      <c r="AH145" s="707"/>
      <c r="AI145" s="707"/>
      <c r="AJ145" s="707"/>
      <c r="AK145" s="707"/>
      <c r="AL145" s="707"/>
      <c r="AM145" s="707"/>
      <c r="AN145" s="707"/>
      <c r="AO145" s="707"/>
      <c r="AP145" s="707"/>
      <c r="AQ145" s="707"/>
      <c r="AR145" s="2"/>
    </row>
    <row r="146" spans="1:44" ht="14.25" customHeight="1" thickBot="1" thickTop="1">
      <c r="A146" s="4"/>
      <c r="B146" s="663"/>
      <c r="C146" s="451" t="s">
        <v>142</v>
      </c>
      <c r="D146" s="414"/>
      <c r="E146" s="415"/>
      <c r="F146" s="452"/>
      <c r="G146" s="453"/>
      <c r="H146" s="453"/>
      <c r="I146" s="453"/>
      <c r="J146" s="454"/>
      <c r="K146" s="455"/>
      <c r="L146" s="456"/>
      <c r="M146" s="456"/>
      <c r="N146" s="456"/>
      <c r="O146" s="457"/>
      <c r="P146" s="456"/>
      <c r="Q146" s="456"/>
      <c r="R146" s="456"/>
      <c r="S146" s="456"/>
      <c r="T146" s="456"/>
      <c r="U146" s="710" t="s">
        <v>135</v>
      </c>
      <c r="V146" s="688"/>
      <c r="W146" s="688"/>
      <c r="X146" s="688"/>
      <c r="Y146" s="689"/>
      <c r="Z146" s="711" t="s">
        <v>143</v>
      </c>
      <c r="AA146" s="688"/>
      <c r="AB146" s="688"/>
      <c r="AC146" s="688"/>
      <c r="AD146" s="688"/>
      <c r="AE146" s="710" t="s">
        <v>135</v>
      </c>
      <c r="AF146" s="688"/>
      <c r="AG146" s="688"/>
      <c r="AH146" s="688"/>
      <c r="AI146" s="689"/>
      <c r="AJ146" s="458"/>
      <c r="AK146" s="456"/>
      <c r="AL146" s="456"/>
      <c r="AM146" s="456"/>
      <c r="AN146" s="456"/>
      <c r="AO146" s="687" t="s">
        <v>97</v>
      </c>
      <c r="AP146" s="688"/>
      <c r="AQ146" s="689"/>
      <c r="AR146" s="2"/>
    </row>
    <row r="147" spans="1:44" ht="16.5" customHeight="1" thickBot="1">
      <c r="A147" s="215"/>
      <c r="B147" s="621" t="s">
        <v>270</v>
      </c>
      <c r="C147" s="459" t="s">
        <v>92</v>
      </c>
      <c r="D147" s="460">
        <f>SUM(F147,G147,H147,K147,L147,M147,P147,Q147,R147,U147,V147,W147,Z147,AA147,AB147,AE147,AF147,AG147,AJ147,AK147,AL147)</f>
        <v>2</v>
      </c>
      <c r="E147" s="461">
        <f>E58</f>
        <v>5</v>
      </c>
      <c r="F147" s="173"/>
      <c r="G147" s="172"/>
      <c r="H147" s="462"/>
      <c r="I147" s="427"/>
      <c r="J147" s="38"/>
      <c r="K147" s="173"/>
      <c r="L147" s="172"/>
      <c r="M147" s="172"/>
      <c r="N147" s="172"/>
      <c r="O147" s="38"/>
      <c r="P147" s="173"/>
      <c r="Q147" s="172"/>
      <c r="R147" s="172"/>
      <c r="S147" s="172"/>
      <c r="T147" s="38"/>
      <c r="U147" s="173">
        <v>2</v>
      </c>
      <c r="V147" s="172">
        <v>0</v>
      </c>
      <c r="W147" s="172">
        <v>0</v>
      </c>
      <c r="X147" s="172" t="s">
        <v>39</v>
      </c>
      <c r="Y147" s="38">
        <v>5</v>
      </c>
      <c r="Z147" s="463"/>
      <c r="AA147" s="464"/>
      <c r="AB147" s="464"/>
      <c r="AC147" s="464"/>
      <c r="AD147" s="463"/>
      <c r="AE147" s="465"/>
      <c r="AF147" s="464"/>
      <c r="AG147" s="464"/>
      <c r="AH147" s="464"/>
      <c r="AI147" s="466"/>
      <c r="AJ147" s="171"/>
      <c r="AK147" s="175"/>
      <c r="AL147" s="175"/>
      <c r="AM147" s="175"/>
      <c r="AN147" s="467"/>
      <c r="AO147" s="173"/>
      <c r="AP147" s="38"/>
      <c r="AQ147" s="468"/>
      <c r="AR147" s="2"/>
    </row>
    <row r="148" spans="1:44" ht="16.5" customHeight="1" thickBot="1">
      <c r="A148" s="215"/>
      <c r="B148" s="673" t="s">
        <v>271</v>
      </c>
      <c r="C148" s="469" t="s">
        <v>93</v>
      </c>
      <c r="D148" s="470">
        <f>SUM(F148,G148,H148,K148,L148,M148,P148,Q148,R148,U148,V148,W148,Z148,AA148,AB148,AE148,AF148,AG148,AJ148,AK148,AL148)</f>
        <v>3</v>
      </c>
      <c r="E148" s="470">
        <f>E59</f>
        <v>5</v>
      </c>
      <c r="F148" s="64"/>
      <c r="G148" s="65"/>
      <c r="H148" s="471"/>
      <c r="I148" s="472"/>
      <c r="J148" s="69"/>
      <c r="K148" s="64"/>
      <c r="L148" s="65"/>
      <c r="M148" s="65"/>
      <c r="N148" s="65"/>
      <c r="O148" s="69"/>
      <c r="P148" s="64"/>
      <c r="Q148" s="65"/>
      <c r="R148" s="65"/>
      <c r="S148" s="65"/>
      <c r="T148" s="69"/>
      <c r="U148" s="473"/>
      <c r="V148" s="474"/>
      <c r="W148" s="474"/>
      <c r="X148" s="474"/>
      <c r="Y148" s="475"/>
      <c r="Z148" s="476"/>
      <c r="AA148" s="474"/>
      <c r="AB148" s="474"/>
      <c r="AC148" s="474"/>
      <c r="AD148" s="476"/>
      <c r="AE148" s="64">
        <v>2</v>
      </c>
      <c r="AF148" s="65">
        <v>0</v>
      </c>
      <c r="AG148" s="65">
        <v>1</v>
      </c>
      <c r="AH148" s="65" t="s">
        <v>39</v>
      </c>
      <c r="AI148" s="69">
        <v>5</v>
      </c>
      <c r="AJ148" s="477"/>
      <c r="AK148" s="478"/>
      <c r="AL148" s="478"/>
      <c r="AM148" s="478"/>
      <c r="AN148" s="479"/>
      <c r="AO148" s="64"/>
      <c r="AP148" s="69"/>
      <c r="AQ148" s="480"/>
      <c r="AR148" s="2"/>
    </row>
    <row r="149" spans="1:44" ht="16.5" customHeight="1">
      <c r="A149" s="215"/>
      <c r="B149" s="664" t="s">
        <v>217</v>
      </c>
      <c r="C149" s="481" t="s">
        <v>144</v>
      </c>
      <c r="D149" s="482" t="s">
        <v>137</v>
      </c>
      <c r="E149" s="483"/>
      <c r="F149" s="173"/>
      <c r="G149" s="172"/>
      <c r="H149" s="462"/>
      <c r="I149" s="427"/>
      <c r="J149" s="38"/>
      <c r="K149" s="173"/>
      <c r="L149" s="172"/>
      <c r="M149" s="172"/>
      <c r="N149" s="172"/>
      <c r="O149" s="38"/>
      <c r="P149" s="173"/>
      <c r="Q149" s="172"/>
      <c r="R149" s="172"/>
      <c r="S149" s="172"/>
      <c r="T149" s="38"/>
      <c r="U149" s="173">
        <v>2</v>
      </c>
      <c r="V149" s="172">
        <v>0</v>
      </c>
      <c r="W149" s="462">
        <v>0</v>
      </c>
      <c r="X149" s="427" t="s">
        <v>39</v>
      </c>
      <c r="Y149" s="38">
        <v>5</v>
      </c>
      <c r="Z149" s="173"/>
      <c r="AA149" s="172"/>
      <c r="AB149" s="462"/>
      <c r="AC149" s="427"/>
      <c r="AD149" s="427"/>
      <c r="AE149" s="173">
        <v>2</v>
      </c>
      <c r="AF149" s="172">
        <v>0</v>
      </c>
      <c r="AG149" s="462">
        <v>0</v>
      </c>
      <c r="AH149" s="427" t="s">
        <v>39</v>
      </c>
      <c r="AI149" s="38">
        <v>5</v>
      </c>
      <c r="AJ149" s="171"/>
      <c r="AK149" s="175"/>
      <c r="AL149" s="175"/>
      <c r="AM149" s="175"/>
      <c r="AN149" s="467"/>
      <c r="AO149" s="173"/>
      <c r="AP149" s="38"/>
      <c r="AQ149" s="468"/>
      <c r="AR149" s="615"/>
    </row>
    <row r="150" spans="1:44" ht="16.5" customHeight="1">
      <c r="A150" s="215"/>
      <c r="B150" s="665" t="s">
        <v>218</v>
      </c>
      <c r="C150" s="484" t="s">
        <v>145</v>
      </c>
      <c r="D150" s="485" t="s">
        <v>137</v>
      </c>
      <c r="E150" s="432"/>
      <c r="F150" s="486"/>
      <c r="G150" s="112"/>
      <c r="H150" s="487"/>
      <c r="I150" s="488"/>
      <c r="J150" s="489"/>
      <c r="K150" s="490"/>
      <c r="L150" s="491"/>
      <c r="M150" s="491"/>
      <c r="N150" s="491"/>
      <c r="O150" s="492"/>
      <c r="P150" s="111"/>
      <c r="Q150" s="112"/>
      <c r="R150" s="487"/>
      <c r="S150" s="488"/>
      <c r="T150" s="492"/>
      <c r="U150" s="493">
        <v>2</v>
      </c>
      <c r="V150" s="151">
        <v>0</v>
      </c>
      <c r="W150" s="494">
        <v>0</v>
      </c>
      <c r="X150" s="103" t="s">
        <v>39</v>
      </c>
      <c r="Y150" s="77">
        <v>5</v>
      </c>
      <c r="Z150" s="493"/>
      <c r="AA150" s="151"/>
      <c r="AB150" s="494"/>
      <c r="AC150" s="103"/>
      <c r="AD150" s="151"/>
      <c r="AE150" s="149">
        <v>2</v>
      </c>
      <c r="AF150" s="151">
        <v>0</v>
      </c>
      <c r="AG150" s="494">
        <v>0</v>
      </c>
      <c r="AH150" s="103" t="s">
        <v>39</v>
      </c>
      <c r="AI150" s="50">
        <v>5</v>
      </c>
      <c r="AJ150" s="238"/>
      <c r="AK150" s="487"/>
      <c r="AL150" s="487"/>
      <c r="AM150" s="103"/>
      <c r="AN150" s="492"/>
      <c r="AO150" s="51"/>
      <c r="AP150" s="50"/>
      <c r="AQ150" s="495"/>
      <c r="AR150" s="615"/>
    </row>
    <row r="151" spans="1:44" ht="12.75" customHeight="1">
      <c r="A151" s="215"/>
      <c r="B151" s="665" t="s">
        <v>219</v>
      </c>
      <c r="C151" s="484" t="s">
        <v>146</v>
      </c>
      <c r="D151" s="485" t="s">
        <v>147</v>
      </c>
      <c r="E151" s="432"/>
      <c r="F151" s="486"/>
      <c r="G151" s="112"/>
      <c r="H151" s="487"/>
      <c r="I151" s="488"/>
      <c r="J151" s="489"/>
      <c r="K151" s="490"/>
      <c r="L151" s="491"/>
      <c r="M151" s="491"/>
      <c r="N151" s="491"/>
      <c r="O151" s="492"/>
      <c r="P151" s="111"/>
      <c r="Q151" s="112"/>
      <c r="R151" s="487"/>
      <c r="S151" s="488"/>
      <c r="T151" s="492"/>
      <c r="U151" s="493"/>
      <c r="V151" s="151"/>
      <c r="W151" s="494"/>
      <c r="X151" s="103"/>
      <c r="Y151" s="77"/>
      <c r="Z151" s="493"/>
      <c r="AA151" s="151"/>
      <c r="AB151" s="494"/>
      <c r="AC151" s="103"/>
      <c r="AD151" s="151"/>
      <c r="AE151" s="149">
        <v>2</v>
      </c>
      <c r="AF151" s="151">
        <v>0</v>
      </c>
      <c r="AG151" s="494">
        <v>1</v>
      </c>
      <c r="AH151" s="103" t="s">
        <v>39</v>
      </c>
      <c r="AI151" s="50">
        <v>5</v>
      </c>
      <c r="AJ151" s="238"/>
      <c r="AK151" s="487"/>
      <c r="AL151" s="487"/>
      <c r="AM151" s="103"/>
      <c r="AN151" s="492"/>
      <c r="AO151" s="51" t="s">
        <v>148</v>
      </c>
      <c r="AP151" s="50"/>
      <c r="AQ151" s="496" t="s">
        <v>149</v>
      </c>
      <c r="AR151" s="615"/>
    </row>
    <row r="152" spans="1:44" ht="15.75" customHeight="1">
      <c r="A152" s="214"/>
      <c r="B152" s="665" t="s">
        <v>220</v>
      </c>
      <c r="C152" s="430" t="s">
        <v>150</v>
      </c>
      <c r="D152" s="485" t="s">
        <v>137</v>
      </c>
      <c r="E152" s="432"/>
      <c r="F152" s="486"/>
      <c r="G152" s="112"/>
      <c r="H152" s="487"/>
      <c r="I152" s="488"/>
      <c r="J152" s="489"/>
      <c r="K152" s="490"/>
      <c r="L152" s="491"/>
      <c r="M152" s="491"/>
      <c r="N152" s="491"/>
      <c r="O152" s="492"/>
      <c r="P152" s="111"/>
      <c r="Q152" s="112"/>
      <c r="R152" s="487"/>
      <c r="S152" s="488"/>
      <c r="T152" s="492"/>
      <c r="U152" s="51">
        <v>2</v>
      </c>
      <c r="V152" s="103">
        <v>0</v>
      </c>
      <c r="W152" s="616">
        <v>1</v>
      </c>
      <c r="X152" s="103" t="s">
        <v>39</v>
      </c>
      <c r="Y152" s="50">
        <v>5</v>
      </c>
      <c r="Z152" s="238"/>
      <c r="AA152" s="103"/>
      <c r="AB152" s="487"/>
      <c r="AC152" s="103"/>
      <c r="AD152" s="103"/>
      <c r="AE152" s="51">
        <v>2</v>
      </c>
      <c r="AF152" s="103">
        <v>0</v>
      </c>
      <c r="AG152" s="487">
        <v>1</v>
      </c>
      <c r="AH152" s="103" t="s">
        <v>39</v>
      </c>
      <c r="AI152" s="50">
        <v>5</v>
      </c>
      <c r="AJ152" s="238"/>
      <c r="AK152" s="487"/>
      <c r="AL152" s="487"/>
      <c r="AM152" s="103"/>
      <c r="AN152" s="492"/>
      <c r="AO152" s="51"/>
      <c r="AP152" s="50"/>
      <c r="AQ152" s="497"/>
      <c r="AR152" s="615"/>
    </row>
    <row r="153" spans="1:44" ht="13.5" customHeight="1">
      <c r="A153" s="214"/>
      <c r="B153" s="665" t="s">
        <v>221</v>
      </c>
      <c r="C153" s="430" t="s">
        <v>151</v>
      </c>
      <c r="D153" s="485" t="s">
        <v>147</v>
      </c>
      <c r="E153" s="432"/>
      <c r="F153" s="486"/>
      <c r="G153" s="112"/>
      <c r="H153" s="487"/>
      <c r="I153" s="488"/>
      <c r="J153" s="489"/>
      <c r="K153" s="490"/>
      <c r="L153" s="491"/>
      <c r="M153" s="491"/>
      <c r="N153" s="491"/>
      <c r="O153" s="492"/>
      <c r="P153" s="111"/>
      <c r="Q153" s="112"/>
      <c r="R153" s="487"/>
      <c r="S153" s="488"/>
      <c r="T153" s="492"/>
      <c r="U153" s="238"/>
      <c r="V153" s="103"/>
      <c r="W153" s="487"/>
      <c r="X153" s="103"/>
      <c r="Y153" s="50"/>
      <c r="Z153" s="238">
        <v>2</v>
      </c>
      <c r="AA153" s="103">
        <v>0</v>
      </c>
      <c r="AB153" s="487">
        <v>1</v>
      </c>
      <c r="AC153" s="103" t="s">
        <v>34</v>
      </c>
      <c r="AD153" s="103">
        <v>5</v>
      </c>
      <c r="AE153" s="51"/>
      <c r="AF153" s="103"/>
      <c r="AG153" s="487"/>
      <c r="AH153" s="103"/>
      <c r="AI153" s="50"/>
      <c r="AJ153" s="238"/>
      <c r="AK153" s="487"/>
      <c r="AL153" s="487"/>
      <c r="AM153" s="103"/>
      <c r="AN153" s="50"/>
      <c r="AO153" s="617" t="s">
        <v>220</v>
      </c>
      <c r="AP153" s="498"/>
      <c r="AQ153" s="496" t="s">
        <v>152</v>
      </c>
      <c r="AR153" s="615"/>
    </row>
    <row r="154" spans="1:44" ht="15.75" customHeight="1">
      <c r="A154" s="214"/>
      <c r="B154" s="665" t="s">
        <v>222</v>
      </c>
      <c r="C154" s="430" t="s">
        <v>153</v>
      </c>
      <c r="D154" s="485" t="s">
        <v>137</v>
      </c>
      <c r="E154" s="432"/>
      <c r="F154" s="486"/>
      <c r="G154" s="112"/>
      <c r="H154" s="487"/>
      <c r="I154" s="488"/>
      <c r="J154" s="489"/>
      <c r="K154" s="490"/>
      <c r="L154" s="491"/>
      <c r="M154" s="491"/>
      <c r="N154" s="491"/>
      <c r="O154" s="492"/>
      <c r="P154" s="111"/>
      <c r="Q154" s="112"/>
      <c r="R154" s="487"/>
      <c r="S154" s="488"/>
      <c r="T154" s="492"/>
      <c r="U154" s="51">
        <v>2</v>
      </c>
      <c r="V154" s="103">
        <v>0</v>
      </c>
      <c r="W154" s="616">
        <v>1</v>
      </c>
      <c r="X154" s="103" t="s">
        <v>39</v>
      </c>
      <c r="Y154" s="50">
        <v>5</v>
      </c>
      <c r="Z154" s="238"/>
      <c r="AA154" s="103"/>
      <c r="AB154" s="487"/>
      <c r="AC154" s="103"/>
      <c r="AD154" s="103"/>
      <c r="AE154" s="51">
        <v>2</v>
      </c>
      <c r="AF154" s="103">
        <v>0</v>
      </c>
      <c r="AG154" s="487">
        <v>1</v>
      </c>
      <c r="AH154" s="103" t="s">
        <v>39</v>
      </c>
      <c r="AI154" s="50">
        <v>5</v>
      </c>
      <c r="AJ154" s="238"/>
      <c r="AK154" s="487"/>
      <c r="AL154" s="487"/>
      <c r="AM154" s="103"/>
      <c r="AN154" s="492"/>
      <c r="AO154" s="617" t="s">
        <v>221</v>
      </c>
      <c r="AP154" s="498"/>
      <c r="AQ154" s="495" t="s">
        <v>151</v>
      </c>
      <c r="AR154" s="615"/>
    </row>
    <row r="155" spans="1:44" ht="15" customHeight="1">
      <c r="A155" s="214"/>
      <c r="B155" s="665" t="s">
        <v>223</v>
      </c>
      <c r="C155" s="430" t="s">
        <v>154</v>
      </c>
      <c r="D155" s="485" t="s">
        <v>147</v>
      </c>
      <c r="E155" s="432"/>
      <c r="F155" s="486"/>
      <c r="G155" s="112"/>
      <c r="H155" s="487"/>
      <c r="I155" s="488"/>
      <c r="J155" s="489"/>
      <c r="K155" s="490"/>
      <c r="L155" s="491"/>
      <c r="M155" s="491"/>
      <c r="N155" s="491"/>
      <c r="O155" s="492"/>
      <c r="P155" s="111"/>
      <c r="Q155" s="112"/>
      <c r="R155" s="487"/>
      <c r="S155" s="488"/>
      <c r="T155" s="492"/>
      <c r="U155" s="238"/>
      <c r="V155" s="103"/>
      <c r="W155" s="487"/>
      <c r="X155" s="103"/>
      <c r="Y155" s="50"/>
      <c r="Z155" s="238">
        <v>2</v>
      </c>
      <c r="AA155" s="103">
        <v>0</v>
      </c>
      <c r="AB155" s="487">
        <v>1</v>
      </c>
      <c r="AC155" s="103" t="s">
        <v>39</v>
      </c>
      <c r="AD155" s="103">
        <v>5</v>
      </c>
      <c r="AE155" s="51"/>
      <c r="AF155" s="103"/>
      <c r="AG155" s="487"/>
      <c r="AH155" s="103"/>
      <c r="AI155" s="50"/>
      <c r="AJ155" s="238"/>
      <c r="AK155" s="487"/>
      <c r="AL155" s="487"/>
      <c r="AM155" s="103"/>
      <c r="AN155" s="492"/>
      <c r="AO155" s="617" t="s">
        <v>222</v>
      </c>
      <c r="AP155" s="498"/>
      <c r="AQ155" s="495" t="s">
        <v>153</v>
      </c>
      <c r="AR155" s="615"/>
    </row>
    <row r="156" spans="1:44" ht="15.75" customHeight="1">
      <c r="A156" s="214"/>
      <c r="B156" s="659" t="s">
        <v>193</v>
      </c>
      <c r="C156" s="430" t="s">
        <v>155</v>
      </c>
      <c r="D156" s="485" t="s">
        <v>156</v>
      </c>
      <c r="E156" s="432"/>
      <c r="F156" s="486"/>
      <c r="G156" s="112"/>
      <c r="H156" s="487"/>
      <c r="I156" s="488"/>
      <c r="J156" s="489"/>
      <c r="K156" s="490"/>
      <c r="L156" s="491"/>
      <c r="M156" s="491"/>
      <c r="N156" s="491"/>
      <c r="O156" s="492"/>
      <c r="P156" s="111"/>
      <c r="Q156" s="112"/>
      <c r="R156" s="487"/>
      <c r="S156" s="488"/>
      <c r="T156" s="492"/>
      <c r="U156" s="493">
        <v>2</v>
      </c>
      <c r="V156" s="151">
        <v>0</v>
      </c>
      <c r="W156" s="494">
        <v>1</v>
      </c>
      <c r="X156" s="103" t="s">
        <v>39</v>
      </c>
      <c r="Y156" s="77">
        <v>5</v>
      </c>
      <c r="Z156" s="493">
        <v>2</v>
      </c>
      <c r="AA156" s="151">
        <v>0</v>
      </c>
      <c r="AB156" s="494">
        <v>1</v>
      </c>
      <c r="AC156" s="103" t="s">
        <v>39</v>
      </c>
      <c r="AD156" s="151">
        <v>5</v>
      </c>
      <c r="AE156" s="149">
        <v>2</v>
      </c>
      <c r="AF156" s="151">
        <v>0</v>
      </c>
      <c r="AG156" s="494">
        <v>1</v>
      </c>
      <c r="AH156" s="103" t="s">
        <v>39</v>
      </c>
      <c r="AI156" s="77">
        <v>5</v>
      </c>
      <c r="AJ156" s="238"/>
      <c r="AK156" s="487"/>
      <c r="AL156" s="487"/>
      <c r="AM156" s="103"/>
      <c r="AN156" s="492"/>
      <c r="AO156" s="51" t="s">
        <v>148</v>
      </c>
      <c r="AP156" s="50"/>
      <c r="AQ156" s="495" t="s">
        <v>157</v>
      </c>
      <c r="AR156" s="615"/>
    </row>
    <row r="157" spans="1:44" ht="15.75" customHeight="1">
      <c r="A157" s="214"/>
      <c r="B157" s="659" t="s">
        <v>194</v>
      </c>
      <c r="C157" s="430" t="s">
        <v>158</v>
      </c>
      <c r="D157" s="485" t="s">
        <v>156</v>
      </c>
      <c r="E157" s="432"/>
      <c r="F157" s="486"/>
      <c r="G157" s="112"/>
      <c r="H157" s="487"/>
      <c r="I157" s="488"/>
      <c r="J157" s="489"/>
      <c r="K157" s="490"/>
      <c r="L157" s="491"/>
      <c r="M157" s="491"/>
      <c r="N157" s="491"/>
      <c r="O157" s="492"/>
      <c r="P157" s="111"/>
      <c r="Q157" s="112"/>
      <c r="R157" s="487"/>
      <c r="S157" s="488"/>
      <c r="T157" s="492"/>
      <c r="U157" s="493">
        <v>2</v>
      </c>
      <c r="V157" s="151">
        <v>0</v>
      </c>
      <c r="W157" s="494">
        <v>1</v>
      </c>
      <c r="X157" s="103" t="s">
        <v>39</v>
      </c>
      <c r="Y157" s="77">
        <v>5</v>
      </c>
      <c r="Z157" s="493">
        <v>2</v>
      </c>
      <c r="AA157" s="151">
        <v>0</v>
      </c>
      <c r="AB157" s="494">
        <v>1</v>
      </c>
      <c r="AC157" s="103" t="s">
        <v>39</v>
      </c>
      <c r="AD157" s="151">
        <v>5</v>
      </c>
      <c r="AE157" s="149">
        <v>2</v>
      </c>
      <c r="AF157" s="151">
        <v>0</v>
      </c>
      <c r="AG157" s="494">
        <v>1</v>
      </c>
      <c r="AH157" s="103" t="s">
        <v>39</v>
      </c>
      <c r="AI157" s="77">
        <v>5</v>
      </c>
      <c r="AJ157" s="238"/>
      <c r="AK157" s="487"/>
      <c r="AL157" s="487"/>
      <c r="AM157" s="103"/>
      <c r="AN157" s="492"/>
      <c r="AO157" s="617" t="s">
        <v>193</v>
      </c>
      <c r="AP157" s="50"/>
      <c r="AQ157" s="495" t="s">
        <v>159</v>
      </c>
      <c r="AR157" s="615"/>
    </row>
    <row r="158" spans="1:44" ht="15.75" customHeight="1">
      <c r="A158" s="214"/>
      <c r="B158" s="659" t="s">
        <v>195</v>
      </c>
      <c r="C158" s="484" t="s">
        <v>160</v>
      </c>
      <c r="D158" s="485" t="s">
        <v>137</v>
      </c>
      <c r="E158" s="432"/>
      <c r="F158" s="486"/>
      <c r="G158" s="112"/>
      <c r="H158" s="49"/>
      <c r="I158" s="112"/>
      <c r="J158" s="489"/>
      <c r="K158" s="490"/>
      <c r="L158" s="491"/>
      <c r="M158" s="491"/>
      <c r="N158" s="491"/>
      <c r="O158" s="492"/>
      <c r="P158" s="490"/>
      <c r="Q158" s="491"/>
      <c r="R158" s="491"/>
      <c r="S158" s="491"/>
      <c r="T158" s="499"/>
      <c r="U158" s="149">
        <v>2</v>
      </c>
      <c r="V158" s="150">
        <v>0</v>
      </c>
      <c r="W158" s="150">
        <v>0</v>
      </c>
      <c r="X158" s="103" t="s">
        <v>39</v>
      </c>
      <c r="Y158" s="77">
        <v>5</v>
      </c>
      <c r="Z158" s="149"/>
      <c r="AA158" s="150"/>
      <c r="AB158" s="150"/>
      <c r="AC158" s="103"/>
      <c r="AD158" s="151"/>
      <c r="AE158" s="149">
        <v>2</v>
      </c>
      <c r="AF158" s="150">
        <v>0</v>
      </c>
      <c r="AG158" s="150">
        <v>0</v>
      </c>
      <c r="AH158" s="103" t="s">
        <v>39</v>
      </c>
      <c r="AI158" s="77">
        <v>5</v>
      </c>
      <c r="AJ158" s="238"/>
      <c r="AK158" s="49"/>
      <c r="AL158" s="49"/>
      <c r="AM158" s="49"/>
      <c r="AN158" s="492"/>
      <c r="AO158" s="111"/>
      <c r="AP158" s="50"/>
      <c r="AQ158" s="495"/>
      <c r="AR158" s="615"/>
    </row>
    <row r="159" spans="1:44" ht="15.75" customHeight="1">
      <c r="A159" s="214"/>
      <c r="B159" s="665" t="s">
        <v>224</v>
      </c>
      <c r="C159" s="430" t="s">
        <v>161</v>
      </c>
      <c r="D159" s="485" t="s">
        <v>137</v>
      </c>
      <c r="E159" s="432"/>
      <c r="F159" s="238"/>
      <c r="G159" s="49"/>
      <c r="H159" s="49"/>
      <c r="I159" s="49"/>
      <c r="J159" s="103"/>
      <c r="K159" s="51"/>
      <c r="L159" s="150"/>
      <c r="M159" s="150"/>
      <c r="N159" s="150"/>
      <c r="O159" s="500"/>
      <c r="P159" s="501"/>
      <c r="Q159" s="502"/>
      <c r="R159" s="502"/>
      <c r="S159" s="502"/>
      <c r="T159" s="500"/>
      <c r="U159" s="149">
        <v>2</v>
      </c>
      <c r="V159" s="150">
        <v>0</v>
      </c>
      <c r="W159" s="150">
        <v>0</v>
      </c>
      <c r="X159" s="103" t="s">
        <v>39</v>
      </c>
      <c r="Y159" s="77">
        <v>5</v>
      </c>
      <c r="Z159" s="149"/>
      <c r="AA159" s="150"/>
      <c r="AB159" s="150"/>
      <c r="AC159" s="103"/>
      <c r="AD159" s="151"/>
      <c r="AE159" s="149">
        <v>2</v>
      </c>
      <c r="AF159" s="150">
        <v>0</v>
      </c>
      <c r="AG159" s="150">
        <v>0</v>
      </c>
      <c r="AH159" s="103" t="s">
        <v>39</v>
      </c>
      <c r="AI159" s="77">
        <v>5</v>
      </c>
      <c r="AJ159" s="503"/>
      <c r="AK159" s="502"/>
      <c r="AL159" s="502"/>
      <c r="AM159" s="502"/>
      <c r="AN159" s="500"/>
      <c r="AO159" s="504"/>
      <c r="AP159" s="505"/>
      <c r="AQ159" s="495"/>
      <c r="AR159" s="615"/>
    </row>
    <row r="160" spans="1:44" ht="15.75" customHeight="1">
      <c r="A160" s="214"/>
      <c r="B160" s="665" t="s">
        <v>225</v>
      </c>
      <c r="C160" s="430" t="s">
        <v>162</v>
      </c>
      <c r="D160" s="485" t="s">
        <v>156</v>
      </c>
      <c r="E160" s="432"/>
      <c r="F160" s="486"/>
      <c r="G160" s="112"/>
      <c r="H160" s="49"/>
      <c r="I160" s="112"/>
      <c r="J160" s="489"/>
      <c r="K160" s="490"/>
      <c r="L160" s="491"/>
      <c r="M160" s="491"/>
      <c r="N160" s="491"/>
      <c r="O160" s="492"/>
      <c r="P160" s="111"/>
      <c r="Q160" s="112"/>
      <c r="R160" s="49"/>
      <c r="S160" s="112"/>
      <c r="T160" s="492"/>
      <c r="U160" s="51">
        <v>2</v>
      </c>
      <c r="V160" s="49">
        <v>0</v>
      </c>
      <c r="W160" s="49">
        <v>0</v>
      </c>
      <c r="X160" s="103" t="s">
        <v>39</v>
      </c>
      <c r="Y160" s="77">
        <v>5</v>
      </c>
      <c r="Z160" s="51">
        <v>2</v>
      </c>
      <c r="AA160" s="49">
        <v>0</v>
      </c>
      <c r="AB160" s="49">
        <v>0</v>
      </c>
      <c r="AC160" s="103" t="s">
        <v>39</v>
      </c>
      <c r="AD160" s="103">
        <v>5</v>
      </c>
      <c r="AE160" s="51">
        <v>2</v>
      </c>
      <c r="AF160" s="49">
        <v>0</v>
      </c>
      <c r="AG160" s="49">
        <v>0</v>
      </c>
      <c r="AH160" s="103" t="s">
        <v>39</v>
      </c>
      <c r="AI160" s="77">
        <v>5</v>
      </c>
      <c r="AJ160" s="238"/>
      <c r="AK160" s="49"/>
      <c r="AL160" s="49"/>
      <c r="AM160" s="49"/>
      <c r="AN160" s="492"/>
      <c r="AO160" s="51"/>
      <c r="AP160" s="498"/>
      <c r="AQ160" s="495"/>
      <c r="AR160" s="615"/>
    </row>
    <row r="161" spans="1:44" ht="15.75" customHeight="1">
      <c r="A161" s="214"/>
      <c r="B161" s="659" t="s">
        <v>196</v>
      </c>
      <c r="C161" s="430" t="s">
        <v>163</v>
      </c>
      <c r="D161" s="485" t="s">
        <v>137</v>
      </c>
      <c r="E161" s="432"/>
      <c r="F161" s="238"/>
      <c r="G161" s="49"/>
      <c r="H161" s="49"/>
      <c r="I161" s="49"/>
      <c r="J161" s="103"/>
      <c r="K161" s="51"/>
      <c r="L161" s="150"/>
      <c r="M161" s="150"/>
      <c r="N161" s="150"/>
      <c r="O161" s="500"/>
      <c r="P161" s="501"/>
      <c r="Q161" s="502"/>
      <c r="R161" s="502"/>
      <c r="S161" s="502"/>
      <c r="T161" s="500"/>
      <c r="U161" s="149">
        <v>2</v>
      </c>
      <c r="V161" s="150">
        <v>0</v>
      </c>
      <c r="W161" s="150">
        <v>1</v>
      </c>
      <c r="X161" s="103" t="s">
        <v>39</v>
      </c>
      <c r="Y161" s="77">
        <v>5</v>
      </c>
      <c r="Z161" s="149"/>
      <c r="AA161" s="150"/>
      <c r="AB161" s="150"/>
      <c r="AC161" s="103"/>
      <c r="AD161" s="151"/>
      <c r="AE161" s="149">
        <v>2</v>
      </c>
      <c r="AF161" s="150">
        <v>0</v>
      </c>
      <c r="AG161" s="150">
        <v>1</v>
      </c>
      <c r="AH161" s="103" t="s">
        <v>39</v>
      </c>
      <c r="AI161" s="77">
        <v>5</v>
      </c>
      <c r="AJ161" s="503"/>
      <c r="AK161" s="502"/>
      <c r="AL161" s="502"/>
      <c r="AM161" s="502"/>
      <c r="AN161" s="500"/>
      <c r="AO161" s="504"/>
      <c r="AP161" s="505"/>
      <c r="AQ161" s="495"/>
      <c r="AR161" s="615"/>
    </row>
    <row r="162" spans="1:44" ht="15.75" customHeight="1">
      <c r="A162" s="214"/>
      <c r="B162" s="659" t="s">
        <v>197</v>
      </c>
      <c r="C162" s="430" t="s">
        <v>164</v>
      </c>
      <c r="D162" s="485" t="s">
        <v>147</v>
      </c>
      <c r="E162" s="432"/>
      <c r="F162" s="238"/>
      <c r="G162" s="49"/>
      <c r="H162" s="49"/>
      <c r="I162" s="49"/>
      <c r="J162" s="103"/>
      <c r="K162" s="51"/>
      <c r="L162" s="150"/>
      <c r="M162" s="150"/>
      <c r="N162" s="150"/>
      <c r="O162" s="500"/>
      <c r="P162" s="501"/>
      <c r="Q162" s="502"/>
      <c r="R162" s="502"/>
      <c r="S162" s="502"/>
      <c r="T162" s="500"/>
      <c r="U162" s="149">
        <v>2</v>
      </c>
      <c r="V162" s="150">
        <v>0</v>
      </c>
      <c r="W162" s="150">
        <v>1</v>
      </c>
      <c r="X162" s="103" t="s">
        <v>39</v>
      </c>
      <c r="Y162" s="77">
        <v>5</v>
      </c>
      <c r="Z162" s="149"/>
      <c r="AA162" s="150"/>
      <c r="AB162" s="150"/>
      <c r="AC162" s="103"/>
      <c r="AD162" s="151"/>
      <c r="AE162" s="149"/>
      <c r="AF162" s="150"/>
      <c r="AG162" s="150"/>
      <c r="AH162" s="103"/>
      <c r="AI162" s="77"/>
      <c r="AJ162" s="503"/>
      <c r="AK162" s="502"/>
      <c r="AL162" s="502"/>
      <c r="AM162" s="502"/>
      <c r="AN162" s="500"/>
      <c r="AO162" s="504"/>
      <c r="AP162" s="505"/>
      <c r="AQ162" s="495"/>
      <c r="AR162" s="615"/>
    </row>
    <row r="163" spans="1:44" ht="15.75" customHeight="1">
      <c r="A163" s="214"/>
      <c r="B163" s="666" t="s">
        <v>226</v>
      </c>
      <c r="C163" s="430" t="s">
        <v>199</v>
      </c>
      <c r="D163" s="485" t="s">
        <v>147</v>
      </c>
      <c r="E163" s="432"/>
      <c r="F163" s="486"/>
      <c r="G163" s="112"/>
      <c r="H163" s="49"/>
      <c r="I163" s="112"/>
      <c r="J163" s="489"/>
      <c r="K163" s="490"/>
      <c r="L163" s="491"/>
      <c r="M163" s="491"/>
      <c r="N163" s="491"/>
      <c r="O163" s="492"/>
      <c r="P163" s="111"/>
      <c r="Q163" s="112"/>
      <c r="R163" s="49"/>
      <c r="S163" s="112"/>
      <c r="T163" s="492"/>
      <c r="U163" s="51"/>
      <c r="V163" s="49"/>
      <c r="W163" s="49"/>
      <c r="X163" s="103"/>
      <c r="Y163" s="50"/>
      <c r="Z163" s="51">
        <v>2</v>
      </c>
      <c r="AA163" s="49">
        <v>0</v>
      </c>
      <c r="AB163" s="49">
        <v>0</v>
      </c>
      <c r="AC163" s="103" t="s">
        <v>39</v>
      </c>
      <c r="AD163" s="103">
        <v>5</v>
      </c>
      <c r="AE163" s="51"/>
      <c r="AF163" s="49"/>
      <c r="AG163" s="49"/>
      <c r="AH163" s="103"/>
      <c r="AI163" s="50"/>
      <c r="AJ163" s="238"/>
      <c r="AK163" s="49"/>
      <c r="AL163" s="49"/>
      <c r="AM163" s="49"/>
      <c r="AN163" s="492"/>
      <c r="AO163" s="51"/>
      <c r="AP163" s="498"/>
      <c r="AQ163" s="495"/>
      <c r="AR163" s="615"/>
    </row>
    <row r="164" spans="1:44" ht="15.75" customHeight="1">
      <c r="A164" s="214"/>
      <c r="B164" s="666" t="s">
        <v>227</v>
      </c>
      <c r="C164" s="430" t="s">
        <v>165</v>
      </c>
      <c r="D164" s="485" t="s">
        <v>137</v>
      </c>
      <c r="E164" s="432"/>
      <c r="F164" s="238"/>
      <c r="G164" s="49"/>
      <c r="H164" s="487"/>
      <c r="I164" s="103"/>
      <c r="J164" s="103"/>
      <c r="K164" s="51"/>
      <c r="L164" s="150"/>
      <c r="M164" s="150"/>
      <c r="N164" s="150"/>
      <c r="O164" s="500"/>
      <c r="P164" s="501"/>
      <c r="Q164" s="502"/>
      <c r="R164" s="506"/>
      <c r="S164" s="507"/>
      <c r="T164" s="500"/>
      <c r="U164" s="149">
        <v>2</v>
      </c>
      <c r="V164" s="150">
        <v>0</v>
      </c>
      <c r="W164" s="618">
        <v>0</v>
      </c>
      <c r="X164" s="103" t="s">
        <v>39</v>
      </c>
      <c r="Y164" s="77">
        <v>5</v>
      </c>
      <c r="Z164" s="493"/>
      <c r="AA164" s="151"/>
      <c r="AB164" s="494"/>
      <c r="AC164" s="103"/>
      <c r="AD164" s="151"/>
      <c r="AE164" s="149">
        <v>2</v>
      </c>
      <c r="AF164" s="150">
        <v>0</v>
      </c>
      <c r="AG164" s="618">
        <v>0</v>
      </c>
      <c r="AH164" s="103" t="s">
        <v>39</v>
      </c>
      <c r="AI164" s="77">
        <v>5</v>
      </c>
      <c r="AJ164" s="503"/>
      <c r="AK164" s="506"/>
      <c r="AL164" s="506"/>
      <c r="AM164" s="507"/>
      <c r="AN164" s="500"/>
      <c r="AO164" s="504"/>
      <c r="AP164" s="498"/>
      <c r="AQ164" s="495"/>
      <c r="AR164" s="615"/>
    </row>
    <row r="165" spans="1:44" ht="15.75" customHeight="1">
      <c r="A165" s="214"/>
      <c r="B165" s="666" t="s">
        <v>228</v>
      </c>
      <c r="C165" s="484" t="s">
        <v>166</v>
      </c>
      <c r="D165" s="485" t="s">
        <v>147</v>
      </c>
      <c r="E165" s="432"/>
      <c r="F165" s="238"/>
      <c r="G165" s="49"/>
      <c r="H165" s="487"/>
      <c r="I165" s="103"/>
      <c r="J165" s="103"/>
      <c r="K165" s="51"/>
      <c r="L165" s="150"/>
      <c r="M165" s="150"/>
      <c r="N165" s="150"/>
      <c r="O165" s="500"/>
      <c r="P165" s="501"/>
      <c r="Q165" s="502"/>
      <c r="R165" s="506"/>
      <c r="S165" s="507"/>
      <c r="T165" s="500"/>
      <c r="U165" s="149"/>
      <c r="V165" s="150"/>
      <c r="W165" s="494"/>
      <c r="X165" s="103"/>
      <c r="Y165" s="77"/>
      <c r="Z165" s="51">
        <v>2</v>
      </c>
      <c r="AA165" s="49">
        <v>0</v>
      </c>
      <c r="AB165" s="49">
        <v>0</v>
      </c>
      <c r="AC165" s="103" t="s">
        <v>39</v>
      </c>
      <c r="AD165" s="103">
        <v>5</v>
      </c>
      <c r="AE165" s="149"/>
      <c r="AF165" s="150"/>
      <c r="AG165" s="494"/>
      <c r="AH165" s="103"/>
      <c r="AI165" s="77"/>
      <c r="AJ165" s="503"/>
      <c r="AK165" s="506"/>
      <c r="AL165" s="506"/>
      <c r="AM165" s="507"/>
      <c r="AN165" s="500"/>
      <c r="AO165" s="51"/>
      <c r="AP165" s="50"/>
      <c r="AQ165" s="495"/>
      <c r="AR165" s="615"/>
    </row>
    <row r="166" spans="1:44" ht="15.75" customHeight="1">
      <c r="A166" s="214"/>
      <c r="B166" s="677" t="s">
        <v>277</v>
      </c>
      <c r="C166" s="430" t="s">
        <v>167</v>
      </c>
      <c r="D166" s="485" t="s">
        <v>137</v>
      </c>
      <c r="E166" s="432"/>
      <c r="F166" s="238"/>
      <c r="G166" s="49"/>
      <c r="H166" s="487"/>
      <c r="I166" s="103"/>
      <c r="J166" s="103"/>
      <c r="K166" s="51"/>
      <c r="L166" s="150"/>
      <c r="M166" s="150"/>
      <c r="N166" s="150"/>
      <c r="O166" s="500"/>
      <c r="P166" s="501"/>
      <c r="Q166" s="502"/>
      <c r="R166" s="506"/>
      <c r="S166" s="507"/>
      <c r="T166" s="500"/>
      <c r="U166" s="149">
        <v>2</v>
      </c>
      <c r="V166" s="150">
        <v>0</v>
      </c>
      <c r="W166" s="534">
        <v>1</v>
      </c>
      <c r="X166" s="103" t="s">
        <v>39</v>
      </c>
      <c r="Y166" s="77">
        <v>5</v>
      </c>
      <c r="Z166" s="149"/>
      <c r="AA166" s="150"/>
      <c r="AB166" s="494"/>
      <c r="AC166" s="103"/>
      <c r="AD166" s="151"/>
      <c r="AE166" s="149">
        <v>2</v>
      </c>
      <c r="AF166" s="150">
        <v>0</v>
      </c>
      <c r="AG166" s="534">
        <v>1</v>
      </c>
      <c r="AH166" s="103" t="s">
        <v>39</v>
      </c>
      <c r="AI166" s="77">
        <v>5</v>
      </c>
      <c r="AJ166" s="503"/>
      <c r="AK166" s="506"/>
      <c r="AL166" s="506"/>
      <c r="AM166" s="507"/>
      <c r="AN166" s="500"/>
      <c r="AO166" s="504"/>
      <c r="AP166" s="505"/>
      <c r="AQ166" s="495"/>
      <c r="AR166" s="615"/>
    </row>
    <row r="167" spans="1:44" ht="15.75" customHeight="1" thickBot="1">
      <c r="A167" s="214"/>
      <c r="B167" s="667" t="s">
        <v>229</v>
      </c>
      <c r="C167" s="435" t="s">
        <v>168</v>
      </c>
      <c r="D167" s="508" t="s">
        <v>137</v>
      </c>
      <c r="E167" s="437"/>
      <c r="F167" s="440"/>
      <c r="G167" s="205"/>
      <c r="H167" s="509"/>
      <c r="I167" s="439"/>
      <c r="J167" s="439"/>
      <c r="K167" s="204"/>
      <c r="L167" s="510"/>
      <c r="M167" s="510"/>
      <c r="N167" s="510"/>
      <c r="O167" s="511"/>
      <c r="P167" s="512"/>
      <c r="Q167" s="513"/>
      <c r="R167" s="514"/>
      <c r="S167" s="515"/>
      <c r="T167" s="511"/>
      <c r="U167" s="516">
        <v>2</v>
      </c>
      <c r="V167" s="510">
        <v>0</v>
      </c>
      <c r="W167" s="510">
        <v>1</v>
      </c>
      <c r="X167" s="439" t="s">
        <v>39</v>
      </c>
      <c r="Y167" s="517">
        <v>5</v>
      </c>
      <c r="Z167" s="516"/>
      <c r="AA167" s="510"/>
      <c r="AB167" s="518"/>
      <c r="AC167" s="439"/>
      <c r="AD167" s="519"/>
      <c r="AE167" s="516">
        <v>2</v>
      </c>
      <c r="AF167" s="510">
        <v>0</v>
      </c>
      <c r="AG167" s="510">
        <v>1</v>
      </c>
      <c r="AH167" s="439" t="s">
        <v>39</v>
      </c>
      <c r="AI167" s="517">
        <v>5</v>
      </c>
      <c r="AJ167" s="520"/>
      <c r="AK167" s="514"/>
      <c r="AL167" s="514"/>
      <c r="AM167" s="515"/>
      <c r="AN167" s="511"/>
      <c r="AO167" s="521"/>
      <c r="AP167" s="522"/>
      <c r="AQ167" s="523"/>
      <c r="AR167" s="615"/>
    </row>
  </sheetData>
  <sheetProtection/>
  <mergeCells count="36">
    <mergeCell ref="S1:W1"/>
    <mergeCell ref="N3:AB3"/>
    <mergeCell ref="AP3:AQ3"/>
    <mergeCell ref="P4:Z4"/>
    <mergeCell ref="A6:D6"/>
    <mergeCell ref="AO6:AQ10"/>
    <mergeCell ref="E7:E9"/>
    <mergeCell ref="A10:C10"/>
    <mergeCell ref="C7:C9"/>
    <mergeCell ref="D7:D9"/>
    <mergeCell ref="A66:C66"/>
    <mergeCell ref="B143:C143"/>
    <mergeCell ref="D145:J145"/>
    <mergeCell ref="A7:A9"/>
    <mergeCell ref="B7:B9"/>
    <mergeCell ref="A20:C20"/>
    <mergeCell ref="A28:C28"/>
    <mergeCell ref="A47:C47"/>
    <mergeCell ref="B61:D61"/>
    <mergeCell ref="A65:C65"/>
    <mergeCell ref="A89:C89"/>
    <mergeCell ref="A90:C90"/>
    <mergeCell ref="U146:Y146"/>
    <mergeCell ref="Z146:AD146"/>
    <mergeCell ref="Z130:AK130"/>
    <mergeCell ref="Y127:AN127"/>
    <mergeCell ref="AE146:AI146"/>
    <mergeCell ref="AO146:AQ146"/>
    <mergeCell ref="E6:AN6"/>
    <mergeCell ref="F7:AN7"/>
    <mergeCell ref="AO66:AQ66"/>
    <mergeCell ref="Z119:AK119"/>
    <mergeCell ref="AE137:AI138"/>
    <mergeCell ref="AO138:AQ138"/>
    <mergeCell ref="M145:AQ145"/>
    <mergeCell ref="AO90:AQ90"/>
  </mergeCells>
  <conditionalFormatting sqref="B43:B45 B67 B74:B75 B69:B71 B91 B98:B99 B93:B95">
    <cfRule type="cellIs" priority="11" dxfId="1" operator="equal">
      <formula>"Módosítandó!"</formula>
    </cfRule>
  </conditionalFormatting>
  <conditionalFormatting sqref="B43:B45 B67 B74:B75 B69:B71 B91 B98:B99 B93:B95">
    <cfRule type="cellIs" priority="12" dxfId="0" operator="equal">
      <formula>"Nem javasolt!"</formula>
    </cfRule>
  </conditionalFormatting>
  <printOptions/>
  <pageMargins left="0.3937007874015748" right="0.3937007874015748" top="0.5905511811023623" bottom="0.5905511811023623" header="0" footer="0"/>
  <pageSetup fitToHeight="0" fitToWidth="1" horizontalDpi="600" verticalDpi="600" orientation="landscape" paperSize="8" scale="56" r:id="rId3"/>
  <headerFooter alignWithMargins="0">
    <oddFooter>&amp;R &amp;P/</oddFooter>
  </headerFooter>
  <colBreaks count="1" manualBreakCount="1">
    <brk id="43" max="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2023-06-20T14:03:15Z</cp:lastPrinted>
  <dcterms:created xsi:type="dcterms:W3CDTF">2006-03-29T07:49:40Z</dcterms:created>
  <dcterms:modified xsi:type="dcterms:W3CDTF">2024-04-29T12:20:16Z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-995069360</vt:i4>
  </property>
  <property fmtid="{D5CDD505-2E9C-101B-9397-08002B2CF9AE}" pid="3" name="_EmailSubject">
    <vt:lpwstr>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