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43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<sst xmlns="http://schemas.openxmlformats.org/spreadsheetml/2006/main" count="222" uniqueCount="142">
  <si>
    <t>kód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</si>
  <si>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</si>
  <si>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</si>
  <si>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</si>
  <si>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</si>
  <si>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</si>
  <si>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</si>
  <si>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</si>
  <si>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</si>
  <si>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</si>
  <si>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</si>
  <si>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</si>
  <si>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</si>
  <si>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</si>
  <si>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</si>
  <si>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</si>
  <si>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</si>
  <si>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</si>
  <si>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</si>
  <si>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Félévközi jegy (f)</t>
  </si>
  <si>
    <t>Testnevelés</t>
  </si>
  <si>
    <t>Idegen nyelv</t>
  </si>
  <si>
    <t>Irányítástechnika</t>
  </si>
  <si>
    <t>ÖSSZESEN</t>
  </si>
  <si>
    <t>összes előadás</t>
  </si>
  <si>
    <t>összes labor</t>
  </si>
  <si>
    <t>összes gyakorlat</t>
  </si>
  <si>
    <t xml:space="preserve"> Gépészmérnöki szakon kiváltott tárgy</t>
  </si>
  <si>
    <t>összes labor+gyakorlat</t>
  </si>
  <si>
    <t>beszámí-tott kreditek*</t>
  </si>
  <si>
    <t>Bánki Donát Gépész és Biztonságtechnikai Mérnöki  Kar</t>
  </si>
  <si>
    <t>v</t>
  </si>
  <si>
    <t>f</t>
  </si>
  <si>
    <t>Műszaki fizika I.</t>
  </si>
  <si>
    <t>Matematika III.</t>
  </si>
  <si>
    <t>Matematika II.</t>
  </si>
  <si>
    <t>Matematika I.</t>
  </si>
  <si>
    <t>Mechanika I.</t>
  </si>
  <si>
    <t>Mechanika II.</t>
  </si>
  <si>
    <t>Gépgyártástechnológia II.</t>
  </si>
  <si>
    <t>Előgyártási technológiák</t>
  </si>
  <si>
    <t>Környezetismeret és környezettechnika</t>
  </si>
  <si>
    <t>Minőségügy I.</t>
  </si>
  <si>
    <t>Műszaki informatika</t>
  </si>
  <si>
    <t>Gazdasági alapismeretek</t>
  </si>
  <si>
    <t>NC ismeretek</t>
  </si>
  <si>
    <t>Minőségügy III.</t>
  </si>
  <si>
    <t>Minőségügy II.</t>
  </si>
  <si>
    <t>Karbantartás</t>
  </si>
  <si>
    <t>Gépgyártástechnológia I.</t>
  </si>
  <si>
    <t>Gazdasági és vállalkozói ismeretek</t>
  </si>
  <si>
    <t>Anyagismeret és anyagvizsgálat II.</t>
  </si>
  <si>
    <t>Anyagismeret és anyagvizsgálat I.</t>
  </si>
  <si>
    <t>Műszaki dokumentáció</t>
  </si>
  <si>
    <t>Számítógépes alapismeretek I.</t>
  </si>
  <si>
    <t>Vállalkozói és munkaerőpiaci alapismeretek</t>
  </si>
  <si>
    <t>Általános géptan</t>
  </si>
  <si>
    <t>Műszaki fizika  II.</t>
  </si>
  <si>
    <t>Számítógépes alapismeretek II.</t>
  </si>
  <si>
    <t>Általános mérési ismeretek</t>
  </si>
  <si>
    <t>Önmenedzselés</t>
  </si>
  <si>
    <t>gépipari mérnökasszisztens szak</t>
  </si>
  <si>
    <t>mintatanterv</t>
  </si>
  <si>
    <t>Óbudai Egyetem</t>
  </si>
  <si>
    <t>Alapismereti modul</t>
  </si>
  <si>
    <t xml:space="preserve">Közgazd. I. </t>
  </si>
  <si>
    <t>Inf. alapjai I.</t>
  </si>
  <si>
    <t>Közös műszaki modul</t>
  </si>
  <si>
    <t>Gépelemek I.</t>
  </si>
  <si>
    <t>Inf. alapjai II.</t>
  </si>
  <si>
    <t>Gépész modul</t>
  </si>
  <si>
    <t>Mechanika I</t>
  </si>
  <si>
    <t>Mechanika II</t>
  </si>
  <si>
    <t>Méréstechnika</t>
  </si>
  <si>
    <t>Gépelemek II.</t>
  </si>
  <si>
    <t>Munkavédelem-biztonságtechnika</t>
  </si>
  <si>
    <t>Minőségbiztosítás</t>
  </si>
  <si>
    <t>Techn. tervezési gyakorlat</t>
  </si>
  <si>
    <t>A szakmai vizsga részei: írásbeli vizsga, szakdolgozat védése, szóbeli vizsga</t>
  </si>
  <si>
    <r>
      <t>Írásbeli vizsga:</t>
    </r>
    <r>
      <rPr>
        <sz val="10"/>
        <rFont val="Arial CE"/>
        <family val="0"/>
      </rPr>
      <t xml:space="preserve"> (180 perc)</t>
    </r>
  </si>
  <si>
    <r>
      <t>Szóbeli vizsga</t>
    </r>
    <r>
      <rPr>
        <sz val="10"/>
        <rFont val="Arial CE"/>
        <family val="0"/>
      </rPr>
      <t xml:space="preserve"> tárgyai:</t>
    </r>
  </si>
  <si>
    <t>(komplex vizsga az alábbi tárgyak anyagából)</t>
  </si>
  <si>
    <t>(2 kötelező+1 választható)</t>
  </si>
  <si>
    <t>1.Gépgyártástechnológia</t>
  </si>
  <si>
    <t>2.Anyagismeret, anyagvizsgálat</t>
  </si>
  <si>
    <t>3.Minőségbiztosítás</t>
  </si>
  <si>
    <t>3. Minőségbiztosítás vagy</t>
  </si>
  <si>
    <t>Méréselmélet, méréstechnika vagy</t>
  </si>
  <si>
    <t>*Az ÓE Gépészmérnöki Szakára történő felvétel esetén beszámítható tárgyak és kreditek</t>
  </si>
  <si>
    <t>A gépészmérnöki szak mintatantervének  1. és 2. félévében szereplő tárgyak közül felveendő:</t>
  </si>
  <si>
    <t>képzéskód, szakkód: BKLAGA, BKLAGA</t>
  </si>
  <si>
    <t>levelező munkarend</t>
  </si>
  <si>
    <t>félévi óraszámokkal (ea. tgy. l). ; követelményekkel (k.); kreditekkel (kr.)</t>
  </si>
  <si>
    <t>félévi</t>
  </si>
  <si>
    <t>GSVGI1A6LK</t>
  </si>
  <si>
    <t>GSVVM1A6LK</t>
  </si>
  <si>
    <t>BGBSZ11NLK</t>
  </si>
  <si>
    <t>BGBSZ22NLK</t>
  </si>
  <si>
    <t>BGBMF11NLK</t>
  </si>
  <si>
    <t>BGBMF22NLK</t>
  </si>
  <si>
    <t>BGBMD11NLK</t>
  </si>
  <si>
    <t>BGBMI12NLK</t>
  </si>
  <si>
    <t>GSVGV1A6LK</t>
  </si>
  <si>
    <t>BGRKO13NLK</t>
  </si>
  <si>
    <t>BGBMH11NLK</t>
  </si>
  <si>
    <t>BGBMH22NLK</t>
  </si>
  <si>
    <t>BAGGY13NLK</t>
  </si>
  <si>
    <t>BAGGY24NLK</t>
  </si>
  <si>
    <t>BAGAI11NLK</t>
  </si>
  <si>
    <t>BAGAI22NLK</t>
  </si>
  <si>
    <t>BAGET13NLK</t>
  </si>
  <si>
    <t>óra/kredit</t>
  </si>
  <si>
    <t>BAGGY13NLK,  BAGET13NLK</t>
  </si>
  <si>
    <t>Anyagtudomány Í. Anyagtudomány II. Anyagtechn. alapjai</t>
  </si>
  <si>
    <t>BGRGT11NLK</t>
  </si>
  <si>
    <t>BAGMI11NLK</t>
  </si>
  <si>
    <t>BAGMT14NLK</t>
  </si>
  <si>
    <t>Méréselmélet és hosszmérés technika</t>
  </si>
  <si>
    <t>BGBUT13NLK</t>
  </si>
  <si>
    <t>Gépszerkezetek</t>
  </si>
  <si>
    <t>BGRKA15NLK</t>
  </si>
  <si>
    <t>BGBMB12NLK</t>
  </si>
  <si>
    <t>BAGMI35NLK</t>
  </si>
  <si>
    <t>BAGNC15NLK</t>
  </si>
  <si>
    <t>BAGTT15NLK</t>
  </si>
  <si>
    <t>BAGSK15NLK</t>
  </si>
  <si>
    <t>Szerszámtervezés</t>
  </si>
  <si>
    <t>Matematika II</t>
  </si>
  <si>
    <t>Matematika szigorlat</t>
  </si>
  <si>
    <t>Kémia</t>
  </si>
  <si>
    <t>Informatika alapjai labor</t>
  </si>
  <si>
    <t xml:space="preserve">Mérnöki fiz. + Mérnöki fiz. mér. </t>
  </si>
  <si>
    <t>Vállalkozás gazdaságtan I.</t>
  </si>
  <si>
    <t>mintatanterv-kód: BKLAGAXXM0S06 (Σ120 krd)</t>
  </si>
  <si>
    <t>labor és gyakorlati óraszámok a többi tantervhez képest fordított sorrendben vannak feltüntetve !!!!</t>
  </si>
  <si>
    <t>BGRIR13NLK</t>
  </si>
  <si>
    <t>BGRMA1FNLK</t>
  </si>
  <si>
    <t>BGRMA2FNLK</t>
  </si>
  <si>
    <t>BGRMA3FNLK</t>
  </si>
  <si>
    <t>BAGMI12NLK</t>
  </si>
  <si>
    <t>BAGMI23NLK</t>
  </si>
  <si>
    <t>BMPOM13NLK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</si>
</sst>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#,##0"/>
    <numFmt numFmtId="167" formatCode="#,###,##0.00"/>
  </numFmts>
  <fonts count="14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sz val="7"/>
      <name val="Arial CE"/>
      <family val="2"/>
    </font>
    <font>
      <i/>
      <sz val="7"/>
      <name val="Arial CE"/>
      <family val="2"/>
    </font>
    <font>
      <sz val="6"/>
      <name val="Arial CE"/>
      <family val="2"/>
    </font>
    <font>
      <sz val="8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hair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 style="medium"/>
      <top style="double"/>
      <bottom>
        <color indexed="63"/>
      </bottom>
    </border>
    <border>
      <left style="medium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>
        <color indexed="63"/>
      </left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dotted"/>
      <right style="dotted"/>
      <top style="double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dotted"/>
      <top style="thin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medium"/>
    </border>
    <border>
      <left style="dotted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3" fillId="3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28" xfId="0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37" xfId="0" applyFont="1" applyBorder="1" applyAlignment="1">
      <alignment horizontal="right"/>
    </xf>
    <xf numFmtId="0" fontId="3" fillId="3" borderId="25" xfId="0" applyFont="1" applyFill="1" applyBorder="1" applyAlignment="1">
      <alignment/>
    </xf>
    <xf numFmtId="0" fontId="2" fillId="0" borderId="38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2" fillId="4" borderId="0" xfId="0" applyFont="1" applyFill="1" applyBorder="1" applyAlignment="1">
      <alignment/>
    </xf>
    <xf numFmtId="0" fontId="3" fillId="0" borderId="43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3" fillId="0" borderId="48" xfId="0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0" fillId="0" borderId="52" xfId="0" applyBorder="1" applyAlignment="1">
      <alignment horizontal="center"/>
    </xf>
    <xf numFmtId="0" fontId="2" fillId="0" borderId="53" xfId="0" applyFont="1" applyBorder="1" applyAlignment="1">
      <alignment/>
    </xf>
    <xf numFmtId="0" fontId="0" fillId="0" borderId="54" xfId="0" applyBorder="1" applyAlignment="1">
      <alignment horizontal="center"/>
    </xf>
    <xf numFmtId="0" fontId="2" fillId="0" borderId="39" xfId="0" applyFont="1" applyBorder="1" applyAlignment="1">
      <alignment horizontal="right"/>
    </xf>
    <xf numFmtId="0" fontId="0" fillId="0" borderId="55" xfId="0" applyBorder="1" applyAlignment="1">
      <alignment horizontal="center"/>
    </xf>
    <xf numFmtId="0" fontId="2" fillId="4" borderId="56" xfId="0" applyFont="1" applyFill="1" applyBorder="1" applyAlignment="1">
      <alignment/>
    </xf>
    <xf numFmtId="0" fontId="3" fillId="4" borderId="57" xfId="0" applyFont="1" applyFill="1" applyBorder="1" applyAlignment="1">
      <alignment/>
    </xf>
    <xf numFmtId="0" fontId="2" fillId="4" borderId="58" xfId="0" applyFont="1" applyFill="1" applyBorder="1" applyAlignment="1">
      <alignment/>
    </xf>
    <xf numFmtId="0" fontId="2" fillId="4" borderId="59" xfId="0" applyFont="1" applyFill="1" applyBorder="1" applyAlignment="1">
      <alignment/>
    </xf>
    <xf numFmtId="0" fontId="2" fillId="4" borderId="60" xfId="0" applyFont="1" applyFill="1" applyBorder="1" applyAlignment="1">
      <alignment/>
    </xf>
    <xf numFmtId="0" fontId="2" fillId="4" borderId="61" xfId="0" applyFont="1" applyFill="1" applyBorder="1" applyAlignment="1">
      <alignment/>
    </xf>
    <xf numFmtId="0" fontId="2" fillId="4" borderId="62" xfId="0" applyFont="1" applyFill="1" applyBorder="1" applyAlignment="1">
      <alignment/>
    </xf>
    <xf numFmtId="0" fontId="0" fillId="4" borderId="63" xfId="0" applyFont="1" applyFill="1" applyBorder="1" applyAlignment="1">
      <alignment horizontal="center"/>
    </xf>
    <xf numFmtId="0" fontId="2" fillId="4" borderId="64" xfId="0" applyFont="1" applyFill="1" applyBorder="1" applyAlignment="1">
      <alignment/>
    </xf>
    <xf numFmtId="0" fontId="2" fillId="4" borderId="65" xfId="0" applyFont="1" applyFill="1" applyBorder="1" applyAlignment="1">
      <alignment/>
    </xf>
    <xf numFmtId="0" fontId="2" fillId="4" borderId="66" xfId="0" applyFont="1" applyFill="1" applyBorder="1" applyAlignment="1">
      <alignment/>
    </xf>
    <xf numFmtId="0" fontId="0" fillId="4" borderId="55" xfId="0" applyFill="1" applyBorder="1" applyAlignment="1">
      <alignment horizontal="center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3" fillId="0" borderId="57" xfId="0" applyFont="1" applyBorder="1" applyAlignment="1">
      <alignment horizontal="right"/>
    </xf>
    <xf numFmtId="0" fontId="0" fillId="0" borderId="67" xfId="0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5" xfId="0" applyFont="1" applyBorder="1" applyAlignment="1">
      <alignment/>
    </xf>
    <xf numFmtId="0" fontId="3" fillId="0" borderId="76" xfId="0" applyFont="1" applyBorder="1" applyAlignment="1">
      <alignment horizontal="right"/>
    </xf>
    <xf numFmtId="0" fontId="3" fillId="0" borderId="76" xfId="0" applyFont="1" applyBorder="1" applyAlignment="1">
      <alignment horizontal="right"/>
    </xf>
    <xf numFmtId="0" fontId="0" fillId="0" borderId="77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5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31" xfId="0" applyBorder="1" applyAlignment="1">
      <alignment/>
    </xf>
    <xf numFmtId="0" fontId="2" fillId="0" borderId="82" xfId="0" applyFont="1" applyFill="1" applyBorder="1" applyAlignment="1">
      <alignment/>
    </xf>
    <xf numFmtId="0" fontId="3" fillId="0" borderId="27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0" fillId="4" borderId="53" xfId="0" applyFill="1" applyBorder="1" applyAlignment="1">
      <alignment/>
    </xf>
    <xf numFmtId="0" fontId="2" fillId="4" borderId="28" xfId="0" applyFont="1" applyFill="1" applyBorder="1" applyAlignment="1">
      <alignment horizontal="right"/>
    </xf>
    <xf numFmtId="0" fontId="5" fillId="4" borderId="86" xfId="0" applyFont="1" applyFill="1" applyBorder="1" applyAlignment="1">
      <alignment/>
    </xf>
    <xf numFmtId="0" fontId="5" fillId="4" borderId="87" xfId="0" applyFont="1" applyFill="1" applyBorder="1" applyAlignment="1">
      <alignment/>
    </xf>
    <xf numFmtId="0" fontId="0" fillId="0" borderId="88" xfId="0" applyBorder="1" applyAlignment="1">
      <alignment/>
    </xf>
    <xf numFmtId="0" fontId="10" fillId="0" borderId="54" xfId="0" applyFont="1" applyBorder="1" applyAlignment="1">
      <alignment/>
    </xf>
    <xf numFmtId="0" fontId="10" fillId="0" borderId="89" xfId="0" applyFont="1" applyBorder="1" applyAlignment="1">
      <alignment/>
    </xf>
    <xf numFmtId="0" fontId="10" fillId="0" borderId="9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9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90" xfId="0" applyFont="1" applyBorder="1" applyAlignment="1">
      <alignment wrapText="1"/>
    </xf>
    <xf numFmtId="0" fontId="10" fillId="0" borderId="33" xfId="0" applyFont="1" applyBorder="1" applyAlignment="1">
      <alignment/>
    </xf>
    <xf numFmtId="0" fontId="0" fillId="0" borderId="90" xfId="0" applyBorder="1" applyAlignment="1">
      <alignment horizontal="center"/>
    </xf>
    <xf numFmtId="0" fontId="10" fillId="0" borderId="31" xfId="0" applyFont="1" applyBorder="1" applyAlignment="1">
      <alignment wrapText="1"/>
    </xf>
    <xf numFmtId="0" fontId="10" fillId="0" borderId="39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39" xfId="0" applyFont="1" applyBorder="1" applyAlignment="1">
      <alignment horizontal="right"/>
    </xf>
    <xf numFmtId="0" fontId="11" fillId="4" borderId="92" xfId="0" applyFont="1" applyFill="1" applyBorder="1" applyAlignment="1">
      <alignment horizontal="right"/>
    </xf>
    <xf numFmtId="0" fontId="10" fillId="4" borderId="90" xfId="0" applyFont="1" applyFill="1" applyBorder="1" applyAlignment="1">
      <alignment/>
    </xf>
    <xf numFmtId="0" fontId="11" fillId="0" borderId="17" xfId="0" applyFont="1" applyBorder="1" applyAlignment="1">
      <alignment horizontal="right"/>
    </xf>
    <xf numFmtId="0" fontId="10" fillId="0" borderId="93" xfId="0" applyFont="1" applyBorder="1" applyAlignment="1">
      <alignment/>
    </xf>
    <xf numFmtId="0" fontId="2" fillId="0" borderId="0" xfId="0" applyFont="1" applyAlignment="1">
      <alignment horizontal="right"/>
    </xf>
    <xf numFmtId="0" fontId="12" fillId="4" borderId="65" xfId="0" applyFont="1" applyFill="1" applyBorder="1" applyAlignment="1">
      <alignment/>
    </xf>
    <xf numFmtId="0" fontId="10" fillId="0" borderId="2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9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0" fillId="0" borderId="94" xfId="0" applyFont="1" applyBorder="1" applyAlignment="1">
      <alignment horizontal="left" vertical="center" wrapText="1"/>
    </xf>
    <xf numFmtId="0" fontId="10" fillId="0" borderId="89" xfId="0" applyFont="1" applyBorder="1" applyAlignment="1">
      <alignment horizontal="left" vertical="center" wrapText="1"/>
    </xf>
    <xf numFmtId="0" fontId="10" fillId="0" borderId="94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10" fillId="0" borderId="94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 wrapText="1"/>
    </xf>
    <xf numFmtId="0" fontId="0" fillId="0" borderId="89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10" fillId="0" borderId="94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89" xfId="0" applyFont="1" applyBorder="1" applyAlignment="1">
      <alignment vertical="center" wrapText="1"/>
    </xf>
    <xf numFmtId="0" fontId="10" fillId="0" borderId="94" xfId="0" applyFont="1" applyBorder="1" applyAlignment="1">
      <alignment horizontal="left" wrapText="1"/>
    </xf>
    <xf numFmtId="0" fontId="10" fillId="0" borderId="89" xfId="0" applyFont="1" applyBorder="1" applyAlignment="1">
      <alignment horizontal="left" wrapText="1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vertical="center" wrapText="1" readingOrder="1"/>
    </xf>
    <xf numFmtId="0" fontId="2" fillId="0" borderId="77" xfId="0" applyFont="1" applyFill="1" applyBorder="1" applyAlignment="1">
      <alignment horizontal="center" vertical="center" wrapText="1" readingOrder="1"/>
    </xf>
    <xf numFmtId="0" fontId="2" fillId="0" borderId="5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0" customWidth="1"/>
    <col min="3" max="3" width="30.25390625" style="0" customWidth="1"/>
    <col min="4" max="4" width="6.00390625" style="0" customWidth="1"/>
    <col min="5" max="5" width="4.75390625" style="0" customWidth="1"/>
    <col min="6" max="12" width="2.75390625" style="0" customWidth="1"/>
    <col min="13" max="13" width="3.125" style="0" bestFit="1" customWidth="1"/>
    <col min="14" max="14" width="2.75390625" style="0" customWidth="1"/>
    <col min="15" max="15" width="3.00390625" style="0" bestFit="1" customWidth="1"/>
    <col min="16" max="17" width="2.75390625" style="0" customWidth="1"/>
    <col min="18" max="18" width="3.125" style="0" bestFit="1" customWidth="1"/>
    <col min="19" max="19" width="1.875" style="0" bestFit="1" customWidth="1"/>
    <col min="20" max="20" width="3.00390625" style="0" bestFit="1" customWidth="1"/>
    <col min="21" max="30" width="2.75390625" style="0" customWidth="1"/>
    <col min="31" max="31" width="11.75390625" style="0" bestFit="1" customWidth="1"/>
    <col min="32" max="32" width="7.125" style="0" customWidth="1"/>
    <col min="33" max="33" width="15.625" style="0" customWidth="1"/>
    <col min="35" max="35" width="32.125" style="0" bestFit="1" customWidth="1"/>
  </cols>
  <sheetData>
    <row r="1" spans="1:33" ht="12.75" customHeight="1">
      <c r="A1" s="26"/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6" t="s">
        <v>62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ht="12.75" customHeight="1">
      <c r="A2" s="42" t="s">
        <v>63</v>
      </c>
      <c r="B2" s="11"/>
      <c r="C2" s="24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2.75" customHeight="1">
      <c r="A3" s="42" t="s">
        <v>30</v>
      </c>
      <c r="B3" s="11"/>
      <c r="C3" s="24"/>
      <c r="D3" s="27"/>
      <c r="E3" s="27"/>
      <c r="F3" s="27"/>
      <c r="G3" s="25"/>
      <c r="H3" s="25"/>
      <c r="I3" s="25"/>
      <c r="J3" s="25"/>
      <c r="K3" s="25"/>
      <c r="L3" s="25"/>
      <c r="M3" s="25"/>
      <c r="N3" s="36" t="s">
        <v>61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41" t="s">
        <v>91</v>
      </c>
      <c r="AG3" s="31"/>
    </row>
    <row r="4" spans="1:33" ht="12.75" customHeight="1">
      <c r="A4" s="32"/>
      <c r="B4" s="33"/>
      <c r="C4" s="33"/>
      <c r="D4" s="27"/>
      <c r="E4" s="27"/>
      <c r="F4" s="27"/>
      <c r="G4" s="25"/>
      <c r="H4" s="25"/>
      <c r="I4" s="25"/>
      <c r="J4" s="25"/>
      <c r="K4" s="25"/>
      <c r="L4" s="25"/>
      <c r="M4" s="25"/>
      <c r="N4" s="36" t="s">
        <v>90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 ht="12.75" customHeight="1" thickBot="1">
      <c r="A5" s="30" t="s">
        <v>133</v>
      </c>
      <c r="B5" s="34"/>
      <c r="C5" s="35"/>
      <c r="D5" s="27"/>
      <c r="E5" s="32" t="s">
        <v>134</v>
      </c>
      <c r="F5" s="27"/>
      <c r="G5" s="25"/>
      <c r="H5" s="25"/>
      <c r="I5" s="25"/>
      <c r="J5" s="25"/>
      <c r="K5" s="25"/>
      <c r="L5" s="25"/>
      <c r="M5" s="25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ht="12.75" customHeight="1" thickBot="1">
      <c r="A6" s="28"/>
      <c r="B6" s="208" t="s">
        <v>92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10"/>
    </row>
    <row r="7" spans="1:33" ht="12.75" customHeight="1">
      <c r="A7" s="28"/>
      <c r="B7" s="12" t="s">
        <v>0</v>
      </c>
      <c r="C7" s="13"/>
      <c r="D7" s="14" t="s">
        <v>93</v>
      </c>
      <c r="E7" s="15" t="s">
        <v>1</v>
      </c>
      <c r="F7" s="137" t="s">
        <v>2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215" t="s">
        <v>3</v>
      </c>
      <c r="AF7" s="213" t="s">
        <v>29</v>
      </c>
      <c r="AG7" s="211" t="s">
        <v>27</v>
      </c>
    </row>
    <row r="8" spans="1:33" ht="18.75" customHeight="1" thickBot="1">
      <c r="A8" s="29"/>
      <c r="B8" s="16"/>
      <c r="C8" s="17" t="s">
        <v>4</v>
      </c>
      <c r="D8" s="18" t="s">
        <v>5</v>
      </c>
      <c r="E8" s="19"/>
      <c r="F8" s="20"/>
      <c r="G8" s="21"/>
      <c r="H8" s="21" t="s">
        <v>6</v>
      </c>
      <c r="I8" s="21"/>
      <c r="J8" s="22"/>
      <c r="K8" s="21"/>
      <c r="L8" s="21"/>
      <c r="M8" s="21" t="s">
        <v>7</v>
      </c>
      <c r="N8" s="21"/>
      <c r="O8" s="22"/>
      <c r="P8" s="21"/>
      <c r="Q8" s="21"/>
      <c r="R8" s="23" t="s">
        <v>8</v>
      </c>
      <c r="S8" s="21"/>
      <c r="T8" s="22"/>
      <c r="U8" s="21"/>
      <c r="V8" s="21"/>
      <c r="W8" s="23" t="s">
        <v>9</v>
      </c>
      <c r="X8" s="21"/>
      <c r="Y8" s="22"/>
      <c r="Z8" s="21"/>
      <c r="AA8" s="21"/>
      <c r="AB8" s="23" t="s">
        <v>10</v>
      </c>
      <c r="AC8" s="21"/>
      <c r="AD8" s="22"/>
      <c r="AE8" s="216"/>
      <c r="AF8" s="214"/>
      <c r="AG8" s="212"/>
    </row>
    <row r="9" spans="1:33" ht="12.75">
      <c r="A9" s="29"/>
      <c r="B9" s="144"/>
      <c r="C9" s="145"/>
      <c r="D9" s="146"/>
      <c r="E9" s="44"/>
      <c r="F9" s="182" t="s">
        <v>11</v>
      </c>
      <c r="G9" s="183" t="s">
        <v>12</v>
      </c>
      <c r="H9" s="183" t="s">
        <v>13</v>
      </c>
      <c r="I9" s="184" t="s">
        <v>14</v>
      </c>
      <c r="J9" s="185" t="s">
        <v>15</v>
      </c>
      <c r="K9" s="182" t="s">
        <v>11</v>
      </c>
      <c r="L9" s="183" t="s">
        <v>12</v>
      </c>
      <c r="M9" s="183" t="s">
        <v>13</v>
      </c>
      <c r="N9" s="184" t="s">
        <v>14</v>
      </c>
      <c r="O9" s="185" t="s">
        <v>15</v>
      </c>
      <c r="P9" s="182" t="s">
        <v>11</v>
      </c>
      <c r="Q9" s="183" t="s">
        <v>12</v>
      </c>
      <c r="R9" s="183" t="s">
        <v>13</v>
      </c>
      <c r="S9" s="184" t="s">
        <v>14</v>
      </c>
      <c r="T9" s="185" t="s">
        <v>15</v>
      </c>
      <c r="U9" s="182" t="s">
        <v>11</v>
      </c>
      <c r="V9" s="183" t="s">
        <v>12</v>
      </c>
      <c r="W9" s="183" t="s">
        <v>13</v>
      </c>
      <c r="X9" s="184" t="s">
        <v>14</v>
      </c>
      <c r="Y9" s="185" t="s">
        <v>15</v>
      </c>
      <c r="Z9" s="182" t="s">
        <v>11</v>
      </c>
      <c r="AA9" s="183" t="s">
        <v>12</v>
      </c>
      <c r="AB9" s="183" t="s">
        <v>13</v>
      </c>
      <c r="AC9" s="184" t="s">
        <v>14</v>
      </c>
      <c r="AD9" s="185" t="s">
        <v>15</v>
      </c>
      <c r="AE9" s="159"/>
      <c r="AF9" s="45"/>
      <c r="AG9" s="160"/>
    </row>
    <row r="10" spans="1:33" ht="12.75">
      <c r="A10" s="39"/>
      <c r="B10" s="147"/>
      <c r="C10" s="46" t="s">
        <v>64</v>
      </c>
      <c r="D10" s="47"/>
      <c r="E10" s="5"/>
      <c r="F10" s="6"/>
      <c r="G10" s="7"/>
      <c r="H10" s="7"/>
      <c r="I10" s="8"/>
      <c r="J10" s="9"/>
      <c r="K10" s="7"/>
      <c r="L10" s="7"/>
      <c r="M10" s="7"/>
      <c r="N10" s="8"/>
      <c r="O10" s="9"/>
      <c r="P10" s="7"/>
      <c r="Q10" s="7"/>
      <c r="R10" s="7"/>
      <c r="S10" s="8"/>
      <c r="T10" s="48"/>
      <c r="U10" s="7"/>
      <c r="V10" s="7"/>
      <c r="W10" s="7"/>
      <c r="X10" s="8"/>
      <c r="Y10" s="48"/>
      <c r="Z10" s="7"/>
      <c r="AA10" s="7"/>
      <c r="AB10" s="7"/>
      <c r="AC10" s="8"/>
      <c r="AD10" s="48"/>
      <c r="AE10" s="161"/>
      <c r="AF10" s="49"/>
      <c r="AG10" s="161"/>
    </row>
    <row r="11" spans="1:33" ht="12.75">
      <c r="A11" s="141"/>
      <c r="B11" s="58"/>
      <c r="C11" s="50"/>
      <c r="D11" s="51"/>
      <c r="E11" s="52"/>
      <c r="F11" s="53"/>
      <c r="G11" s="54"/>
      <c r="H11" s="54"/>
      <c r="I11" s="55"/>
      <c r="J11" s="10"/>
      <c r="O11" s="56"/>
      <c r="P11" s="54"/>
      <c r="Q11" s="54"/>
      <c r="R11" s="54"/>
      <c r="S11" s="55"/>
      <c r="T11" s="57"/>
      <c r="U11" s="54"/>
      <c r="V11" s="54"/>
      <c r="W11" s="54"/>
      <c r="X11" s="55"/>
      <c r="Y11" s="57"/>
      <c r="Z11" s="54"/>
      <c r="AA11" s="54"/>
      <c r="AB11" s="54"/>
      <c r="AC11" s="55"/>
      <c r="AD11" s="10"/>
      <c r="AE11" s="161"/>
      <c r="AF11" s="49"/>
      <c r="AG11" s="161"/>
    </row>
    <row r="12" spans="1:33" ht="12.75">
      <c r="A12" s="142">
        <v>1</v>
      </c>
      <c r="B12" s="58" t="s">
        <v>94</v>
      </c>
      <c r="C12" s="50" t="s">
        <v>44</v>
      </c>
      <c r="D12" s="51">
        <f aca="true" t="shared" si="0" ref="D12:D17">F12+G12+H12+K12+L12+M12+P12+Q12+R12+U12+V12+W12+Z12+AA12+AB12</f>
        <v>8</v>
      </c>
      <c r="E12" s="52">
        <f>SUM(J12,O12,T12,AD12,AI12,AN12,AS12,AX11)</f>
        <v>2</v>
      </c>
      <c r="F12" s="53"/>
      <c r="G12" s="54"/>
      <c r="H12" s="54"/>
      <c r="I12" s="55"/>
      <c r="J12" s="10"/>
      <c r="K12" s="54">
        <v>8</v>
      </c>
      <c r="L12" s="54">
        <v>0</v>
      </c>
      <c r="M12" s="54">
        <v>0</v>
      </c>
      <c r="N12" s="55" t="s">
        <v>32</v>
      </c>
      <c r="O12" s="56">
        <v>2</v>
      </c>
      <c r="P12" s="54"/>
      <c r="Q12" s="54"/>
      <c r="R12" s="54"/>
      <c r="S12" s="55"/>
      <c r="T12" s="57"/>
      <c r="U12" s="54"/>
      <c r="V12" s="54"/>
      <c r="W12" s="54"/>
      <c r="X12" s="55"/>
      <c r="Y12" s="57"/>
      <c r="Z12" s="54"/>
      <c r="AA12" s="54"/>
      <c r="AB12" s="54"/>
      <c r="AC12" s="55"/>
      <c r="AD12" s="57"/>
      <c r="AE12" s="161"/>
      <c r="AF12" s="49">
        <v>2</v>
      </c>
      <c r="AG12" s="161" t="s">
        <v>65</v>
      </c>
    </row>
    <row r="13" spans="1:33" ht="22.5">
      <c r="A13" s="142">
        <v>2</v>
      </c>
      <c r="B13" s="58" t="s">
        <v>95</v>
      </c>
      <c r="C13" s="59" t="s">
        <v>55</v>
      </c>
      <c r="D13" s="51">
        <f t="shared" si="0"/>
        <v>12</v>
      </c>
      <c r="E13" s="10">
        <v>3</v>
      </c>
      <c r="F13" s="54"/>
      <c r="G13" s="54"/>
      <c r="H13" s="54"/>
      <c r="I13" s="55"/>
      <c r="J13" s="10"/>
      <c r="K13" s="54"/>
      <c r="L13" s="63"/>
      <c r="M13" s="54"/>
      <c r="N13" s="55"/>
      <c r="O13" s="57"/>
      <c r="P13" s="54"/>
      <c r="Q13" s="63"/>
      <c r="R13" s="54"/>
      <c r="S13" s="55"/>
      <c r="T13" s="57"/>
      <c r="U13" s="54">
        <v>8</v>
      </c>
      <c r="V13" s="54">
        <v>0</v>
      </c>
      <c r="W13" s="54">
        <v>4</v>
      </c>
      <c r="X13" s="55" t="s">
        <v>32</v>
      </c>
      <c r="Y13" s="57">
        <v>3</v>
      </c>
      <c r="Z13" s="54"/>
      <c r="AA13" s="54"/>
      <c r="AB13" s="54"/>
      <c r="AC13" s="55"/>
      <c r="AD13" s="57"/>
      <c r="AE13" s="161"/>
      <c r="AF13" s="140"/>
      <c r="AG13" s="161"/>
    </row>
    <row r="14" spans="1:33" ht="12.75">
      <c r="A14" s="142">
        <v>3</v>
      </c>
      <c r="B14" s="58" t="s">
        <v>141</v>
      </c>
      <c r="C14" s="50" t="s">
        <v>60</v>
      </c>
      <c r="D14" s="51">
        <f t="shared" si="0"/>
        <v>16</v>
      </c>
      <c r="E14" s="52">
        <v>4</v>
      </c>
      <c r="F14" s="53"/>
      <c r="G14" s="54"/>
      <c r="H14" s="54"/>
      <c r="I14" s="55"/>
      <c r="J14" s="56"/>
      <c r="K14" s="54"/>
      <c r="L14" s="54"/>
      <c r="M14" s="54"/>
      <c r="N14" s="55"/>
      <c r="O14" s="56"/>
      <c r="P14" s="54"/>
      <c r="Q14" s="54"/>
      <c r="R14" s="54"/>
      <c r="S14" s="55"/>
      <c r="T14" s="57"/>
      <c r="U14" s="54">
        <v>8</v>
      </c>
      <c r="V14" s="54">
        <v>8</v>
      </c>
      <c r="W14" s="54">
        <v>0</v>
      </c>
      <c r="X14" s="55" t="s">
        <v>32</v>
      </c>
      <c r="Y14" s="56">
        <v>4</v>
      </c>
      <c r="Z14" s="54"/>
      <c r="AA14" s="54"/>
      <c r="AB14" s="54"/>
      <c r="AC14" s="55"/>
      <c r="AD14" s="56"/>
      <c r="AE14" s="161"/>
      <c r="AF14" s="49"/>
      <c r="AG14" s="161"/>
    </row>
    <row r="15" spans="1:33" ht="12.75">
      <c r="A15" s="142"/>
      <c r="B15" s="58"/>
      <c r="C15" s="50"/>
      <c r="D15" s="51"/>
      <c r="E15" s="52"/>
      <c r="F15" s="53"/>
      <c r="G15" s="54"/>
      <c r="H15" s="54"/>
      <c r="I15" s="55"/>
      <c r="J15" s="56"/>
      <c r="K15" s="54"/>
      <c r="L15" s="54"/>
      <c r="M15" s="54"/>
      <c r="N15" s="55"/>
      <c r="O15" s="56"/>
      <c r="P15" s="54"/>
      <c r="Q15" s="54"/>
      <c r="R15" s="54"/>
      <c r="S15" s="55"/>
      <c r="T15" s="57"/>
      <c r="U15" s="54"/>
      <c r="V15" s="54"/>
      <c r="W15" s="54"/>
      <c r="X15" s="55"/>
      <c r="Y15" s="57"/>
      <c r="Z15" s="54"/>
      <c r="AA15" s="54"/>
      <c r="AB15" s="54"/>
      <c r="AC15" s="55"/>
      <c r="AD15" s="57"/>
      <c r="AE15" s="161"/>
      <c r="AF15" s="49"/>
      <c r="AG15" s="161"/>
    </row>
    <row r="16" spans="1:33" ht="12.75">
      <c r="A16" s="143">
        <v>4</v>
      </c>
      <c r="B16" s="58" t="s">
        <v>96</v>
      </c>
      <c r="C16" s="50" t="s">
        <v>54</v>
      </c>
      <c r="D16" s="51">
        <f t="shared" si="0"/>
        <v>8</v>
      </c>
      <c r="E16" s="52">
        <f>SUM(J16,O16,T16,AD16,AI16,AN16,AS16,AX15)</f>
        <v>2</v>
      </c>
      <c r="F16" s="53">
        <v>8</v>
      </c>
      <c r="G16" s="54">
        <v>0</v>
      </c>
      <c r="H16" s="54">
        <v>0</v>
      </c>
      <c r="I16" s="55" t="s">
        <v>32</v>
      </c>
      <c r="J16" s="56">
        <v>2</v>
      </c>
      <c r="K16" s="54"/>
      <c r="L16" s="54"/>
      <c r="M16" s="54"/>
      <c r="N16" s="55"/>
      <c r="O16" s="56"/>
      <c r="P16" s="54"/>
      <c r="Q16" s="54"/>
      <c r="R16" s="54"/>
      <c r="S16" s="55"/>
      <c r="T16" s="57"/>
      <c r="U16" s="54"/>
      <c r="V16" s="54"/>
      <c r="W16" s="54"/>
      <c r="X16" s="55"/>
      <c r="Y16" s="57"/>
      <c r="Z16" s="54"/>
      <c r="AA16" s="54"/>
      <c r="AB16" s="54"/>
      <c r="AC16" s="55"/>
      <c r="AD16" s="57"/>
      <c r="AE16" s="161"/>
      <c r="AF16" s="188">
        <v>3</v>
      </c>
      <c r="AG16" s="195" t="s">
        <v>66</v>
      </c>
    </row>
    <row r="17" spans="1:33" ht="12.75">
      <c r="A17" s="143">
        <v>5</v>
      </c>
      <c r="B17" s="58" t="s">
        <v>97</v>
      </c>
      <c r="C17" s="50" t="s">
        <v>58</v>
      </c>
      <c r="D17" s="51">
        <f t="shared" si="0"/>
        <v>8</v>
      </c>
      <c r="E17" s="52">
        <f>SUM(J17,O17,T17,AD17,AI17,AN17,AS17,AX16)</f>
        <v>2</v>
      </c>
      <c r="F17" s="53"/>
      <c r="G17" s="54"/>
      <c r="H17" s="54"/>
      <c r="I17" s="55"/>
      <c r="J17" s="56"/>
      <c r="K17" s="54">
        <v>0</v>
      </c>
      <c r="L17" s="54">
        <v>8</v>
      </c>
      <c r="M17" s="54">
        <v>0</v>
      </c>
      <c r="N17" s="55" t="s">
        <v>32</v>
      </c>
      <c r="O17" s="56">
        <v>2</v>
      </c>
      <c r="P17" s="54"/>
      <c r="Q17" s="54"/>
      <c r="R17" s="54"/>
      <c r="S17" s="55"/>
      <c r="T17" s="57"/>
      <c r="U17" s="54"/>
      <c r="V17" s="54"/>
      <c r="W17" s="54"/>
      <c r="X17" s="55"/>
      <c r="Y17" s="57"/>
      <c r="Z17" s="54"/>
      <c r="AA17" s="54"/>
      <c r="AB17" s="54"/>
      <c r="AC17" s="55"/>
      <c r="AD17" s="57"/>
      <c r="AE17" s="162" t="s">
        <v>96</v>
      </c>
      <c r="AF17" s="189"/>
      <c r="AG17" s="197"/>
    </row>
    <row r="18" spans="1:33" ht="12.75">
      <c r="A18" s="40"/>
      <c r="B18" s="148"/>
      <c r="C18" s="60" t="s">
        <v>16</v>
      </c>
      <c r="D18" s="51">
        <f>SUM(D11:D17)</f>
        <v>52</v>
      </c>
      <c r="E18" s="52">
        <f>SUM(E11:E17)</f>
        <v>13</v>
      </c>
      <c r="F18" s="53"/>
      <c r="G18" s="54"/>
      <c r="H18" s="54"/>
      <c r="I18" s="55"/>
      <c r="J18" s="56"/>
      <c r="K18" s="54"/>
      <c r="L18" s="54"/>
      <c r="M18" s="54"/>
      <c r="N18" s="55"/>
      <c r="O18" s="56"/>
      <c r="P18" s="54"/>
      <c r="Q18" s="54"/>
      <c r="R18" s="54"/>
      <c r="S18" s="55"/>
      <c r="T18" s="57"/>
      <c r="U18" s="54"/>
      <c r="V18" s="54"/>
      <c r="W18" s="54"/>
      <c r="X18" s="55"/>
      <c r="Y18" s="57"/>
      <c r="Z18" s="54"/>
      <c r="AA18" s="54"/>
      <c r="AB18" s="54"/>
      <c r="AC18" s="55"/>
      <c r="AD18" s="57"/>
      <c r="AE18" s="163"/>
      <c r="AF18" s="61"/>
      <c r="AG18" s="164"/>
    </row>
    <row r="19" spans="1:33" ht="12.75">
      <c r="A19" s="28"/>
      <c r="B19" s="43"/>
      <c r="C19" s="46" t="s">
        <v>67</v>
      </c>
      <c r="D19" s="149"/>
      <c r="E19" s="5"/>
      <c r="F19" s="6"/>
      <c r="G19" s="7"/>
      <c r="H19" s="7"/>
      <c r="I19" s="8"/>
      <c r="J19" s="9"/>
      <c r="K19" s="7"/>
      <c r="L19" s="7"/>
      <c r="M19" s="7"/>
      <c r="N19" s="8"/>
      <c r="O19" s="9"/>
      <c r="P19" s="7"/>
      <c r="Q19" s="7"/>
      <c r="R19" s="7"/>
      <c r="S19" s="8"/>
      <c r="T19" s="48"/>
      <c r="U19" s="7"/>
      <c r="V19" s="7"/>
      <c r="W19" s="7"/>
      <c r="X19" s="8"/>
      <c r="Y19" s="48"/>
      <c r="Z19" s="7"/>
      <c r="AA19" s="7"/>
      <c r="AB19" s="7"/>
      <c r="AC19" s="8"/>
      <c r="AD19" s="48"/>
      <c r="AE19" s="160"/>
      <c r="AF19" s="45"/>
      <c r="AG19" s="165"/>
    </row>
    <row r="20" spans="1:33" ht="12.75">
      <c r="A20" s="141">
        <v>6</v>
      </c>
      <c r="B20" s="58" t="s">
        <v>136</v>
      </c>
      <c r="C20" s="50" t="s">
        <v>36</v>
      </c>
      <c r="D20" s="51">
        <f aca="true" t="shared" si="1" ref="D20:D28">F20+G20+H20+K20+L20+M20+P20+Q20+R20+U20+V20+W20+Z20+AA20+AB20</f>
        <v>16</v>
      </c>
      <c r="E20" s="52">
        <f>SUM(J20,O20,T20,AD20,AI20,AN20,AS20,AX19)</f>
        <v>3</v>
      </c>
      <c r="F20" s="53">
        <v>8</v>
      </c>
      <c r="G20" s="54">
        <v>0</v>
      </c>
      <c r="H20" s="54">
        <v>8</v>
      </c>
      <c r="I20" s="55" t="s">
        <v>32</v>
      </c>
      <c r="J20" s="56">
        <v>3</v>
      </c>
      <c r="K20" s="54"/>
      <c r="L20" s="54"/>
      <c r="M20" s="54"/>
      <c r="N20" s="55"/>
      <c r="O20" s="56"/>
      <c r="P20" s="54"/>
      <c r="Q20" s="54"/>
      <c r="R20" s="54"/>
      <c r="S20" s="55"/>
      <c r="T20" s="57"/>
      <c r="U20" s="54"/>
      <c r="V20" s="54"/>
      <c r="W20" s="54"/>
      <c r="X20" s="55"/>
      <c r="Y20" s="57"/>
      <c r="Z20" s="54"/>
      <c r="AA20" s="54"/>
      <c r="AB20" s="54"/>
      <c r="AC20" s="55"/>
      <c r="AD20" s="57"/>
      <c r="AE20" s="161"/>
      <c r="AF20" s="188">
        <v>5</v>
      </c>
      <c r="AG20" s="203" t="s">
        <v>36</v>
      </c>
    </row>
    <row r="21" spans="1:33" ht="12.75">
      <c r="A21" s="142">
        <v>7</v>
      </c>
      <c r="B21" s="58" t="s">
        <v>137</v>
      </c>
      <c r="C21" s="50" t="s">
        <v>35</v>
      </c>
      <c r="D21" s="51">
        <f t="shared" si="1"/>
        <v>16</v>
      </c>
      <c r="E21" s="52">
        <f>SUM(J21,O21,T21,AD21,AI21,AN21,AS21,AX20)</f>
        <v>3</v>
      </c>
      <c r="F21" s="53"/>
      <c r="G21" s="54"/>
      <c r="H21" s="54"/>
      <c r="I21" s="55"/>
      <c r="J21" s="56"/>
      <c r="K21" s="54">
        <v>8</v>
      </c>
      <c r="L21" s="54">
        <v>0</v>
      </c>
      <c r="M21" s="54">
        <v>8</v>
      </c>
      <c r="N21" s="55" t="s">
        <v>31</v>
      </c>
      <c r="O21" s="56">
        <v>3</v>
      </c>
      <c r="P21" s="54"/>
      <c r="Q21" s="54"/>
      <c r="R21" s="54"/>
      <c r="S21" s="55"/>
      <c r="T21" s="57"/>
      <c r="U21" s="54"/>
      <c r="V21" s="54"/>
      <c r="W21" s="54"/>
      <c r="X21" s="55"/>
      <c r="Y21" s="57"/>
      <c r="Z21" s="54"/>
      <c r="AA21" s="54"/>
      <c r="AB21" s="54"/>
      <c r="AC21" s="55"/>
      <c r="AD21" s="57"/>
      <c r="AE21" s="162" t="s">
        <v>136</v>
      </c>
      <c r="AF21" s="194"/>
      <c r="AG21" s="204"/>
    </row>
    <row r="22" spans="1:33" ht="12.75">
      <c r="A22" s="142">
        <v>8</v>
      </c>
      <c r="B22" s="58" t="s">
        <v>138</v>
      </c>
      <c r="C22" s="50" t="s">
        <v>34</v>
      </c>
      <c r="D22" s="51">
        <f t="shared" si="1"/>
        <v>16</v>
      </c>
      <c r="E22" s="52">
        <f>SUM(J22,O22,T22,AD22,AI22,AN22,AS22,AX21)</f>
        <v>3</v>
      </c>
      <c r="F22" s="53"/>
      <c r="G22" s="54"/>
      <c r="H22" s="54"/>
      <c r="I22" s="55"/>
      <c r="J22" s="56"/>
      <c r="K22" s="54"/>
      <c r="L22" s="54"/>
      <c r="M22" s="54"/>
      <c r="N22" s="55"/>
      <c r="O22" s="56"/>
      <c r="P22" s="53">
        <v>8</v>
      </c>
      <c r="Q22" s="54">
        <v>0</v>
      </c>
      <c r="R22" s="54">
        <v>8</v>
      </c>
      <c r="S22" s="55" t="s">
        <v>31</v>
      </c>
      <c r="T22" s="56">
        <v>3</v>
      </c>
      <c r="U22" s="53"/>
      <c r="V22" s="54"/>
      <c r="W22" s="54"/>
      <c r="X22" s="55"/>
      <c r="Y22" s="56"/>
      <c r="Z22" s="53"/>
      <c r="AA22" s="54"/>
      <c r="AB22" s="54"/>
      <c r="AC22" s="55"/>
      <c r="AD22" s="56"/>
      <c r="AE22" s="162" t="s">
        <v>137</v>
      </c>
      <c r="AF22" s="189"/>
      <c r="AG22" s="205"/>
    </row>
    <row r="23" spans="1:33" ht="12.75">
      <c r="A23" s="142">
        <v>9</v>
      </c>
      <c r="B23" s="58" t="s">
        <v>98</v>
      </c>
      <c r="C23" s="50" t="s">
        <v>33</v>
      </c>
      <c r="D23" s="51">
        <f t="shared" si="1"/>
        <v>16</v>
      </c>
      <c r="E23" s="52">
        <f>SUM(J23,O23,T23,AD23,AI23,AN23,AS23,AX22)</f>
        <v>3</v>
      </c>
      <c r="F23" s="53">
        <v>8</v>
      </c>
      <c r="G23" s="54">
        <v>8</v>
      </c>
      <c r="H23" s="54">
        <v>0</v>
      </c>
      <c r="I23" s="55" t="s">
        <v>31</v>
      </c>
      <c r="J23" s="56">
        <v>3</v>
      </c>
      <c r="K23" s="54"/>
      <c r="L23" s="54"/>
      <c r="M23" s="54"/>
      <c r="N23" s="55"/>
      <c r="O23" s="56"/>
      <c r="P23" s="54"/>
      <c r="Q23" s="54"/>
      <c r="R23" s="54"/>
      <c r="S23" s="55"/>
      <c r="T23" s="57"/>
      <c r="U23" s="54"/>
      <c r="V23" s="54"/>
      <c r="W23" s="54"/>
      <c r="X23" s="55"/>
      <c r="Y23" s="57"/>
      <c r="Z23" s="54"/>
      <c r="AA23" s="54"/>
      <c r="AB23" s="54"/>
      <c r="AC23" s="55"/>
      <c r="AD23" s="57"/>
      <c r="AE23" s="161"/>
      <c r="AF23" s="188">
        <v>6</v>
      </c>
      <c r="AG23" s="206" t="s">
        <v>131</v>
      </c>
    </row>
    <row r="24" spans="1:33" ht="12.75">
      <c r="A24" s="142">
        <v>10</v>
      </c>
      <c r="B24" s="58" t="s">
        <v>99</v>
      </c>
      <c r="C24" s="50" t="s">
        <v>57</v>
      </c>
      <c r="D24" s="51">
        <f t="shared" si="1"/>
        <v>16</v>
      </c>
      <c r="E24" s="52">
        <f>SUM(J24,O24,T24,AD24,AI24,AN24,AS24,AX23)</f>
        <v>3</v>
      </c>
      <c r="F24" s="53"/>
      <c r="G24" s="54"/>
      <c r="H24" s="54"/>
      <c r="I24" s="55"/>
      <c r="J24" s="56"/>
      <c r="K24" s="54">
        <v>8</v>
      </c>
      <c r="L24" s="54">
        <v>8</v>
      </c>
      <c r="M24" s="54">
        <v>0</v>
      </c>
      <c r="N24" s="55" t="s">
        <v>31</v>
      </c>
      <c r="O24" s="56">
        <v>3</v>
      </c>
      <c r="P24" s="54"/>
      <c r="Q24" s="54"/>
      <c r="R24" s="54"/>
      <c r="S24" s="55"/>
      <c r="T24" s="57"/>
      <c r="U24" s="54"/>
      <c r="V24" s="54"/>
      <c r="W24" s="54"/>
      <c r="X24" s="55"/>
      <c r="Y24" s="57"/>
      <c r="Z24" s="54"/>
      <c r="AA24" s="54"/>
      <c r="AB24" s="54"/>
      <c r="AC24" s="55"/>
      <c r="AD24" s="57"/>
      <c r="AE24" s="162" t="s">
        <v>98</v>
      </c>
      <c r="AF24" s="189"/>
      <c r="AG24" s="207"/>
    </row>
    <row r="25" spans="1:33" ht="12.75">
      <c r="A25" s="142">
        <v>11</v>
      </c>
      <c r="B25" s="58" t="s">
        <v>100</v>
      </c>
      <c r="C25" s="50" t="s">
        <v>53</v>
      </c>
      <c r="D25" s="51">
        <f t="shared" si="1"/>
        <v>20</v>
      </c>
      <c r="E25" s="52">
        <f>SUM(J25,O25,T25,AD25,AI25,AN25,AS25,AX23)</f>
        <v>4</v>
      </c>
      <c r="F25" s="53">
        <v>12</v>
      </c>
      <c r="G25" s="54">
        <v>8</v>
      </c>
      <c r="H25" s="54">
        <v>0</v>
      </c>
      <c r="I25" s="55" t="s">
        <v>31</v>
      </c>
      <c r="J25" s="56">
        <v>4</v>
      </c>
      <c r="K25" s="54"/>
      <c r="L25" s="54"/>
      <c r="M25" s="54"/>
      <c r="N25" s="55"/>
      <c r="O25" s="56"/>
      <c r="P25" s="54"/>
      <c r="Q25" s="54"/>
      <c r="R25" s="54"/>
      <c r="S25" s="55"/>
      <c r="T25" s="57"/>
      <c r="U25" s="54"/>
      <c r="V25" s="54"/>
      <c r="W25" s="54"/>
      <c r="X25" s="55"/>
      <c r="Y25" s="57"/>
      <c r="Z25" s="54"/>
      <c r="AA25" s="54"/>
      <c r="AB25" s="54"/>
      <c r="AC25" s="55"/>
      <c r="AD25" s="57"/>
      <c r="AE25" s="161"/>
      <c r="AF25" s="49">
        <v>4</v>
      </c>
      <c r="AG25" s="161" t="s">
        <v>68</v>
      </c>
    </row>
    <row r="26" spans="1:33" ht="12.75">
      <c r="A26" s="142">
        <v>12</v>
      </c>
      <c r="B26" s="58" t="s">
        <v>101</v>
      </c>
      <c r="C26" s="50" t="s">
        <v>43</v>
      </c>
      <c r="D26" s="51">
        <f t="shared" si="1"/>
        <v>16</v>
      </c>
      <c r="E26" s="52">
        <f>SUM(J26,O26,T26,AD26,AI26,AN26,AS26,AX24)</f>
        <v>4</v>
      </c>
      <c r="F26" s="53"/>
      <c r="G26" s="54"/>
      <c r="H26" s="54"/>
      <c r="I26" s="55"/>
      <c r="J26" s="56"/>
      <c r="K26" s="54">
        <v>8</v>
      </c>
      <c r="L26" s="54">
        <v>0</v>
      </c>
      <c r="M26" s="54">
        <v>8</v>
      </c>
      <c r="N26" s="55" t="s">
        <v>32</v>
      </c>
      <c r="O26" s="56">
        <v>4</v>
      </c>
      <c r="P26" s="54"/>
      <c r="Q26" s="54"/>
      <c r="R26" s="54"/>
      <c r="S26" s="55"/>
      <c r="T26" s="57"/>
      <c r="U26" s="54"/>
      <c r="V26" s="54"/>
      <c r="W26" s="54"/>
      <c r="X26" s="55"/>
      <c r="Y26" s="57"/>
      <c r="Z26" s="54"/>
      <c r="AA26" s="54"/>
      <c r="AB26" s="54"/>
      <c r="AC26" s="55"/>
      <c r="AD26" s="57"/>
      <c r="AE26" s="161" t="s">
        <v>96</v>
      </c>
      <c r="AF26" s="49">
        <v>3</v>
      </c>
      <c r="AG26" s="161" t="s">
        <v>69</v>
      </c>
    </row>
    <row r="27" spans="1:33" ht="19.5">
      <c r="A27" s="142">
        <v>13</v>
      </c>
      <c r="B27" s="58" t="s">
        <v>102</v>
      </c>
      <c r="C27" s="50" t="s">
        <v>50</v>
      </c>
      <c r="D27" s="51">
        <f t="shared" si="1"/>
        <v>12</v>
      </c>
      <c r="E27" s="52">
        <v>3</v>
      </c>
      <c r="F27" s="53"/>
      <c r="G27" s="54"/>
      <c r="H27" s="54"/>
      <c r="I27" s="55"/>
      <c r="J27" s="56"/>
      <c r="K27" s="54"/>
      <c r="L27" s="54"/>
      <c r="M27" s="54"/>
      <c r="N27" s="55"/>
      <c r="O27" s="56"/>
      <c r="P27" s="54">
        <v>8</v>
      </c>
      <c r="Q27" s="54">
        <v>0</v>
      </c>
      <c r="R27" s="54">
        <v>4</v>
      </c>
      <c r="S27" s="55" t="s">
        <v>31</v>
      </c>
      <c r="T27" s="57">
        <v>3</v>
      </c>
      <c r="U27" s="54"/>
      <c r="V27" s="54"/>
      <c r="W27" s="54"/>
      <c r="X27" s="55"/>
      <c r="Y27" s="57"/>
      <c r="Z27" s="54"/>
      <c r="AA27" s="54"/>
      <c r="AB27" s="54"/>
      <c r="AC27" s="55"/>
      <c r="AD27" s="57"/>
      <c r="AE27" s="166" t="s">
        <v>94</v>
      </c>
      <c r="AF27" s="49">
        <v>2</v>
      </c>
      <c r="AG27" s="166" t="s">
        <v>132</v>
      </c>
    </row>
    <row r="28" spans="1:33" ht="12.75">
      <c r="A28" s="142">
        <v>14</v>
      </c>
      <c r="B28" s="58" t="s">
        <v>103</v>
      </c>
      <c r="C28" s="50" t="s">
        <v>41</v>
      </c>
      <c r="D28" s="51">
        <f t="shared" si="1"/>
        <v>16</v>
      </c>
      <c r="E28" s="150">
        <f>SUM(J28,O28,T28,AD28,AI28,AN28,AS28,AX40)</f>
        <v>4</v>
      </c>
      <c r="F28" s="62"/>
      <c r="G28" s="63"/>
      <c r="H28" s="63"/>
      <c r="I28" s="64"/>
      <c r="J28" s="65"/>
      <c r="K28" s="63"/>
      <c r="L28" s="63"/>
      <c r="M28" s="63"/>
      <c r="N28" s="64"/>
      <c r="O28" s="65"/>
      <c r="P28" s="62">
        <v>8</v>
      </c>
      <c r="Q28" s="63">
        <v>4</v>
      </c>
      <c r="R28" s="63">
        <v>4</v>
      </c>
      <c r="S28" s="64" t="s">
        <v>32</v>
      </c>
      <c r="T28" s="65">
        <v>4</v>
      </c>
      <c r="U28" s="3"/>
      <c r="V28" s="3"/>
      <c r="W28" s="3"/>
      <c r="X28" s="4"/>
      <c r="Y28" s="66"/>
      <c r="Z28" s="3"/>
      <c r="AA28" s="3"/>
      <c r="AB28" s="3"/>
      <c r="AC28" s="4"/>
      <c r="AD28" s="66"/>
      <c r="AE28" s="161"/>
      <c r="AF28" s="49"/>
      <c r="AG28" s="161"/>
    </row>
    <row r="29" spans="1:33" ht="12.75">
      <c r="A29" s="28"/>
      <c r="B29" s="148"/>
      <c r="C29" s="60" t="s">
        <v>16</v>
      </c>
      <c r="D29" s="151">
        <f>SUM(D20:D28)</f>
        <v>144</v>
      </c>
      <c r="E29" s="68">
        <f>SUM(E20:E28)</f>
        <v>30</v>
      </c>
      <c r="I29" s="69"/>
      <c r="J29" s="70"/>
      <c r="N29" s="69"/>
      <c r="O29" s="71"/>
      <c r="S29" s="69"/>
      <c r="T29" s="71"/>
      <c r="X29" s="69"/>
      <c r="Y29" s="71"/>
      <c r="AC29" s="69"/>
      <c r="AD29" s="71"/>
      <c r="AE29" s="163"/>
      <c r="AF29" s="61"/>
      <c r="AG29" s="164"/>
    </row>
    <row r="30" spans="1:33" ht="12.75">
      <c r="A30" s="28"/>
      <c r="B30" s="144"/>
      <c r="C30" s="72" t="s">
        <v>70</v>
      </c>
      <c r="D30" s="6"/>
      <c r="E30" s="9"/>
      <c r="F30" s="6"/>
      <c r="G30" s="7"/>
      <c r="H30" s="7"/>
      <c r="I30" s="8"/>
      <c r="J30" s="9"/>
      <c r="K30" s="7"/>
      <c r="L30" s="7"/>
      <c r="M30" s="7"/>
      <c r="N30" s="8"/>
      <c r="O30" s="9"/>
      <c r="P30" s="7"/>
      <c r="Q30" s="7"/>
      <c r="R30" s="7"/>
      <c r="S30" s="8"/>
      <c r="T30" s="48"/>
      <c r="U30" s="7"/>
      <c r="V30" s="7"/>
      <c r="W30" s="7"/>
      <c r="X30" s="8"/>
      <c r="Y30" s="48"/>
      <c r="Z30" s="7"/>
      <c r="AA30" s="7"/>
      <c r="AB30" s="7"/>
      <c r="AC30" s="8"/>
      <c r="AD30" s="48"/>
      <c r="AE30" s="160"/>
      <c r="AF30" s="45"/>
      <c r="AG30" s="161"/>
    </row>
    <row r="31" spans="1:33" ht="12.75">
      <c r="A31" s="141">
        <v>15</v>
      </c>
      <c r="B31" s="58" t="s">
        <v>104</v>
      </c>
      <c r="C31" s="50" t="s">
        <v>37</v>
      </c>
      <c r="D31" s="51">
        <f aca="true" t="shared" si="2" ref="D31:D50">F31+G31+H31+K31+L31+M31+P31+Q31+R31+U31+V31+W31+Z31+AA31+AB31</f>
        <v>16</v>
      </c>
      <c r="E31" s="52">
        <f aca="true" t="shared" si="3" ref="E31:E45">SUM(J31,O31,T31,AD31,AI31,AN31,AS31,AX30)</f>
        <v>3</v>
      </c>
      <c r="F31" s="53">
        <v>8</v>
      </c>
      <c r="G31" s="54">
        <v>0</v>
      </c>
      <c r="H31" s="54">
        <v>8</v>
      </c>
      <c r="I31" s="55" t="s">
        <v>32</v>
      </c>
      <c r="J31" s="56">
        <v>3</v>
      </c>
      <c r="K31" s="54"/>
      <c r="L31" s="54"/>
      <c r="M31" s="54"/>
      <c r="N31" s="55"/>
      <c r="O31" s="56"/>
      <c r="P31" s="1"/>
      <c r="Q31" s="1"/>
      <c r="R31" s="1"/>
      <c r="S31" s="2"/>
      <c r="T31" s="67"/>
      <c r="U31" s="1"/>
      <c r="V31" s="1"/>
      <c r="W31" s="1"/>
      <c r="X31" s="2"/>
      <c r="Y31" s="67"/>
      <c r="Z31" s="1"/>
      <c r="AA31" s="1"/>
      <c r="AB31" s="1"/>
      <c r="AC31" s="2"/>
      <c r="AD31" s="67"/>
      <c r="AE31" s="161"/>
      <c r="AF31" s="188">
        <v>7</v>
      </c>
      <c r="AG31" s="161" t="s">
        <v>71</v>
      </c>
    </row>
    <row r="32" spans="1:33" ht="12.75">
      <c r="A32" s="142">
        <v>16</v>
      </c>
      <c r="B32" s="58" t="s">
        <v>105</v>
      </c>
      <c r="C32" s="50" t="s">
        <v>38</v>
      </c>
      <c r="D32" s="51">
        <f t="shared" si="2"/>
        <v>16</v>
      </c>
      <c r="E32" s="52">
        <f t="shared" si="3"/>
        <v>4</v>
      </c>
      <c r="F32" s="53"/>
      <c r="G32" s="54"/>
      <c r="H32" s="54"/>
      <c r="I32" s="55"/>
      <c r="J32" s="56"/>
      <c r="K32" s="54">
        <v>8</v>
      </c>
      <c r="L32" s="54">
        <v>0</v>
      </c>
      <c r="M32" s="54">
        <v>8</v>
      </c>
      <c r="N32" s="55" t="s">
        <v>31</v>
      </c>
      <c r="O32" s="56">
        <v>4</v>
      </c>
      <c r="P32" s="1"/>
      <c r="Q32" s="1"/>
      <c r="R32" s="1"/>
      <c r="S32" s="2"/>
      <c r="T32" s="67"/>
      <c r="U32" s="1"/>
      <c r="V32" s="1"/>
      <c r="W32" s="1"/>
      <c r="X32" s="2"/>
      <c r="Y32" s="67"/>
      <c r="Z32" s="1"/>
      <c r="AA32" s="1"/>
      <c r="AB32" s="1"/>
      <c r="AC32" s="2"/>
      <c r="AD32" s="67"/>
      <c r="AE32" s="162" t="s">
        <v>104</v>
      </c>
      <c r="AF32" s="189"/>
      <c r="AG32" s="161" t="s">
        <v>72</v>
      </c>
    </row>
    <row r="33" spans="1:33" ht="12.75">
      <c r="A33" s="142">
        <v>17</v>
      </c>
      <c r="B33" s="58" t="s">
        <v>114</v>
      </c>
      <c r="C33" s="50" t="s">
        <v>56</v>
      </c>
      <c r="D33" s="51">
        <f>F33+G33+H33+K33+L33+M33+P33+Q33+R33+U33+V33+W33+Z33+AA33+AB33</f>
        <v>12</v>
      </c>
      <c r="E33" s="52">
        <f>SUM(J33,O33,T33,AD33,AI33,AN33,AS33,AX32)</f>
        <v>3</v>
      </c>
      <c r="F33" s="53">
        <v>12</v>
      </c>
      <c r="G33" s="54">
        <v>0</v>
      </c>
      <c r="H33" s="54">
        <v>0</v>
      </c>
      <c r="I33" s="55" t="s">
        <v>32</v>
      </c>
      <c r="J33" s="56">
        <v>3</v>
      </c>
      <c r="K33" s="54"/>
      <c r="L33" s="54"/>
      <c r="M33" s="54"/>
      <c r="N33" s="55"/>
      <c r="O33" s="56"/>
      <c r="P33" s="1"/>
      <c r="Q33" s="1"/>
      <c r="R33" s="1"/>
      <c r="S33" s="2"/>
      <c r="T33" s="67"/>
      <c r="U33" s="1"/>
      <c r="V33" s="1"/>
      <c r="W33" s="1"/>
      <c r="X33" s="2"/>
      <c r="Y33" s="67"/>
      <c r="Z33" s="1"/>
      <c r="AA33" s="1"/>
      <c r="AB33" s="1"/>
      <c r="AC33" s="2"/>
      <c r="AD33" s="67"/>
      <c r="AE33" s="162"/>
      <c r="AF33" s="139">
        <v>3</v>
      </c>
      <c r="AG33" s="179" t="s">
        <v>56</v>
      </c>
    </row>
    <row r="34" spans="1:33" ht="12.75">
      <c r="A34" s="142">
        <v>18</v>
      </c>
      <c r="B34" s="58" t="s">
        <v>106</v>
      </c>
      <c r="C34" s="50" t="s">
        <v>49</v>
      </c>
      <c r="D34" s="51">
        <f t="shared" si="2"/>
        <v>16</v>
      </c>
      <c r="E34" s="52">
        <f>SUM(J34,O34,T34,AD34,AI34,AN34,AS34,AX32)</f>
        <v>5</v>
      </c>
      <c r="F34" s="53"/>
      <c r="G34" s="54"/>
      <c r="H34" s="54"/>
      <c r="I34" s="55"/>
      <c r="J34" s="56"/>
      <c r="K34" s="54"/>
      <c r="L34" s="54"/>
      <c r="M34" s="54"/>
      <c r="N34" s="55"/>
      <c r="O34" s="56"/>
      <c r="P34" s="1">
        <v>8</v>
      </c>
      <c r="Q34" s="1">
        <v>8</v>
      </c>
      <c r="R34" s="1">
        <v>0</v>
      </c>
      <c r="S34" s="2" t="s">
        <v>31</v>
      </c>
      <c r="T34" s="67">
        <v>5</v>
      </c>
      <c r="U34" s="1"/>
      <c r="V34" s="1"/>
      <c r="W34" s="1"/>
      <c r="X34" s="2"/>
      <c r="Y34" s="67"/>
      <c r="Z34" s="1"/>
      <c r="AA34" s="1"/>
      <c r="AB34" s="1"/>
      <c r="AC34" s="2"/>
      <c r="AD34" s="67"/>
      <c r="AE34" s="162" t="s">
        <v>109</v>
      </c>
      <c r="AF34" s="188"/>
      <c r="AG34" s="190"/>
    </row>
    <row r="35" spans="1:33" ht="12.75">
      <c r="A35" s="142">
        <v>19</v>
      </c>
      <c r="B35" s="58" t="s">
        <v>107</v>
      </c>
      <c r="C35" s="50" t="s">
        <v>39</v>
      </c>
      <c r="D35" s="51">
        <f>F35+G35+H35+K35+L35+M35+P35+Q35+R35+U35+V35+W35+Z35+AA35+AB35</f>
        <v>20</v>
      </c>
      <c r="E35" s="52">
        <v>6</v>
      </c>
      <c r="F35" s="53"/>
      <c r="G35" s="54"/>
      <c r="H35" s="54"/>
      <c r="I35" s="55"/>
      <c r="J35" s="56"/>
      <c r="K35" s="54"/>
      <c r="L35" s="54"/>
      <c r="M35" s="54"/>
      <c r="N35" s="55"/>
      <c r="O35" s="56"/>
      <c r="P35" s="1"/>
      <c r="Q35" s="1"/>
      <c r="R35" s="1"/>
      <c r="S35" s="2"/>
      <c r="T35" s="67"/>
      <c r="U35" s="1">
        <v>8</v>
      </c>
      <c r="V35" s="1">
        <v>8</v>
      </c>
      <c r="W35" s="1">
        <v>4</v>
      </c>
      <c r="X35" s="2" t="s">
        <v>31</v>
      </c>
      <c r="Y35" s="67">
        <v>6</v>
      </c>
      <c r="Z35" s="1"/>
      <c r="AA35" s="1"/>
      <c r="AB35" s="1"/>
      <c r="AC35" s="2"/>
      <c r="AD35" s="67"/>
      <c r="AE35" s="162" t="s">
        <v>106</v>
      </c>
      <c r="AF35" s="189"/>
      <c r="AG35" s="191"/>
    </row>
    <row r="36" spans="1:33" ht="12.75">
      <c r="A36" s="142">
        <v>20</v>
      </c>
      <c r="B36" s="58" t="s">
        <v>115</v>
      </c>
      <c r="C36" s="50" t="s">
        <v>59</v>
      </c>
      <c r="D36" s="51">
        <f>F36+G36+H36+K36+L36+M36+P36+Q36+R36+U36+V36+W36+Z36+AA36+AB36</f>
        <v>16</v>
      </c>
      <c r="E36" s="52">
        <v>3</v>
      </c>
      <c r="F36" s="53">
        <v>8</v>
      </c>
      <c r="G36" s="54">
        <v>8</v>
      </c>
      <c r="H36" s="54">
        <v>0</v>
      </c>
      <c r="I36" s="55" t="s">
        <v>31</v>
      </c>
      <c r="J36" s="56">
        <v>3</v>
      </c>
      <c r="K36" s="54"/>
      <c r="L36" s="54"/>
      <c r="M36" s="54"/>
      <c r="N36" s="55"/>
      <c r="O36" s="56"/>
      <c r="P36" s="1"/>
      <c r="Q36" s="1"/>
      <c r="R36" s="1"/>
      <c r="S36" s="2"/>
      <c r="T36" s="67"/>
      <c r="U36" s="1"/>
      <c r="V36" s="1"/>
      <c r="W36" s="1"/>
      <c r="X36" s="2"/>
      <c r="Y36" s="67"/>
      <c r="Z36" s="1"/>
      <c r="AA36" s="1"/>
      <c r="AB36" s="1"/>
      <c r="AC36" s="2"/>
      <c r="AD36" s="67"/>
      <c r="AE36" s="161"/>
      <c r="AF36" s="188">
        <v>5</v>
      </c>
      <c r="AG36" s="192" t="s">
        <v>73</v>
      </c>
    </row>
    <row r="37" spans="1:33" ht="12.75">
      <c r="A37" s="142">
        <v>21</v>
      </c>
      <c r="B37" s="58" t="s">
        <v>116</v>
      </c>
      <c r="C37" s="50" t="s">
        <v>117</v>
      </c>
      <c r="D37" s="51">
        <f t="shared" si="2"/>
        <v>16</v>
      </c>
      <c r="E37" s="52">
        <v>4</v>
      </c>
      <c r="F37" s="53"/>
      <c r="G37" s="54"/>
      <c r="H37" s="54"/>
      <c r="I37" s="55"/>
      <c r="J37" s="56"/>
      <c r="K37" s="54"/>
      <c r="L37" s="54"/>
      <c r="M37" s="54"/>
      <c r="N37" s="55"/>
      <c r="O37" s="56"/>
      <c r="P37" s="1"/>
      <c r="Q37" s="1"/>
      <c r="R37" s="1"/>
      <c r="S37" s="2"/>
      <c r="T37" s="67"/>
      <c r="U37" s="53">
        <v>8</v>
      </c>
      <c r="V37" s="54">
        <v>8</v>
      </c>
      <c r="W37" s="54">
        <v>0</v>
      </c>
      <c r="X37" s="55" t="s">
        <v>32</v>
      </c>
      <c r="Y37" s="56">
        <v>4</v>
      </c>
      <c r="Z37" s="1"/>
      <c r="AA37" s="1"/>
      <c r="AB37" s="1"/>
      <c r="AC37" s="2"/>
      <c r="AD37" s="67"/>
      <c r="AE37" s="161"/>
      <c r="AF37" s="189"/>
      <c r="AG37" s="193"/>
    </row>
    <row r="38" spans="1:33" ht="12.75">
      <c r="A38" s="142">
        <v>22</v>
      </c>
      <c r="B38" s="58" t="s">
        <v>118</v>
      </c>
      <c r="C38" s="50" t="s">
        <v>119</v>
      </c>
      <c r="D38" s="51">
        <f t="shared" si="2"/>
        <v>24</v>
      </c>
      <c r="E38" s="52">
        <f t="shared" si="3"/>
        <v>5</v>
      </c>
      <c r="F38" s="53"/>
      <c r="G38" s="54"/>
      <c r="H38" s="54"/>
      <c r="I38" s="55"/>
      <c r="J38" s="56"/>
      <c r="K38" s="54"/>
      <c r="L38" s="54"/>
      <c r="M38" s="54"/>
      <c r="N38" s="55"/>
      <c r="O38" s="56"/>
      <c r="P38" s="1">
        <v>12</v>
      </c>
      <c r="Q38" s="1">
        <v>12</v>
      </c>
      <c r="R38" s="1">
        <v>0</v>
      </c>
      <c r="S38" s="2" t="s">
        <v>32</v>
      </c>
      <c r="T38" s="67">
        <v>5</v>
      </c>
      <c r="U38" s="1"/>
      <c r="V38" s="1"/>
      <c r="W38" s="1"/>
      <c r="X38" s="2"/>
      <c r="Y38" s="67"/>
      <c r="Z38" s="1"/>
      <c r="AA38" s="1"/>
      <c r="AB38" s="1"/>
      <c r="AC38" s="2"/>
      <c r="AD38" s="67"/>
      <c r="AE38" s="161" t="s">
        <v>100</v>
      </c>
      <c r="AF38" s="49">
        <v>4</v>
      </c>
      <c r="AG38" s="161" t="s">
        <v>74</v>
      </c>
    </row>
    <row r="39" spans="1:33" ht="12.75">
      <c r="A39" s="142">
        <v>23</v>
      </c>
      <c r="B39" s="58" t="s">
        <v>135</v>
      </c>
      <c r="C39" s="50" t="s">
        <v>22</v>
      </c>
      <c r="D39" s="51">
        <f t="shared" si="2"/>
        <v>12</v>
      </c>
      <c r="E39" s="52">
        <v>3</v>
      </c>
      <c r="F39" s="53"/>
      <c r="G39" s="54"/>
      <c r="H39" s="54"/>
      <c r="I39" s="55"/>
      <c r="J39" s="56"/>
      <c r="K39" s="54"/>
      <c r="L39" s="54"/>
      <c r="M39" s="54"/>
      <c r="N39" s="55"/>
      <c r="O39" s="56"/>
      <c r="P39" s="1"/>
      <c r="Q39" s="1"/>
      <c r="R39" s="1"/>
      <c r="S39" s="2"/>
      <c r="T39" s="67"/>
      <c r="U39" s="1">
        <v>8</v>
      </c>
      <c r="V39" s="1">
        <v>4</v>
      </c>
      <c r="W39" s="1">
        <v>0</v>
      </c>
      <c r="X39" s="2" t="s">
        <v>32</v>
      </c>
      <c r="Y39" s="67">
        <v>3</v>
      </c>
      <c r="Z39" s="1"/>
      <c r="AA39" s="1"/>
      <c r="AB39" s="1"/>
      <c r="AC39" s="2"/>
      <c r="AD39" s="67"/>
      <c r="AE39" s="167" t="s">
        <v>99</v>
      </c>
      <c r="AF39" s="168"/>
      <c r="AG39" s="161"/>
    </row>
    <row r="40" spans="1:33" ht="12.75">
      <c r="A40" s="142">
        <v>24</v>
      </c>
      <c r="B40" s="58" t="s">
        <v>120</v>
      </c>
      <c r="C40" s="50" t="s">
        <v>48</v>
      </c>
      <c r="D40" s="51">
        <f t="shared" si="2"/>
        <v>12</v>
      </c>
      <c r="E40" s="52">
        <f t="shared" si="3"/>
        <v>3</v>
      </c>
      <c r="F40" s="53"/>
      <c r="G40" s="54"/>
      <c r="H40" s="54"/>
      <c r="I40" s="55"/>
      <c r="J40" s="56"/>
      <c r="K40" s="54"/>
      <c r="L40" s="54"/>
      <c r="M40" s="54"/>
      <c r="N40" s="55"/>
      <c r="O40" s="56"/>
      <c r="P40" s="1"/>
      <c r="Q40" s="1"/>
      <c r="R40" s="1"/>
      <c r="S40" s="2"/>
      <c r="T40" s="67"/>
      <c r="U40" s="1"/>
      <c r="V40" s="1"/>
      <c r="W40" s="1"/>
      <c r="X40" s="2"/>
      <c r="Y40" s="67"/>
      <c r="Z40" s="1">
        <v>8</v>
      </c>
      <c r="AA40" s="1">
        <v>4</v>
      </c>
      <c r="AB40" s="1">
        <v>0</v>
      </c>
      <c r="AC40" s="2" t="s">
        <v>32</v>
      </c>
      <c r="AD40" s="67">
        <v>3</v>
      </c>
      <c r="AE40" s="167" t="s">
        <v>118</v>
      </c>
      <c r="AF40" s="168"/>
      <c r="AG40" s="161"/>
    </row>
    <row r="41" spans="1:33" ht="12.75">
      <c r="A41" s="142">
        <v>25</v>
      </c>
      <c r="B41" s="58" t="s">
        <v>121</v>
      </c>
      <c r="C41" s="50" t="s">
        <v>75</v>
      </c>
      <c r="D41" s="51">
        <f t="shared" si="2"/>
        <v>8</v>
      </c>
      <c r="E41" s="52">
        <f t="shared" si="3"/>
        <v>2</v>
      </c>
      <c r="F41" s="53"/>
      <c r="G41" s="54"/>
      <c r="H41" s="54"/>
      <c r="I41" s="55"/>
      <c r="J41" s="56"/>
      <c r="K41" s="53">
        <v>8</v>
      </c>
      <c r="L41" s="54">
        <v>0</v>
      </c>
      <c r="M41" s="54">
        <v>0</v>
      </c>
      <c r="N41" s="55" t="s">
        <v>32</v>
      </c>
      <c r="O41" s="56">
        <v>2</v>
      </c>
      <c r="P41" s="1"/>
      <c r="Q41" s="1"/>
      <c r="R41" s="1"/>
      <c r="S41" s="2"/>
      <c r="T41" s="67"/>
      <c r="U41" s="1"/>
      <c r="V41" s="1"/>
      <c r="W41" s="1"/>
      <c r="X41" s="2"/>
      <c r="Y41" s="67"/>
      <c r="Z41" s="1"/>
      <c r="AA41" s="1"/>
      <c r="AB41" s="1"/>
      <c r="AC41" s="2"/>
      <c r="AD41" s="67"/>
      <c r="AE41" s="161"/>
      <c r="AF41" s="49"/>
      <c r="AG41" s="161"/>
    </row>
    <row r="42" spans="1:33" ht="12.75">
      <c r="A42" s="142">
        <v>26</v>
      </c>
      <c r="B42" s="58" t="s">
        <v>139</v>
      </c>
      <c r="C42" s="50" t="s">
        <v>42</v>
      </c>
      <c r="D42" s="51">
        <f t="shared" si="2"/>
        <v>12</v>
      </c>
      <c r="E42" s="52">
        <f t="shared" si="3"/>
        <v>3</v>
      </c>
      <c r="F42" s="53"/>
      <c r="G42" s="54"/>
      <c r="H42" s="54"/>
      <c r="I42" s="55"/>
      <c r="J42" s="56"/>
      <c r="K42" s="54"/>
      <c r="L42" s="54"/>
      <c r="M42" s="54"/>
      <c r="N42" s="55"/>
      <c r="O42" s="56"/>
      <c r="P42" s="54">
        <v>8</v>
      </c>
      <c r="Q42" s="54">
        <v>4</v>
      </c>
      <c r="R42" s="54">
        <v>0</v>
      </c>
      <c r="S42" s="55" t="s">
        <v>32</v>
      </c>
      <c r="T42" s="56">
        <v>3</v>
      </c>
      <c r="U42" s="1"/>
      <c r="V42" s="1"/>
      <c r="W42" s="1"/>
      <c r="X42" s="2"/>
      <c r="Y42" s="67"/>
      <c r="Z42" s="1"/>
      <c r="AA42" s="1"/>
      <c r="AB42" s="1"/>
      <c r="AC42" s="2"/>
      <c r="AD42" s="67"/>
      <c r="AE42" s="162" t="s">
        <v>115</v>
      </c>
      <c r="AF42" s="188">
        <v>2</v>
      </c>
      <c r="AG42" s="195" t="s">
        <v>76</v>
      </c>
    </row>
    <row r="43" spans="1:33" ht="12.75">
      <c r="A43" s="142">
        <v>27</v>
      </c>
      <c r="B43" s="58" t="s">
        <v>140</v>
      </c>
      <c r="C43" s="50" t="s">
        <v>47</v>
      </c>
      <c r="D43" s="51">
        <f t="shared" si="2"/>
        <v>16</v>
      </c>
      <c r="E43" s="52">
        <v>4</v>
      </c>
      <c r="F43" s="53"/>
      <c r="G43" s="54"/>
      <c r="H43" s="54"/>
      <c r="I43" s="55"/>
      <c r="J43" s="56"/>
      <c r="K43" s="54"/>
      <c r="L43" s="54"/>
      <c r="M43" s="54"/>
      <c r="N43" s="55"/>
      <c r="O43" s="56"/>
      <c r="P43" s="1"/>
      <c r="Q43" s="1"/>
      <c r="R43" s="1"/>
      <c r="S43" s="2"/>
      <c r="T43" s="67"/>
      <c r="U43" s="1">
        <v>8</v>
      </c>
      <c r="V43" s="1">
        <v>8</v>
      </c>
      <c r="W43" s="1">
        <v>0</v>
      </c>
      <c r="X43" s="2" t="s">
        <v>31</v>
      </c>
      <c r="Y43" s="67">
        <v>4</v>
      </c>
      <c r="Z43" s="1"/>
      <c r="AA43" s="1"/>
      <c r="AB43" s="1"/>
      <c r="AC43" s="2"/>
      <c r="AD43" s="67"/>
      <c r="AE43" s="162" t="s">
        <v>139</v>
      </c>
      <c r="AF43" s="194"/>
      <c r="AG43" s="196"/>
    </row>
    <row r="44" spans="1:33" ht="12.75">
      <c r="A44" s="142">
        <v>28</v>
      </c>
      <c r="B44" s="58" t="s">
        <v>122</v>
      </c>
      <c r="C44" s="73" t="s">
        <v>46</v>
      </c>
      <c r="D44" s="51">
        <f t="shared" si="2"/>
        <v>8</v>
      </c>
      <c r="E44" s="74">
        <f t="shared" si="3"/>
        <v>2</v>
      </c>
      <c r="F44" s="62"/>
      <c r="G44" s="63"/>
      <c r="H44" s="63"/>
      <c r="I44" s="64"/>
      <c r="J44" s="65"/>
      <c r="K44" s="63"/>
      <c r="L44" s="63"/>
      <c r="M44" s="63"/>
      <c r="N44" s="64"/>
      <c r="O44" s="65"/>
      <c r="P44" s="3"/>
      <c r="Q44" s="3"/>
      <c r="R44" s="3"/>
      <c r="S44" s="4"/>
      <c r="T44" s="66"/>
      <c r="U44" s="3"/>
      <c r="V44" s="3"/>
      <c r="W44" s="3"/>
      <c r="X44" s="4"/>
      <c r="Y44" s="66"/>
      <c r="Z44" s="3">
        <v>0</v>
      </c>
      <c r="AA44" s="3">
        <v>8</v>
      </c>
      <c r="AB44" s="3">
        <v>0</v>
      </c>
      <c r="AC44" s="4" t="s">
        <v>32</v>
      </c>
      <c r="AD44" s="66">
        <v>2</v>
      </c>
      <c r="AE44" s="162" t="s">
        <v>140</v>
      </c>
      <c r="AF44" s="189"/>
      <c r="AG44" s="197"/>
    </row>
    <row r="45" spans="1:33" ht="19.5">
      <c r="A45" s="142">
        <v>29</v>
      </c>
      <c r="B45" s="58" t="s">
        <v>123</v>
      </c>
      <c r="C45" s="50" t="s">
        <v>45</v>
      </c>
      <c r="D45" s="51">
        <f t="shared" si="2"/>
        <v>20</v>
      </c>
      <c r="E45" s="52">
        <f t="shared" si="3"/>
        <v>6</v>
      </c>
      <c r="F45" s="53"/>
      <c r="G45" s="54"/>
      <c r="H45" s="54"/>
      <c r="I45" s="55"/>
      <c r="J45" s="56"/>
      <c r="K45" s="54"/>
      <c r="L45" s="54"/>
      <c r="M45" s="54"/>
      <c r="N45" s="55"/>
      <c r="O45" s="56"/>
      <c r="P45" s="1"/>
      <c r="Q45" s="1"/>
      <c r="R45" s="1"/>
      <c r="S45" s="2"/>
      <c r="T45" s="67"/>
      <c r="U45" s="1"/>
      <c r="V45" s="1"/>
      <c r="W45" s="1"/>
      <c r="X45" s="2"/>
      <c r="Y45" s="67"/>
      <c r="Z45" s="1">
        <v>0</v>
      </c>
      <c r="AA45" s="1">
        <v>12</v>
      </c>
      <c r="AB45" s="1">
        <v>8</v>
      </c>
      <c r="AC45" s="2" t="s">
        <v>32</v>
      </c>
      <c r="AD45" s="67">
        <v>6</v>
      </c>
      <c r="AE45" s="166" t="s">
        <v>112</v>
      </c>
      <c r="AF45" s="49"/>
      <c r="AG45" s="161"/>
    </row>
    <row r="46" spans="1:33" ht="12.75">
      <c r="A46" s="142">
        <v>30</v>
      </c>
      <c r="B46" s="58" t="s">
        <v>108</v>
      </c>
      <c r="C46" s="50" t="s">
        <v>52</v>
      </c>
      <c r="D46" s="51">
        <f t="shared" si="2"/>
        <v>16</v>
      </c>
      <c r="E46" s="52">
        <f>SUM(J46,O46,T46,AD46,AI46,AN46,AS46,AX44)</f>
        <v>4</v>
      </c>
      <c r="F46" s="53">
        <v>8</v>
      </c>
      <c r="G46" s="54">
        <v>4</v>
      </c>
      <c r="H46" s="54">
        <v>4</v>
      </c>
      <c r="I46" s="55" t="s">
        <v>31</v>
      </c>
      <c r="J46" s="56">
        <v>4</v>
      </c>
      <c r="K46" s="54"/>
      <c r="L46" s="54"/>
      <c r="M46" s="54"/>
      <c r="N46" s="55"/>
      <c r="O46" s="56"/>
      <c r="P46" s="54"/>
      <c r="Q46" s="54"/>
      <c r="R46" s="54"/>
      <c r="S46" s="55"/>
      <c r="T46" s="57"/>
      <c r="U46" s="54"/>
      <c r="V46" s="54"/>
      <c r="W46" s="54"/>
      <c r="X46" s="55"/>
      <c r="Y46" s="57"/>
      <c r="Z46" s="54"/>
      <c r="AA46" s="54"/>
      <c r="AB46" s="54"/>
      <c r="AC46" s="55"/>
      <c r="AD46" s="57"/>
      <c r="AE46" s="161"/>
      <c r="AF46" s="188">
        <v>13</v>
      </c>
      <c r="AG46" s="190" t="s">
        <v>113</v>
      </c>
    </row>
    <row r="47" spans="1:33" ht="12.75">
      <c r="A47" s="142">
        <v>31</v>
      </c>
      <c r="B47" s="58" t="s">
        <v>109</v>
      </c>
      <c r="C47" s="75" t="s">
        <v>51</v>
      </c>
      <c r="D47" s="51">
        <f t="shared" si="2"/>
        <v>16</v>
      </c>
      <c r="E47" s="74">
        <f>SUM(J47,O47,T47,AD47,AI47,AN47,AS47,AX31)</f>
        <v>4</v>
      </c>
      <c r="F47" s="62"/>
      <c r="G47" s="63"/>
      <c r="H47" s="63"/>
      <c r="I47" s="64"/>
      <c r="J47" s="65"/>
      <c r="K47" s="63">
        <v>8</v>
      </c>
      <c r="L47" s="63">
        <v>4</v>
      </c>
      <c r="M47" s="63">
        <v>4</v>
      </c>
      <c r="N47" s="64" t="s">
        <v>31</v>
      </c>
      <c r="O47" s="65">
        <v>4</v>
      </c>
      <c r="P47" s="3"/>
      <c r="Q47" s="3"/>
      <c r="R47" s="3"/>
      <c r="S47" s="4"/>
      <c r="T47" s="66"/>
      <c r="U47" s="3"/>
      <c r="V47" s="3"/>
      <c r="W47" s="3"/>
      <c r="X47" s="4"/>
      <c r="Y47" s="66"/>
      <c r="Z47" s="3"/>
      <c r="AA47" s="3"/>
      <c r="AB47" s="3"/>
      <c r="AC47" s="4"/>
      <c r="AD47" s="66"/>
      <c r="AE47" s="162" t="s">
        <v>108</v>
      </c>
      <c r="AF47" s="194"/>
      <c r="AG47" s="198"/>
    </row>
    <row r="48" spans="1:33" ht="12.75">
      <c r="A48" s="142">
        <v>32</v>
      </c>
      <c r="B48" s="43" t="s">
        <v>110</v>
      </c>
      <c r="C48" s="50" t="s">
        <v>40</v>
      </c>
      <c r="D48" s="51">
        <f t="shared" si="2"/>
        <v>12</v>
      </c>
      <c r="E48" s="74">
        <f>SUM(J48,O48,T48,AD48,AI48,AN48,AS48,AX32)</f>
        <v>3</v>
      </c>
      <c r="F48" s="62"/>
      <c r="G48" s="63"/>
      <c r="H48" s="63"/>
      <c r="I48" s="64"/>
      <c r="J48" s="65"/>
      <c r="K48" s="63"/>
      <c r="L48" s="63"/>
      <c r="M48" s="63"/>
      <c r="N48" s="64"/>
      <c r="O48" s="65"/>
      <c r="P48" s="3">
        <v>8</v>
      </c>
      <c r="Q48" s="3">
        <v>4</v>
      </c>
      <c r="R48" s="3">
        <v>0</v>
      </c>
      <c r="S48" s="4" t="s">
        <v>32</v>
      </c>
      <c r="T48" s="66">
        <v>3</v>
      </c>
      <c r="U48" s="3"/>
      <c r="V48" s="3"/>
      <c r="W48" s="3"/>
      <c r="X48" s="4"/>
      <c r="Y48" s="66"/>
      <c r="Z48" s="3"/>
      <c r="AA48" s="3"/>
      <c r="AB48" s="3"/>
      <c r="AC48" s="4"/>
      <c r="AD48" s="66"/>
      <c r="AE48" s="169" t="s">
        <v>109</v>
      </c>
      <c r="AF48" s="194"/>
      <c r="AG48" s="198"/>
    </row>
    <row r="49" spans="1:33" ht="12.75">
      <c r="A49" s="28">
        <v>33</v>
      </c>
      <c r="B49" s="58" t="s">
        <v>124</v>
      </c>
      <c r="C49" s="75" t="s">
        <v>77</v>
      </c>
      <c r="D49" s="51">
        <f t="shared" si="2"/>
        <v>24</v>
      </c>
      <c r="E49" s="74">
        <f>SUM(J49,O49,T49,AD49,AI49,AN49,AS49,AX34)</f>
        <v>6</v>
      </c>
      <c r="F49" s="62"/>
      <c r="G49" s="63"/>
      <c r="H49" s="63"/>
      <c r="I49" s="64"/>
      <c r="J49" s="65"/>
      <c r="K49" s="63"/>
      <c r="L49" s="63"/>
      <c r="M49" s="63"/>
      <c r="N49" s="64"/>
      <c r="O49" s="65"/>
      <c r="P49" s="3"/>
      <c r="Q49" s="3"/>
      <c r="R49" s="3"/>
      <c r="S49" s="4"/>
      <c r="T49" s="66"/>
      <c r="U49" s="3"/>
      <c r="V49" s="3"/>
      <c r="W49" s="3"/>
      <c r="X49" s="4"/>
      <c r="Y49" s="66"/>
      <c r="Z49" s="3">
        <v>0</v>
      </c>
      <c r="AA49" s="3">
        <v>12</v>
      </c>
      <c r="AB49" s="3">
        <v>12</v>
      </c>
      <c r="AC49" s="4" t="s">
        <v>32</v>
      </c>
      <c r="AD49" s="66">
        <v>6</v>
      </c>
      <c r="AE49" s="166" t="s">
        <v>106</v>
      </c>
      <c r="AF49" s="189"/>
      <c r="AG49" s="199"/>
    </row>
    <row r="50" spans="1:33" ht="19.5">
      <c r="A50" s="29">
        <v>34</v>
      </c>
      <c r="B50" s="43" t="s">
        <v>125</v>
      </c>
      <c r="C50" s="76" t="s">
        <v>126</v>
      </c>
      <c r="D50" s="51">
        <f t="shared" si="2"/>
        <v>16</v>
      </c>
      <c r="E50" s="77">
        <f>SUM(J50,O50,T50,AD50,AI50,AN50,AS50,AX47)</f>
        <v>4</v>
      </c>
      <c r="F50" s="62"/>
      <c r="G50" s="63"/>
      <c r="H50" s="63"/>
      <c r="I50" s="64"/>
      <c r="J50" s="65"/>
      <c r="K50" s="63"/>
      <c r="L50" s="63"/>
      <c r="M50" s="63"/>
      <c r="N50" s="78"/>
      <c r="O50" s="65"/>
      <c r="P50" s="63"/>
      <c r="Q50" s="63"/>
      <c r="R50" s="63"/>
      <c r="S50" s="64"/>
      <c r="T50" s="79"/>
      <c r="U50" s="63"/>
      <c r="V50" s="63"/>
      <c r="W50" s="63"/>
      <c r="X50" s="64"/>
      <c r="Y50" s="79"/>
      <c r="Z50" s="63">
        <v>8</v>
      </c>
      <c r="AA50" s="3">
        <v>4</v>
      </c>
      <c r="AB50" s="63">
        <v>4</v>
      </c>
      <c r="AC50" s="64" t="s">
        <v>31</v>
      </c>
      <c r="AD50" s="79">
        <v>4</v>
      </c>
      <c r="AE50" s="166" t="s">
        <v>112</v>
      </c>
      <c r="AF50" s="49"/>
      <c r="AG50" s="161"/>
    </row>
    <row r="51" spans="1:33" ht="13.5" thickBot="1">
      <c r="A51" s="29"/>
      <c r="B51" s="148"/>
      <c r="C51" s="60" t="s">
        <v>16</v>
      </c>
      <c r="D51" s="51">
        <f>SUM(D31:D50)</f>
        <v>308</v>
      </c>
      <c r="E51" s="52">
        <f>SUM(E31:E50)</f>
        <v>77</v>
      </c>
      <c r="F51" s="80"/>
      <c r="G51" s="81"/>
      <c r="H51" s="81"/>
      <c r="I51" s="82"/>
      <c r="J51" s="83"/>
      <c r="K51" s="81"/>
      <c r="L51" s="54"/>
      <c r="M51" s="81"/>
      <c r="N51" s="84"/>
      <c r="O51" s="83"/>
      <c r="P51" s="85"/>
      <c r="Q51" s="85"/>
      <c r="R51" s="85"/>
      <c r="S51" s="84"/>
      <c r="T51" s="86"/>
      <c r="U51" s="85"/>
      <c r="V51" s="85"/>
      <c r="W51" s="85"/>
      <c r="X51" s="84"/>
      <c r="Y51" s="86"/>
      <c r="Z51" s="85"/>
      <c r="AA51" s="85"/>
      <c r="AB51" s="85"/>
      <c r="AC51" s="152"/>
      <c r="AD51" s="86"/>
      <c r="AE51" s="170"/>
      <c r="AF51" s="87"/>
      <c r="AG51" s="161"/>
    </row>
    <row r="52" spans="1:33" ht="12.75">
      <c r="A52" s="29"/>
      <c r="B52" s="88"/>
      <c r="C52" s="89" t="s">
        <v>17</v>
      </c>
      <c r="D52" s="90"/>
      <c r="E52" s="90"/>
      <c r="F52" s="91"/>
      <c r="G52" s="90"/>
      <c r="H52" s="90"/>
      <c r="I52" s="92">
        <f>COUNTIF(I10:I51,"s")</f>
        <v>0</v>
      </c>
      <c r="J52" s="93"/>
      <c r="K52" s="90"/>
      <c r="L52" s="94"/>
      <c r="M52" s="90"/>
      <c r="N52" s="95">
        <f>COUNTIF(N10:N51,"s")</f>
        <v>0</v>
      </c>
      <c r="O52" s="96"/>
      <c r="P52" s="94"/>
      <c r="Q52" s="94"/>
      <c r="R52" s="94"/>
      <c r="S52" s="95">
        <f>COUNTIF(S10:S51,"s")</f>
        <v>0</v>
      </c>
      <c r="T52" s="97"/>
      <c r="U52" s="94"/>
      <c r="V52" s="94"/>
      <c r="W52" s="94"/>
      <c r="X52" s="95">
        <f>COUNTIF(X10:X51,"s")</f>
        <v>0</v>
      </c>
      <c r="Y52" s="97"/>
      <c r="Z52" s="94"/>
      <c r="AA52" s="94"/>
      <c r="AB52" s="94"/>
      <c r="AC52" s="153">
        <v>0</v>
      </c>
      <c r="AD52" s="97"/>
      <c r="AE52" s="171"/>
      <c r="AF52" s="98"/>
      <c r="AG52" s="161"/>
    </row>
    <row r="53" spans="1:33" ht="12.75">
      <c r="A53" s="29"/>
      <c r="B53" s="99"/>
      <c r="C53" s="50" t="s">
        <v>18</v>
      </c>
      <c r="D53" s="54"/>
      <c r="E53" s="54"/>
      <c r="F53" s="53"/>
      <c r="G53" s="54"/>
      <c r="H53" s="54"/>
      <c r="I53" s="55">
        <f>COUNTIF(I10:I51,"v")</f>
        <v>4</v>
      </c>
      <c r="J53" s="56"/>
      <c r="K53" s="54"/>
      <c r="L53" s="54"/>
      <c r="M53" s="54"/>
      <c r="N53" s="55">
        <f>COUNTIF(N10:N51,"v")</f>
        <v>4</v>
      </c>
      <c r="O53" s="65"/>
      <c r="P53" s="63"/>
      <c r="Q53" s="63"/>
      <c r="R53" s="63"/>
      <c r="S53" s="55">
        <f>COUNTIF(S10:S51,"v")</f>
        <v>3</v>
      </c>
      <c r="T53" s="79"/>
      <c r="U53" s="63"/>
      <c r="V53" s="63"/>
      <c r="W53" s="63"/>
      <c r="X53" s="55">
        <f>COUNTIF(X10:X51,"v")</f>
        <v>2</v>
      </c>
      <c r="Y53" s="79"/>
      <c r="Z53" s="63"/>
      <c r="AA53" s="63"/>
      <c r="AB53" s="63"/>
      <c r="AC53" s="78">
        <v>1</v>
      </c>
      <c r="AD53" s="79"/>
      <c r="AE53" s="172"/>
      <c r="AF53" s="100"/>
      <c r="AG53" s="161"/>
    </row>
    <row r="54" spans="1:33" ht="12.75">
      <c r="A54" s="29"/>
      <c r="B54" s="58"/>
      <c r="C54" s="75" t="s">
        <v>19</v>
      </c>
      <c r="D54" s="63"/>
      <c r="E54" s="63"/>
      <c r="F54" s="62"/>
      <c r="G54" s="63"/>
      <c r="H54" s="63"/>
      <c r="I54" s="64">
        <f>COUNTIF(I10:I51,"f")</f>
        <v>4</v>
      </c>
      <c r="J54" s="65"/>
      <c r="K54" s="63"/>
      <c r="L54" s="63"/>
      <c r="M54" s="63"/>
      <c r="N54" s="64">
        <f>COUNTIF(N10:N51,"f")</f>
        <v>4</v>
      </c>
      <c r="O54" s="65"/>
      <c r="P54" s="63"/>
      <c r="Q54" s="63"/>
      <c r="R54" s="63"/>
      <c r="S54" s="64">
        <f>COUNTIF(S10:S51,"f")</f>
        <v>4</v>
      </c>
      <c r="T54" s="79"/>
      <c r="U54" s="63"/>
      <c r="V54" s="63"/>
      <c r="W54" s="63"/>
      <c r="X54" s="64">
        <f>COUNTIF(X10:X51,"f")</f>
        <v>4</v>
      </c>
      <c r="Y54" s="79"/>
      <c r="Z54" s="63"/>
      <c r="AA54" s="63"/>
      <c r="AB54" s="63"/>
      <c r="AC54" s="78">
        <v>4</v>
      </c>
      <c r="AD54" s="79"/>
      <c r="AE54" s="172"/>
      <c r="AF54" s="100"/>
      <c r="AG54" s="161"/>
    </row>
    <row r="55" spans="1:33" ht="13.5" thickBot="1">
      <c r="A55" s="29"/>
      <c r="B55" s="144"/>
      <c r="C55" s="101"/>
      <c r="D55" s="80"/>
      <c r="E55" s="77"/>
      <c r="F55" s="80"/>
      <c r="G55" s="81"/>
      <c r="H55" s="81"/>
      <c r="I55" s="84"/>
      <c r="J55" s="83"/>
      <c r="K55" s="81"/>
      <c r="L55" s="81"/>
      <c r="M55" s="81"/>
      <c r="N55" s="84"/>
      <c r="O55" s="83"/>
      <c r="P55" s="85"/>
      <c r="Q55" s="85"/>
      <c r="R55" s="85"/>
      <c r="S55" s="84"/>
      <c r="T55" s="86"/>
      <c r="U55" s="85"/>
      <c r="V55" s="85"/>
      <c r="W55" s="85"/>
      <c r="X55" s="84"/>
      <c r="Y55" s="86"/>
      <c r="Z55" s="85"/>
      <c r="AA55" s="85"/>
      <c r="AB55" s="85"/>
      <c r="AC55" s="84"/>
      <c r="AD55" s="86"/>
      <c r="AE55" s="172"/>
      <c r="AF55" s="102"/>
      <c r="AG55" s="161"/>
    </row>
    <row r="56" spans="1:33" ht="13.5" thickTop="1">
      <c r="A56" s="29"/>
      <c r="B56" s="103"/>
      <c r="C56" s="104" t="s">
        <v>23</v>
      </c>
      <c r="D56" s="105"/>
      <c r="E56" s="106"/>
      <c r="F56" s="107">
        <f>SUM(F11:F55)</f>
        <v>72</v>
      </c>
      <c r="G56" s="108">
        <f>SUM(G11:G55)</f>
        <v>28</v>
      </c>
      <c r="H56" s="108">
        <f>SUM(H11:H55)</f>
        <v>20</v>
      </c>
      <c r="I56" s="108"/>
      <c r="J56" s="109"/>
      <c r="K56" s="107">
        <f>SUM(K11:K55)</f>
        <v>56</v>
      </c>
      <c r="L56" s="108">
        <f>SUM(L11:L55)</f>
        <v>20</v>
      </c>
      <c r="M56" s="108">
        <f>SUM(M11:M55)</f>
        <v>28</v>
      </c>
      <c r="N56" s="108"/>
      <c r="O56" s="109"/>
      <c r="P56" s="107">
        <f>SUM(P11:P55)</f>
        <v>60</v>
      </c>
      <c r="Q56" s="108">
        <f>SUM(Q11:Q55)</f>
        <v>32</v>
      </c>
      <c r="R56" s="108">
        <f>SUM(R11:R55)</f>
        <v>16</v>
      </c>
      <c r="S56" s="108"/>
      <c r="T56" s="109"/>
      <c r="U56" s="107">
        <f>SUM(U11:U55)</f>
        <v>48</v>
      </c>
      <c r="V56" s="108">
        <f>SUM(V11:V55)</f>
        <v>36</v>
      </c>
      <c r="W56" s="108">
        <f>SUM(W11:W55)</f>
        <v>8</v>
      </c>
      <c r="X56" s="108"/>
      <c r="Y56" s="109"/>
      <c r="Z56" s="107">
        <f>SUM(Z11:Z55)</f>
        <v>16</v>
      </c>
      <c r="AA56" s="108">
        <f>SUM(AA11:AA55)</f>
        <v>40</v>
      </c>
      <c r="AB56" s="108">
        <f>SUM(AB11:AB55)</f>
        <v>24</v>
      </c>
      <c r="AC56" s="108"/>
      <c r="AD56" s="109"/>
      <c r="AE56" s="173"/>
      <c r="AF56" s="110"/>
      <c r="AG56" s="174"/>
    </row>
    <row r="57" spans="1:33" ht="13.5" thickBot="1">
      <c r="A57" s="29"/>
      <c r="B57" s="154"/>
      <c r="C57" s="155" t="s">
        <v>111</v>
      </c>
      <c r="D57" s="156">
        <f>D18+D29+D51</f>
        <v>504</v>
      </c>
      <c r="E57" s="157">
        <f>E18+E29+E51</f>
        <v>120</v>
      </c>
      <c r="F57" s="111"/>
      <c r="G57" s="112"/>
      <c r="H57" s="178"/>
      <c r="I57" s="112"/>
      <c r="J57" s="113">
        <f>SUM(J11:J55)</f>
        <v>25</v>
      </c>
      <c r="K57" s="111"/>
      <c r="L57" s="112"/>
      <c r="M57" s="178"/>
      <c r="N57" s="112"/>
      <c r="O57" s="113">
        <f>SUM(O11:O55)</f>
        <v>24</v>
      </c>
      <c r="P57" s="111"/>
      <c r="Q57" s="112"/>
      <c r="R57" s="178"/>
      <c r="S57" s="112"/>
      <c r="T57" s="113">
        <f>SUM(T11:T55)</f>
        <v>26</v>
      </c>
      <c r="U57" s="111"/>
      <c r="V57" s="112"/>
      <c r="W57" s="112"/>
      <c r="X57" s="112"/>
      <c r="Y57" s="113">
        <f>SUM(Y11:Y55)</f>
        <v>24</v>
      </c>
      <c r="Z57" s="111"/>
      <c r="AA57" s="112"/>
      <c r="AB57" s="112"/>
      <c r="AC57" s="112"/>
      <c r="AD57" s="113">
        <f>SUM(AD11:AD55)</f>
        <v>21</v>
      </c>
      <c r="AE57" s="114"/>
      <c r="AF57" s="114">
        <f>SUM(AF9:AF56)</f>
        <v>59</v>
      </c>
      <c r="AG57" s="174"/>
    </row>
    <row r="58" spans="2:33" ht="13.5" thickTop="1">
      <c r="B58" s="158"/>
      <c r="C58" s="115" t="s">
        <v>20</v>
      </c>
      <c r="D58" s="116"/>
      <c r="E58" s="117"/>
      <c r="F58" s="118"/>
      <c r="G58" s="119"/>
      <c r="H58" s="119"/>
      <c r="I58" s="120"/>
      <c r="J58" s="121"/>
      <c r="K58" s="118"/>
      <c r="L58" s="119"/>
      <c r="M58" s="119"/>
      <c r="N58" s="120"/>
      <c r="O58" s="121"/>
      <c r="P58" s="118"/>
      <c r="Q58" s="119"/>
      <c r="R58" s="119"/>
      <c r="S58" s="120"/>
      <c r="T58" s="121"/>
      <c r="U58" s="122"/>
      <c r="V58" s="122"/>
      <c r="W58" s="122"/>
      <c r="X58" s="120"/>
      <c r="Y58" s="121"/>
      <c r="Z58" s="122"/>
      <c r="AA58" s="122"/>
      <c r="AB58" s="122"/>
      <c r="AC58" s="120"/>
      <c r="AD58" s="121"/>
      <c r="AE58" s="170"/>
      <c r="AF58" s="100"/>
      <c r="AG58" s="161"/>
    </row>
    <row r="59" spans="2:33" ht="12.75" customHeight="1" thickBot="1">
      <c r="B59" s="123"/>
      <c r="C59" s="124" t="s">
        <v>21</v>
      </c>
      <c r="D59" s="125"/>
      <c r="E59" s="126"/>
      <c r="F59" s="127"/>
      <c r="G59" s="128"/>
      <c r="H59" s="128"/>
      <c r="I59" s="129"/>
      <c r="J59" s="130"/>
      <c r="K59" s="128"/>
      <c r="L59" s="128"/>
      <c r="M59" s="128"/>
      <c r="N59" s="129"/>
      <c r="O59" s="130"/>
      <c r="P59" s="128"/>
      <c r="Q59" s="128"/>
      <c r="R59" s="128"/>
      <c r="S59" s="129"/>
      <c r="T59" s="131"/>
      <c r="U59" s="128"/>
      <c r="V59" s="128"/>
      <c r="W59" s="128"/>
      <c r="X59" s="129"/>
      <c r="Y59" s="131"/>
      <c r="Z59" s="128"/>
      <c r="AA59" s="128"/>
      <c r="AB59" s="128"/>
      <c r="AC59" s="129"/>
      <c r="AD59" s="131"/>
      <c r="AE59" s="175"/>
      <c r="AF59" s="132"/>
      <c r="AG59" s="176"/>
    </row>
    <row r="60" spans="2:33" ht="12.7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180"/>
      <c r="AF60" s="133"/>
      <c r="AG60" s="181"/>
    </row>
    <row r="61" spans="3:33" ht="12.75">
      <c r="C61" s="134" t="s">
        <v>24</v>
      </c>
      <c r="D61">
        <f>F56+K56+P56+U56+Z56</f>
        <v>252</v>
      </c>
      <c r="E61" t="s">
        <v>5</v>
      </c>
      <c r="G61" s="200">
        <f>D61/D57</f>
        <v>0.5</v>
      </c>
      <c r="H61" s="201"/>
      <c r="AE61" s="181"/>
      <c r="AF61" s="133"/>
      <c r="AG61" s="181"/>
    </row>
    <row r="62" spans="3:33" ht="12.75">
      <c r="C62" s="134" t="s">
        <v>28</v>
      </c>
      <c r="D62">
        <f>D63+D64</f>
        <v>252</v>
      </c>
      <c r="E62" t="s">
        <v>5</v>
      </c>
      <c r="G62" s="200">
        <f>D62/D57</f>
        <v>0.5</v>
      </c>
      <c r="H62" s="201"/>
      <c r="AE62" s="181"/>
      <c r="AF62" s="133"/>
      <c r="AG62" s="181"/>
    </row>
    <row r="63" spans="3:33" ht="27.75" customHeight="1">
      <c r="C63" s="136" t="s">
        <v>26</v>
      </c>
      <c r="D63" s="177">
        <f>G56+L56+Q56+V56+AA56</f>
        <v>156</v>
      </c>
      <c r="G63" s="186">
        <f>D63/D57</f>
        <v>0.30952380952380953</v>
      </c>
      <c r="H63" s="187"/>
      <c r="K63" s="202"/>
      <c r="L63" s="201"/>
      <c r="AE63" s="181"/>
      <c r="AF63" s="133"/>
      <c r="AG63" s="181"/>
    </row>
    <row r="64" spans="3:33" ht="16.5" customHeight="1">
      <c r="C64" s="136" t="s">
        <v>25</v>
      </c>
      <c r="D64" s="177">
        <f>H56+M56+R56+W56+AB56</f>
        <v>96</v>
      </c>
      <c r="G64" s="186">
        <f>D64/D57</f>
        <v>0.19047619047619047</v>
      </c>
      <c r="H64" s="187"/>
      <c r="AE64" s="181"/>
      <c r="AF64" s="133"/>
      <c r="AG64" s="181"/>
    </row>
    <row r="65" spans="3:33" ht="12.75">
      <c r="C65" s="134"/>
      <c r="D65" s="135"/>
      <c r="AE65" s="181"/>
      <c r="AF65" s="133"/>
      <c r="AG65" s="181"/>
    </row>
    <row r="66" spans="31:33" ht="12.75">
      <c r="AE66" s="181"/>
      <c r="AF66" s="133"/>
      <c r="AG66" s="181"/>
    </row>
    <row r="67" spans="3:33" ht="12.75">
      <c r="C67" t="s">
        <v>78</v>
      </c>
      <c r="AE67" s="181"/>
      <c r="AF67" s="133"/>
      <c r="AG67" s="181"/>
    </row>
    <row r="68" spans="31:33" ht="12.75">
      <c r="AE68" s="181"/>
      <c r="AF68" s="133"/>
      <c r="AG68" s="181"/>
    </row>
    <row r="69" spans="3:33" ht="12.75">
      <c r="C69" s="134" t="s">
        <v>79</v>
      </c>
      <c r="J69" s="134" t="s">
        <v>80</v>
      </c>
      <c r="AE69" s="181"/>
      <c r="AF69" s="133"/>
      <c r="AG69" s="181"/>
    </row>
    <row r="70" spans="3:33" ht="12.75">
      <c r="C70" t="s">
        <v>81</v>
      </c>
      <c r="J70" t="s">
        <v>82</v>
      </c>
      <c r="AE70" s="181"/>
      <c r="AF70" s="133"/>
      <c r="AG70" s="181"/>
    </row>
    <row r="71" spans="31:33" ht="12.75">
      <c r="AE71" s="181"/>
      <c r="AF71" s="133"/>
      <c r="AG71" s="181"/>
    </row>
    <row r="72" spans="3:33" ht="12.75">
      <c r="C72" t="s">
        <v>83</v>
      </c>
      <c r="J72" t="s">
        <v>83</v>
      </c>
      <c r="AE72" s="181"/>
      <c r="AF72" s="133"/>
      <c r="AG72" s="181"/>
    </row>
    <row r="73" spans="3:33" ht="12.75">
      <c r="C73" t="s">
        <v>84</v>
      </c>
      <c r="J73" t="s">
        <v>84</v>
      </c>
      <c r="AE73" s="181"/>
      <c r="AF73" s="133"/>
      <c r="AG73" s="181"/>
    </row>
    <row r="74" spans="3:33" ht="12.75">
      <c r="C74" t="s">
        <v>85</v>
      </c>
      <c r="J74" t="s">
        <v>86</v>
      </c>
      <c r="AE74" s="181"/>
      <c r="AF74" s="133"/>
      <c r="AG74" s="181"/>
    </row>
    <row r="75" spans="10:33" ht="12.75">
      <c r="J75" t="s">
        <v>87</v>
      </c>
      <c r="AE75" s="181"/>
      <c r="AF75" s="133"/>
      <c r="AG75" s="181"/>
    </row>
    <row r="76" spans="10:33" ht="12.75">
      <c r="J76" t="s">
        <v>22</v>
      </c>
      <c r="AE76" s="181"/>
      <c r="AF76" s="133"/>
      <c r="AG76" s="181"/>
    </row>
    <row r="77" spans="31:33" ht="12.75">
      <c r="AE77" s="181"/>
      <c r="AF77" s="133"/>
      <c r="AG77" s="181"/>
    </row>
    <row r="78" spans="3:33" ht="12.75">
      <c r="C78" t="s">
        <v>88</v>
      </c>
      <c r="AE78" s="181"/>
      <c r="AF78" s="133"/>
      <c r="AG78" s="181"/>
    </row>
    <row r="79" spans="3:33" ht="12.75">
      <c r="C79" t="s">
        <v>89</v>
      </c>
      <c r="AE79" s="181"/>
      <c r="AF79" s="133"/>
      <c r="AG79" s="181"/>
    </row>
    <row r="80" spans="4:33" ht="12.75">
      <c r="D80" t="s">
        <v>127</v>
      </c>
      <c r="AE80" s="181"/>
      <c r="AF80" s="133"/>
      <c r="AG80" s="181"/>
    </row>
    <row r="81" spans="4:33" ht="12.75">
      <c r="D81" t="s">
        <v>128</v>
      </c>
      <c r="AE81" s="181"/>
      <c r="AF81" s="133"/>
      <c r="AG81" s="181"/>
    </row>
    <row r="82" spans="4:33" ht="12.75">
      <c r="D82" t="s">
        <v>129</v>
      </c>
      <c r="AE82" s="181"/>
      <c r="AF82" s="133"/>
      <c r="AG82" s="181"/>
    </row>
    <row r="83" spans="4:33" ht="12.75">
      <c r="D83" t="s">
        <v>130</v>
      </c>
      <c r="AE83" s="181"/>
      <c r="AF83" s="133"/>
      <c r="AG83" s="181"/>
    </row>
  </sheetData>
  <mergeCells count="24">
    <mergeCell ref="B6:AG6"/>
    <mergeCell ref="AG7:AG8"/>
    <mergeCell ref="AF7:AF8"/>
    <mergeCell ref="AE7:AE8"/>
    <mergeCell ref="AF16:AF17"/>
    <mergeCell ref="AG16:AG17"/>
    <mergeCell ref="G63:H63"/>
    <mergeCell ref="K63:L63"/>
    <mergeCell ref="AF31:AF32"/>
    <mergeCell ref="AF20:AF22"/>
    <mergeCell ref="AG20:AG22"/>
    <mergeCell ref="AF23:AF24"/>
    <mergeCell ref="AG23:AG24"/>
    <mergeCell ref="G61:H61"/>
    <mergeCell ref="G64:H64"/>
    <mergeCell ref="AF34:AF35"/>
    <mergeCell ref="AG34:AG35"/>
    <mergeCell ref="AF36:AF37"/>
    <mergeCell ref="AG36:AG37"/>
    <mergeCell ref="AF42:AF44"/>
    <mergeCell ref="AG42:AG44"/>
    <mergeCell ref="AF46:AF49"/>
    <mergeCell ref="AG46:AG49"/>
    <mergeCell ref="G62:H62"/>
  </mergeCells>
  <printOptions/>
  <pageMargins left="0.3937007874015748" right="0.3937007874015748" top="0.3937007874015748" bottom="0.1968503937007874" header="0.3937007874015748" footer="0.5118110236220472"/>
  <pageSetup fitToHeight="1000" horizontalDpi="600" verticalDpi="600" orientation="landscape" paperSize="9" scale="80" r:id="rId1"/>
  <headerFooter alignWithMargins="0">
    <oddFooter>&amp;R&amp;9LFSZ 2006-tól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3.875" style="0" bestFit="1" customWidth="1"/>
    <col min="2" max="2" width="38.25390625" style="0" bestFit="1" customWidth="1"/>
    <col min="3" max="3" width="11.25390625" style="0" bestFit="1" customWidth="1"/>
    <col min="4" max="4" width="18.625" style="0" bestFit="1" customWidth="1"/>
    <col min="5" max="5" width="11.87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2010-04-13T17:50:09Z</cp:lastPrinted>
  <dcterms:created xsi:type="dcterms:W3CDTF">2001-09-27T10:36:13Z</dcterms:created>
  <dcterms:modified xsi:type="dcterms:W3CDTF">2010-04-16T00:04:28Z</dcterms:modified>
  <cp:category/>
  <cp:version/>
  <cp:contentType/>
  <cp:contentStatus/>
</cp:coreProperties>
</file>