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<sst xmlns="http://schemas.openxmlformats.org/spreadsheetml/2006/main" count="157" uniqueCount="104">
  <si>
    <t>kód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</si>
  <si>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</si>
  <si>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</si>
  <si>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</si>
  <si>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</si>
  <si>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</si>
  <si>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</si>
  <si>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</si>
  <si>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</si>
  <si>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</si>
  <si>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</si>
  <si>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</si>
  <si>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</si>
  <si>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</si>
  <si>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</si>
  <si>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</si>
  <si>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</si>
  <si>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</si>
  <si>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Bánki Donát Gépész és Biztonságtechnikai Mérnöki  Kar</t>
  </si>
  <si>
    <t>v</t>
  </si>
  <si>
    <t>mintatanterv</t>
  </si>
  <si>
    <t>Óbudai Egyetem</t>
  </si>
  <si>
    <t>mérnöktanári (műszaki) szak (főiskolai szintű kiegészítő képzés)</t>
  </si>
  <si>
    <t>távoktatás munkarend</t>
  </si>
  <si>
    <t>képzéskód, szakkód: BKTKMT, BKTKMT</t>
  </si>
  <si>
    <t>Pszichológia és pedagógia</t>
  </si>
  <si>
    <t>BMPPS11NTK</t>
  </si>
  <si>
    <t>Pszichológia I.</t>
  </si>
  <si>
    <t>BMPPS22NTK</t>
  </si>
  <si>
    <t>Pszichológia II.</t>
  </si>
  <si>
    <t>BMPSF12NTK</t>
  </si>
  <si>
    <t>Személyiségfejlesztés I.</t>
  </si>
  <si>
    <t>BMPSF21NTK</t>
  </si>
  <si>
    <t>Személyiségfejlesztés II.</t>
  </si>
  <si>
    <t>BMPKO12NTK</t>
  </si>
  <si>
    <t>Kommunikáció</t>
  </si>
  <si>
    <t>BMPNT11NTK</t>
  </si>
  <si>
    <t>Neveléstan I.</t>
  </si>
  <si>
    <t>BMPNT22NTK</t>
  </si>
  <si>
    <t>Neveléstan II.</t>
  </si>
  <si>
    <t>BMPDI11NTK</t>
  </si>
  <si>
    <t>Didaktika I.</t>
  </si>
  <si>
    <t>BMPDI22NTK</t>
  </si>
  <si>
    <t>Didaktika II.</t>
  </si>
  <si>
    <t>s</t>
  </si>
  <si>
    <t>BMPNI11NTK</t>
  </si>
  <si>
    <t>Nevelés- és iparokt. tört.</t>
  </si>
  <si>
    <t>BMPJI22NTK</t>
  </si>
  <si>
    <t>Jogi és isk.szerv.ism.</t>
  </si>
  <si>
    <t>Szakmódszertanok</t>
  </si>
  <si>
    <t>BMPOT11NTK</t>
  </si>
  <si>
    <t>Oktatástechnológia</t>
  </si>
  <si>
    <t>BMPMD12NTK</t>
  </si>
  <si>
    <t>Módszertan I.</t>
  </si>
  <si>
    <t>BMPMD21NTK</t>
  </si>
  <si>
    <t>Módszertan II.</t>
  </si>
  <si>
    <t>BMPMD32NTK</t>
  </si>
  <si>
    <t>Módszertan III.</t>
  </si>
  <si>
    <t>Iskolai gyakorlatok</t>
  </si>
  <si>
    <t>BMPPG12NTK</t>
  </si>
  <si>
    <t>Pedagógiai gyakorlat</t>
  </si>
  <si>
    <t>BMPTG11NTK</t>
  </si>
  <si>
    <t>Tanítási gyakorlat I.</t>
  </si>
  <si>
    <t>BMPTG22NTK</t>
  </si>
  <si>
    <t>Tanítási gyakorlat II.</t>
  </si>
  <si>
    <t>Választható tárgyak</t>
  </si>
  <si>
    <t>BMPVA11NTK</t>
  </si>
  <si>
    <t>BMPVA21NTK</t>
  </si>
  <si>
    <t>Szakdolgozat</t>
  </si>
  <si>
    <t>BMPSD11NTK</t>
  </si>
  <si>
    <t>Szakdolgozat I.</t>
  </si>
  <si>
    <t>BMPSD22NTK</t>
  </si>
  <si>
    <t>Szakdolgozat II.</t>
  </si>
  <si>
    <t>Mindösszesen:</t>
  </si>
  <si>
    <t>A szakirányok jelölése eltérő tantárgyi tartalom esetén a tantárgykód végén jelenik meg (biztonságtechnikai: B, gépész: G, informatikai: I, könnyűipari: K, menedzser: M, villamos: V)</t>
  </si>
  <si>
    <t>félévi óraszámokkal (ea.tgy. l.); követelményekkel (k.); kreditekkel (kr.)</t>
  </si>
  <si>
    <t>mintatanterv-kód: BKTKMTXXM0S03 (Σ60 krd)</t>
  </si>
  <si>
    <t>10</t>
  </si>
  <si>
    <t>8</t>
  </si>
  <si>
    <t>2</t>
  </si>
  <si>
    <t>6</t>
  </si>
  <si>
    <t>4</t>
  </si>
  <si>
    <t>0</t>
  </si>
  <si>
    <t>"</t>
  </si>
  <si>
    <t>félévi óraszámokkal (ea. tgy. l). ; követelményekkel (k.); kreditekkel (kr.)</t>
  </si>
  <si>
    <t>félévi</t>
  </si>
  <si>
    <t>é</t>
  </si>
  <si>
    <t>Évközi jegy (é)</t>
  </si>
  <si>
    <t>teljesítendő: 2 tárgy, 4 kredit</t>
  </si>
  <si>
    <t>20a</t>
  </si>
  <si>
    <t>20b</t>
  </si>
  <si>
    <t>BMPPPS2NTK</t>
  </si>
  <si>
    <t>Pszichológia-pedagógia komplex szigorlat</t>
  </si>
  <si>
    <t>(BTOKKT1NTK)</t>
  </si>
  <si>
    <t>Kötelezően választható I.</t>
  </si>
  <si>
    <t>Kötelezően választható II.</t>
  </si>
  <si>
    <t>„kötelezően választható”</t>
  </si>
  <si>
    <t>tárgycsoportkód: BKTKMTXXM0S03KV</t>
  </si>
  <si>
    <t>Etika (Választható I.)</t>
  </si>
  <si>
    <t>Kutatásmódszertan (Választható II.)</t>
  </si>
  <si>
    <t>(BTOKKT2NTK)</t>
  </si>
  <si>
    <t>BMPPS22NTK #</t>
  </si>
  <si>
    <t>BMPNT22NTK #</t>
  </si>
  <si>
    <t>BMPDI22NTK #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</si>
</sst>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#,##0"/>
    <numFmt numFmtId="167" formatCode="#,###,##0.00"/>
  </numFmts>
  <fonts count="15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indexed="12"/>
      <name val="Arial CE"/>
      <family val="0"/>
    </font>
    <font>
      <sz val="8"/>
      <color indexed="55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thin"/>
      <top style="thick">
        <color indexed="10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>
        <color indexed="10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7" fillId="2" borderId="0" xfId="0" applyFont="1" applyFill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ill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58" xfId="0" applyFont="1" applyFill="1" applyBorder="1" applyAlignment="1">
      <alignment horizontal="center" shrinkToFit="1"/>
    </xf>
    <xf numFmtId="0" fontId="10" fillId="0" borderId="59" xfId="0" applyFont="1" applyFill="1" applyBorder="1" applyAlignment="1">
      <alignment horizontal="center" shrinkToFit="1"/>
    </xf>
    <xf numFmtId="0" fontId="10" fillId="0" borderId="60" xfId="0" applyFont="1" applyFill="1" applyBorder="1" applyAlignment="1">
      <alignment horizontal="center" shrinkToFit="1"/>
    </xf>
    <xf numFmtId="0" fontId="10" fillId="0" borderId="28" xfId="0" applyFont="1" applyFill="1" applyBorder="1" applyAlignment="1">
      <alignment horizontal="center" shrinkToFit="1"/>
    </xf>
    <xf numFmtId="0" fontId="10" fillId="0" borderId="33" xfId="0" applyFont="1" applyFill="1" applyBorder="1" applyAlignment="1">
      <alignment horizontal="center" shrinkToFit="1"/>
    </xf>
    <xf numFmtId="0" fontId="10" fillId="0" borderId="34" xfId="0" applyFont="1" applyFill="1" applyBorder="1" applyAlignment="1">
      <alignment horizontal="center" shrinkToFit="1"/>
    </xf>
    <xf numFmtId="0" fontId="10" fillId="0" borderId="61" xfId="0" applyFont="1" applyFill="1" applyBorder="1" applyAlignment="1">
      <alignment horizontal="center" shrinkToFit="1"/>
    </xf>
    <xf numFmtId="0" fontId="10" fillId="0" borderId="56" xfId="0" applyFont="1" applyFill="1" applyBorder="1" applyAlignment="1">
      <alignment horizontal="center" shrinkToFit="1"/>
    </xf>
    <xf numFmtId="0" fontId="10" fillId="0" borderId="57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9" fillId="3" borderId="62" xfId="0" applyFont="1" applyFill="1" applyBorder="1" applyAlignment="1">
      <alignment horizontal="right" shrinkToFit="1"/>
    </xf>
    <xf numFmtId="0" fontId="9" fillId="3" borderId="63" xfId="0" applyFont="1" applyFill="1" applyBorder="1" applyAlignment="1">
      <alignment horizontal="right" shrinkToFit="1"/>
    </xf>
    <xf numFmtId="0" fontId="9" fillId="3" borderId="64" xfId="0" applyFont="1" applyFill="1" applyBorder="1" applyAlignment="1">
      <alignment horizontal="right" shrinkToFit="1"/>
    </xf>
    <xf numFmtId="0" fontId="9" fillId="3" borderId="62" xfId="0" applyFont="1" applyFill="1" applyBorder="1" applyAlignment="1">
      <alignment horizontal="center" shrinkToFit="1"/>
    </xf>
    <xf numFmtId="0" fontId="9" fillId="3" borderId="63" xfId="0" applyFont="1" applyFill="1" applyBorder="1" applyAlignment="1">
      <alignment horizontal="center" shrinkToFit="1"/>
    </xf>
    <xf numFmtId="0" fontId="9" fillId="3" borderId="64" xfId="0" applyFont="1" applyFill="1" applyBorder="1" applyAlignment="1">
      <alignment horizontal="center" shrinkToFit="1"/>
    </xf>
    <xf numFmtId="0" fontId="6" fillId="0" borderId="65" xfId="0" applyFont="1" applyFill="1" applyBorder="1" applyAlignment="1">
      <alignment horizontal="centerContinuous" vertical="center"/>
    </xf>
    <xf numFmtId="0" fontId="6" fillId="0" borderId="66" xfId="0" applyFont="1" applyFill="1" applyBorder="1" applyAlignment="1">
      <alignment horizontal="centerContinuous" vertical="center"/>
    </xf>
    <xf numFmtId="0" fontId="6" fillId="0" borderId="64" xfId="0" applyFont="1" applyFill="1" applyBorder="1" applyAlignment="1">
      <alignment horizontal="centerContinuous" vertical="center"/>
    </xf>
    <xf numFmtId="0" fontId="11" fillId="5" borderId="67" xfId="0" applyFont="1" applyFill="1" applyBorder="1" applyAlignment="1">
      <alignment vertical="center"/>
    </xf>
    <xf numFmtId="0" fontId="11" fillId="5" borderId="68" xfId="0" applyFont="1" applyFill="1" applyBorder="1" applyAlignment="1">
      <alignment horizontal="right" vertical="center"/>
    </xf>
    <xf numFmtId="0" fontId="12" fillId="5" borderId="69" xfId="0" applyFont="1" applyFill="1" applyBorder="1" applyAlignment="1">
      <alignment horizontal="left" vertical="center"/>
    </xf>
    <xf numFmtId="0" fontId="11" fillId="5" borderId="70" xfId="0" applyFont="1" applyFill="1" applyBorder="1" applyAlignment="1">
      <alignment horizontal="center" vertical="center" wrapText="1"/>
    </xf>
    <xf numFmtId="0" fontId="2" fillId="5" borderId="71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0" fontId="11" fillId="5" borderId="73" xfId="0" applyFont="1" applyFill="1" applyBorder="1" applyAlignment="1">
      <alignment horizontal="right" vertical="center"/>
    </xf>
    <xf numFmtId="0" fontId="11" fillId="5" borderId="74" xfId="0" applyFont="1" applyFill="1" applyBorder="1" applyAlignment="1">
      <alignment vertical="center"/>
    </xf>
    <xf numFmtId="0" fontId="11" fillId="5" borderId="75" xfId="0" applyFont="1" applyFill="1" applyBorder="1" applyAlignment="1">
      <alignment horizontal="right" vertical="center"/>
    </xf>
    <xf numFmtId="0" fontId="2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13" fillId="5" borderId="83" xfId="0" applyFont="1" applyFill="1" applyBorder="1" applyAlignment="1">
      <alignment vertical="center" shrinkToFit="1"/>
    </xf>
    <xf numFmtId="0" fontId="2" fillId="5" borderId="84" xfId="0" applyFont="1" applyFill="1" applyBorder="1" applyAlignment="1">
      <alignment vertical="center" wrapText="1"/>
    </xf>
    <xf numFmtId="0" fontId="13" fillId="5" borderId="85" xfId="0" applyFont="1" applyFill="1" applyBorder="1" applyAlignment="1">
      <alignment vertical="center" shrinkToFit="1"/>
    </xf>
    <xf numFmtId="0" fontId="2" fillId="5" borderId="86" xfId="0" applyFont="1" applyFill="1" applyBorder="1" applyAlignment="1">
      <alignment vertical="center" wrapText="1"/>
    </xf>
    <xf numFmtId="0" fontId="2" fillId="5" borderId="85" xfId="0" applyFont="1" applyFill="1" applyBorder="1" applyAlignment="1">
      <alignment vertical="center" shrinkToFit="1"/>
    </xf>
    <xf numFmtId="0" fontId="2" fillId="5" borderId="87" xfId="0" applyFont="1" applyFill="1" applyBorder="1" applyAlignment="1">
      <alignment vertical="center" shrinkToFit="1"/>
    </xf>
    <xf numFmtId="0" fontId="2" fillId="5" borderId="88" xfId="0" applyFont="1" applyFill="1" applyBorder="1" applyAlignment="1">
      <alignment vertical="center" wrapText="1"/>
    </xf>
    <xf numFmtId="0" fontId="14" fillId="0" borderId="28" xfId="0" applyFont="1" applyBorder="1" applyAlignment="1" quotePrefix="1">
      <alignment horizontal="center" vertical="center"/>
    </xf>
    <xf numFmtId="0" fontId="14" fillId="0" borderId="29" xfId="0" applyFont="1" applyBorder="1" applyAlignment="1" quotePrefix="1">
      <alignment horizontal="center" vertical="center"/>
    </xf>
    <xf numFmtId="0" fontId="14" fillId="0" borderId="30" xfId="0" applyFont="1" applyBorder="1" applyAlignment="1" quotePrefix="1">
      <alignment horizontal="center" vertical="center"/>
    </xf>
    <xf numFmtId="0" fontId="14" fillId="0" borderId="31" xfId="0" applyFont="1" applyBorder="1" applyAlignment="1" quotePrefix="1">
      <alignment horizontal="center" vertical="center"/>
    </xf>
    <xf numFmtId="0" fontId="14" fillId="0" borderId="32" xfId="0" applyFont="1" applyBorder="1" applyAlignment="1" quotePrefix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 quotePrefix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" fillId="0" borderId="89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9" fillId="0" borderId="97" xfId="0" applyFont="1" applyFill="1" applyBorder="1" applyAlignment="1">
      <alignment horizontal="center" vertical="center" shrinkToFit="1"/>
    </xf>
    <xf numFmtId="0" fontId="9" fillId="0" borderId="98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30.25390625" style="0" customWidth="1"/>
    <col min="4" max="4" width="6.00390625" style="0" customWidth="1"/>
    <col min="5" max="5" width="4.75390625" style="0" customWidth="1"/>
    <col min="6" max="24" width="2.75390625" style="0" customWidth="1"/>
    <col min="25" max="25" width="3.00390625" style="0" bestFit="1" customWidth="1"/>
    <col min="26" max="28" width="11.25390625" style="0" customWidth="1"/>
    <col min="29" max="31" width="10.25390625" style="0" bestFit="1" customWidth="1"/>
  </cols>
  <sheetData>
    <row r="1" spans="1:27" ht="12.75" customHeight="1">
      <c r="A1" s="31" t="s">
        <v>21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6" t="s">
        <v>20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12.75" customHeight="1">
      <c r="A2" s="31" t="s">
        <v>18</v>
      </c>
      <c r="B2" s="2"/>
      <c r="C2" s="15"/>
      <c r="D2" s="17"/>
      <c r="E2" s="17"/>
      <c r="F2" s="17"/>
      <c r="G2" s="15"/>
      <c r="H2" s="15"/>
      <c r="I2" s="15"/>
      <c r="J2" s="15"/>
      <c r="K2" s="15"/>
      <c r="L2" s="15"/>
      <c r="M2" s="15"/>
      <c r="N2" s="26"/>
      <c r="O2" s="15"/>
      <c r="P2" s="15"/>
      <c r="Q2" s="15"/>
      <c r="R2" s="15"/>
      <c r="S2" s="15"/>
      <c r="T2" s="15"/>
      <c r="U2" s="15"/>
      <c r="V2" s="15"/>
      <c r="W2" s="15"/>
      <c r="X2" s="15"/>
      <c r="Y2" s="1"/>
      <c r="Z2" s="15"/>
      <c r="AA2" s="15"/>
    </row>
    <row r="3" spans="2:27" ht="12.75" customHeight="1">
      <c r="B3" s="2"/>
      <c r="C3" s="15"/>
      <c r="D3" s="17"/>
      <c r="E3" s="17"/>
      <c r="F3" s="17"/>
      <c r="G3" s="16"/>
      <c r="H3" s="16"/>
      <c r="I3" s="16"/>
      <c r="J3" s="16"/>
      <c r="K3" s="16"/>
      <c r="L3" s="16"/>
      <c r="M3" s="16"/>
      <c r="N3" s="26" t="s">
        <v>22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1"/>
      <c r="Z3" s="1"/>
      <c r="AA3" s="30" t="s">
        <v>23</v>
      </c>
    </row>
    <row r="4" spans="1:27" ht="12.75" customHeight="1">
      <c r="A4" s="22"/>
      <c r="B4" s="23"/>
      <c r="C4" s="23"/>
      <c r="D4" s="17"/>
      <c r="E4" s="17"/>
      <c r="F4" s="17"/>
      <c r="G4" s="16"/>
      <c r="H4" s="16"/>
      <c r="I4" s="16"/>
      <c r="J4" s="16"/>
      <c r="K4" s="16"/>
      <c r="L4" s="16"/>
      <c r="M4" s="16"/>
      <c r="N4" s="26" t="s">
        <v>24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8" ht="12.75" customHeight="1" thickBot="1">
      <c r="A5" s="20" t="s">
        <v>76</v>
      </c>
      <c r="B5" s="24"/>
      <c r="C5" s="25"/>
      <c r="D5" s="17"/>
      <c r="E5" s="33"/>
      <c r="F5" s="17"/>
      <c r="G5" s="16"/>
      <c r="H5" s="16"/>
      <c r="I5" s="16"/>
      <c r="J5" s="16"/>
      <c r="K5" s="16"/>
      <c r="L5" s="16"/>
      <c r="M5" s="16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</row>
    <row r="6" spans="1:28" ht="12.75" customHeight="1" thickBot="1">
      <c r="A6" s="18"/>
      <c r="B6" s="112" t="s">
        <v>84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4"/>
    </row>
    <row r="7" spans="1:28" ht="12.75" customHeight="1">
      <c r="A7" s="18"/>
      <c r="B7" s="3" t="s">
        <v>0</v>
      </c>
      <c r="C7" s="4"/>
      <c r="D7" s="5" t="s">
        <v>85</v>
      </c>
      <c r="E7" s="6" t="s">
        <v>1</v>
      </c>
      <c r="F7" s="156" t="s">
        <v>2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61" t="s">
        <v>3</v>
      </c>
      <c r="AA7" s="162"/>
      <c r="AB7" s="163"/>
    </row>
    <row r="8" spans="1:28" ht="18.75" customHeight="1" thickBot="1">
      <c r="A8" s="19"/>
      <c r="B8" s="7"/>
      <c r="C8" s="8" t="s">
        <v>4</v>
      </c>
      <c r="D8" s="9" t="s">
        <v>5</v>
      </c>
      <c r="E8" s="10"/>
      <c r="F8" s="11"/>
      <c r="G8" s="12"/>
      <c r="H8" s="12" t="s">
        <v>6</v>
      </c>
      <c r="I8" s="12"/>
      <c r="J8" s="13"/>
      <c r="K8" s="12"/>
      <c r="L8" s="12"/>
      <c r="M8" s="12" t="s">
        <v>7</v>
      </c>
      <c r="N8" s="12"/>
      <c r="O8" s="13"/>
      <c r="P8" s="12"/>
      <c r="Q8" s="12"/>
      <c r="R8" s="14" t="s">
        <v>8</v>
      </c>
      <c r="S8" s="12"/>
      <c r="T8" s="13"/>
      <c r="U8" s="12"/>
      <c r="V8" s="12"/>
      <c r="W8" s="14" t="s">
        <v>9</v>
      </c>
      <c r="X8" s="12"/>
      <c r="Y8" s="13"/>
      <c r="Z8" s="164"/>
      <c r="AA8" s="165"/>
      <c r="AB8" s="166"/>
    </row>
    <row r="9" spans="1:28" ht="13.5" thickBot="1">
      <c r="A9" s="19"/>
      <c r="B9" s="152"/>
      <c r="C9" s="36"/>
      <c r="D9" s="37"/>
      <c r="E9" s="38"/>
      <c r="F9" s="39" t="s">
        <v>10</v>
      </c>
      <c r="G9" s="39" t="s">
        <v>12</v>
      </c>
      <c r="H9" s="39" t="s">
        <v>11</v>
      </c>
      <c r="I9" s="39" t="s">
        <v>13</v>
      </c>
      <c r="J9" s="38" t="s">
        <v>14</v>
      </c>
      <c r="K9" s="39" t="s">
        <v>10</v>
      </c>
      <c r="L9" s="39" t="s">
        <v>12</v>
      </c>
      <c r="M9" s="39" t="s">
        <v>11</v>
      </c>
      <c r="N9" s="39" t="s">
        <v>13</v>
      </c>
      <c r="O9" s="38" t="s">
        <v>14</v>
      </c>
      <c r="P9" s="39" t="s">
        <v>10</v>
      </c>
      <c r="Q9" s="39" t="s">
        <v>12</v>
      </c>
      <c r="R9" s="39" t="s">
        <v>11</v>
      </c>
      <c r="S9" s="39" t="s">
        <v>13</v>
      </c>
      <c r="T9" s="38" t="s">
        <v>14</v>
      </c>
      <c r="U9" s="40" t="s">
        <v>10</v>
      </c>
      <c r="V9" s="39" t="s">
        <v>12</v>
      </c>
      <c r="W9" s="39" t="s">
        <v>11</v>
      </c>
      <c r="X9" s="39" t="s">
        <v>13</v>
      </c>
      <c r="Y9" s="38" t="s">
        <v>14</v>
      </c>
      <c r="Z9" s="158"/>
      <c r="AA9" s="159"/>
      <c r="AB9" s="160"/>
    </row>
    <row r="10" spans="1:28" ht="13.5" thickBot="1">
      <c r="A10" s="29"/>
      <c r="B10" s="150"/>
      <c r="C10" s="41" t="s">
        <v>25</v>
      </c>
      <c r="D10" s="42"/>
      <c r="E10" s="43"/>
      <c r="F10" s="44"/>
      <c r="G10" s="45"/>
      <c r="H10" s="46"/>
      <c r="I10" s="47"/>
      <c r="J10" s="48"/>
      <c r="K10" s="45"/>
      <c r="L10" s="45"/>
      <c r="M10" s="46"/>
      <c r="N10" s="47"/>
      <c r="O10" s="48"/>
      <c r="P10" s="45"/>
      <c r="Q10" s="45"/>
      <c r="R10" s="46"/>
      <c r="S10" s="47"/>
      <c r="T10" s="48"/>
      <c r="U10" s="45"/>
      <c r="V10" s="45"/>
      <c r="W10" s="45"/>
      <c r="X10" s="47"/>
      <c r="Y10" s="48"/>
      <c r="Z10" s="106"/>
      <c r="AA10" s="107"/>
      <c r="AB10" s="108"/>
    </row>
    <row r="11" spans="1:28" ht="12.75">
      <c r="A11" s="29">
        <v>1</v>
      </c>
      <c r="B11" s="150" t="s">
        <v>26</v>
      </c>
      <c r="C11" s="49" t="s">
        <v>27</v>
      </c>
      <c r="D11" s="50">
        <f>SUM(F11:H11,K11:M11,P11:R11,U11:W11)</f>
        <v>8</v>
      </c>
      <c r="E11" s="51">
        <f>SUM(J11,O11,T11,Y11)</f>
        <v>3</v>
      </c>
      <c r="F11" s="52">
        <v>8</v>
      </c>
      <c r="G11" s="53">
        <v>0</v>
      </c>
      <c r="H11" s="54">
        <v>0</v>
      </c>
      <c r="I11" s="55" t="s">
        <v>19</v>
      </c>
      <c r="J11" s="56">
        <v>3</v>
      </c>
      <c r="K11" s="53"/>
      <c r="L11" s="53"/>
      <c r="M11" s="54"/>
      <c r="N11" s="55"/>
      <c r="O11" s="56"/>
      <c r="P11" s="53"/>
      <c r="Q11" s="53"/>
      <c r="R11" s="54"/>
      <c r="S11" s="55"/>
      <c r="T11" s="56"/>
      <c r="U11" s="53"/>
      <c r="V11" s="53"/>
      <c r="W11" s="53"/>
      <c r="X11" s="55"/>
      <c r="Y11" s="56"/>
      <c r="Z11" s="96"/>
      <c r="AA11" s="97"/>
      <c r="AB11" s="98"/>
    </row>
    <row r="12" spans="1:28" ht="12.75">
      <c r="A12" s="29">
        <v>2</v>
      </c>
      <c r="B12" s="150" t="s">
        <v>28</v>
      </c>
      <c r="C12" s="49" t="s">
        <v>29</v>
      </c>
      <c r="D12" s="50">
        <f aca="true" t="shared" si="0" ref="D12:D22">SUM(F12:H12,K12:M12,P12:R12,U12:W12)</f>
        <v>8</v>
      </c>
      <c r="E12" s="51">
        <f aca="true" t="shared" si="1" ref="E12:E22">SUM(J12,O12,T12,Y12)</f>
        <v>3</v>
      </c>
      <c r="F12" s="52"/>
      <c r="G12" s="53"/>
      <c r="H12" s="54"/>
      <c r="I12" s="55"/>
      <c r="J12" s="56"/>
      <c r="K12" s="53">
        <v>8</v>
      </c>
      <c r="L12" s="53">
        <v>0</v>
      </c>
      <c r="M12" s="54">
        <v>0</v>
      </c>
      <c r="N12" s="55" t="s">
        <v>19</v>
      </c>
      <c r="O12" s="56">
        <v>3</v>
      </c>
      <c r="P12" s="53"/>
      <c r="Q12" s="53"/>
      <c r="R12" s="54"/>
      <c r="S12" s="55"/>
      <c r="T12" s="56"/>
      <c r="U12" s="53"/>
      <c r="V12" s="53"/>
      <c r="W12" s="53"/>
      <c r="X12" s="55"/>
      <c r="Y12" s="56"/>
      <c r="Z12" s="99" t="s">
        <v>26</v>
      </c>
      <c r="AA12" s="100"/>
      <c r="AB12" s="101"/>
    </row>
    <row r="13" spans="1:28" ht="12.75">
      <c r="A13" s="29">
        <v>3</v>
      </c>
      <c r="B13" s="150" t="s">
        <v>30</v>
      </c>
      <c r="C13" s="49" t="s">
        <v>31</v>
      </c>
      <c r="D13" s="50">
        <f>SUM(F13:H13,K13:M13,P13:R13,U13:W13)</f>
        <v>4</v>
      </c>
      <c r="E13" s="51">
        <f>SUM(J13,O13,T13,Y13)</f>
        <v>1</v>
      </c>
      <c r="F13" s="52"/>
      <c r="G13" s="53"/>
      <c r="H13" s="54"/>
      <c r="I13" s="55"/>
      <c r="J13" s="56"/>
      <c r="K13" s="53">
        <v>0</v>
      </c>
      <c r="L13" s="53">
        <v>4</v>
      </c>
      <c r="M13" s="54">
        <v>0</v>
      </c>
      <c r="N13" s="55" t="s">
        <v>86</v>
      </c>
      <c r="O13" s="56">
        <v>1</v>
      </c>
      <c r="P13" s="53"/>
      <c r="Q13" s="53"/>
      <c r="R13" s="54"/>
      <c r="S13" s="55"/>
      <c r="T13" s="56"/>
      <c r="U13" s="53"/>
      <c r="V13" s="53"/>
      <c r="W13" s="53"/>
      <c r="X13" s="55"/>
      <c r="Y13" s="56"/>
      <c r="Z13" s="99"/>
      <c r="AA13" s="100"/>
      <c r="AB13" s="101"/>
    </row>
    <row r="14" spans="1:28" ht="12.75">
      <c r="A14" s="29">
        <v>4</v>
      </c>
      <c r="B14" s="150" t="s">
        <v>32</v>
      </c>
      <c r="C14" s="49" t="s">
        <v>33</v>
      </c>
      <c r="D14" s="50">
        <f>SUM(F14:H14,K14:M14,P14:R14,U14:W14)</f>
        <v>4</v>
      </c>
      <c r="E14" s="51">
        <f>SUM(J14,O14,T14,Y14)</f>
        <v>1</v>
      </c>
      <c r="F14" s="52"/>
      <c r="G14" s="53"/>
      <c r="H14" s="54"/>
      <c r="I14" s="55"/>
      <c r="J14" s="56"/>
      <c r="K14" s="53"/>
      <c r="L14" s="53"/>
      <c r="M14" s="54"/>
      <c r="N14" s="55"/>
      <c r="O14" s="56"/>
      <c r="P14" s="53">
        <v>0</v>
      </c>
      <c r="Q14" s="53">
        <v>4</v>
      </c>
      <c r="R14" s="54">
        <v>0</v>
      </c>
      <c r="S14" s="55" t="s">
        <v>86</v>
      </c>
      <c r="T14" s="56">
        <v>1</v>
      </c>
      <c r="U14" s="53"/>
      <c r="V14" s="53"/>
      <c r="W14" s="53"/>
      <c r="X14" s="55"/>
      <c r="Y14" s="56"/>
      <c r="Z14" s="99"/>
      <c r="AA14" s="100"/>
      <c r="AB14" s="101"/>
    </row>
    <row r="15" spans="1:28" ht="12.75">
      <c r="A15" s="29">
        <v>5</v>
      </c>
      <c r="B15" s="150" t="s">
        <v>34</v>
      </c>
      <c r="C15" s="49" t="s">
        <v>35</v>
      </c>
      <c r="D15" s="50">
        <f>SUM(F15:H15,K15:M15,P15:R15,U15:W15)</f>
        <v>10</v>
      </c>
      <c r="E15" s="51">
        <f>SUM(J15,O15,T15,Y15)</f>
        <v>2</v>
      </c>
      <c r="F15" s="52"/>
      <c r="G15" s="53"/>
      <c r="H15" s="54"/>
      <c r="I15" s="55"/>
      <c r="J15" s="56"/>
      <c r="K15" s="53"/>
      <c r="L15" s="53"/>
      <c r="M15" s="54"/>
      <c r="N15" s="55"/>
      <c r="O15" s="56"/>
      <c r="P15" s="53"/>
      <c r="Q15" s="53"/>
      <c r="R15" s="54"/>
      <c r="S15" s="55"/>
      <c r="T15" s="56"/>
      <c r="U15" s="53">
        <v>6</v>
      </c>
      <c r="V15" s="53">
        <v>0</v>
      </c>
      <c r="W15" s="53">
        <v>4</v>
      </c>
      <c r="X15" s="55" t="s">
        <v>86</v>
      </c>
      <c r="Y15" s="56">
        <v>2</v>
      </c>
      <c r="Z15" s="99"/>
      <c r="AA15" s="100"/>
      <c r="AB15" s="101"/>
    </row>
    <row r="16" spans="1:28" ht="12.75">
      <c r="A16" s="29">
        <v>6</v>
      </c>
      <c r="B16" s="150" t="s">
        <v>36</v>
      </c>
      <c r="C16" s="49" t="s">
        <v>37</v>
      </c>
      <c r="D16" s="50">
        <f t="shared" si="0"/>
        <v>8</v>
      </c>
      <c r="E16" s="51">
        <f t="shared" si="1"/>
        <v>2</v>
      </c>
      <c r="F16" s="52">
        <v>8</v>
      </c>
      <c r="G16" s="53">
        <v>0</v>
      </c>
      <c r="H16" s="54">
        <v>0</v>
      </c>
      <c r="I16" s="55" t="s">
        <v>19</v>
      </c>
      <c r="J16" s="56">
        <v>2</v>
      </c>
      <c r="K16" s="53"/>
      <c r="L16" s="53"/>
      <c r="M16" s="54"/>
      <c r="N16" s="55"/>
      <c r="O16" s="56"/>
      <c r="P16" s="53"/>
      <c r="Q16" s="53"/>
      <c r="R16" s="54"/>
      <c r="S16" s="55"/>
      <c r="T16" s="56"/>
      <c r="U16" s="53"/>
      <c r="V16" s="53"/>
      <c r="W16" s="53"/>
      <c r="X16" s="55"/>
      <c r="Y16" s="56"/>
      <c r="Z16" s="99"/>
      <c r="AA16" s="100"/>
      <c r="AB16" s="101"/>
    </row>
    <row r="17" spans="1:28" ht="12.75">
      <c r="A17" s="29">
        <v>7</v>
      </c>
      <c r="B17" s="150" t="s">
        <v>38</v>
      </c>
      <c r="C17" s="49" t="s">
        <v>39</v>
      </c>
      <c r="D17" s="50">
        <f t="shared" si="0"/>
        <v>8</v>
      </c>
      <c r="E17" s="51">
        <f t="shared" si="1"/>
        <v>2</v>
      </c>
      <c r="F17" s="52"/>
      <c r="G17" s="53"/>
      <c r="H17" s="54"/>
      <c r="I17" s="55"/>
      <c r="J17" s="56"/>
      <c r="K17" s="53">
        <v>4</v>
      </c>
      <c r="L17" s="53">
        <v>4</v>
      </c>
      <c r="M17" s="54">
        <v>0</v>
      </c>
      <c r="N17" s="55" t="s">
        <v>19</v>
      </c>
      <c r="O17" s="56">
        <v>2</v>
      </c>
      <c r="P17" s="53"/>
      <c r="Q17" s="53"/>
      <c r="R17" s="54"/>
      <c r="S17" s="55"/>
      <c r="T17" s="56"/>
      <c r="U17" s="53"/>
      <c r="V17" s="53"/>
      <c r="W17" s="53"/>
      <c r="X17" s="55"/>
      <c r="Y17" s="56"/>
      <c r="Z17" s="99" t="s">
        <v>36</v>
      </c>
      <c r="AA17" s="100"/>
      <c r="AB17" s="101"/>
    </row>
    <row r="18" spans="1:28" ht="12.75">
      <c r="A18" s="29">
        <v>8</v>
      </c>
      <c r="B18" s="150" t="s">
        <v>40</v>
      </c>
      <c r="C18" s="49" t="s">
        <v>41</v>
      </c>
      <c r="D18" s="50">
        <f t="shared" si="0"/>
        <v>8</v>
      </c>
      <c r="E18" s="51">
        <v>3</v>
      </c>
      <c r="F18" s="52">
        <v>8</v>
      </c>
      <c r="G18" s="53">
        <v>0</v>
      </c>
      <c r="H18" s="54">
        <v>0</v>
      </c>
      <c r="I18" s="55" t="s">
        <v>19</v>
      </c>
      <c r="J18" s="56">
        <v>3</v>
      </c>
      <c r="K18" s="53"/>
      <c r="L18" s="53"/>
      <c r="M18" s="54"/>
      <c r="N18" s="55"/>
      <c r="O18" s="56"/>
      <c r="P18" s="53"/>
      <c r="Q18" s="53"/>
      <c r="R18" s="54"/>
      <c r="S18" s="55"/>
      <c r="T18" s="57"/>
      <c r="U18" s="53"/>
      <c r="V18" s="53"/>
      <c r="W18" s="53"/>
      <c r="X18" s="55"/>
      <c r="Y18" s="56"/>
      <c r="Z18" s="99"/>
      <c r="AA18" s="100"/>
      <c r="AB18" s="101"/>
    </row>
    <row r="19" spans="1:28" ht="12.75">
      <c r="A19" s="29">
        <v>9</v>
      </c>
      <c r="B19" s="150" t="s">
        <v>42</v>
      </c>
      <c r="C19" s="49" t="s">
        <v>43</v>
      </c>
      <c r="D19" s="50">
        <f t="shared" si="0"/>
        <v>8</v>
      </c>
      <c r="E19" s="51">
        <f t="shared" si="1"/>
        <v>2</v>
      </c>
      <c r="F19" s="52"/>
      <c r="G19" s="53"/>
      <c r="H19" s="54"/>
      <c r="I19" s="55"/>
      <c r="J19" s="56"/>
      <c r="K19" s="53">
        <v>4</v>
      </c>
      <c r="L19" s="53">
        <v>4</v>
      </c>
      <c r="M19" s="54">
        <v>0</v>
      </c>
      <c r="N19" s="55" t="s">
        <v>86</v>
      </c>
      <c r="O19" s="56">
        <v>2</v>
      </c>
      <c r="P19" s="53"/>
      <c r="Q19" s="53"/>
      <c r="R19" s="54"/>
      <c r="S19" s="55"/>
      <c r="T19" s="57"/>
      <c r="U19" s="53"/>
      <c r="V19" s="53"/>
      <c r="W19" s="53"/>
      <c r="X19" s="55"/>
      <c r="Y19" s="56"/>
      <c r="Z19" s="99" t="s">
        <v>40</v>
      </c>
      <c r="AA19" s="100"/>
      <c r="AB19" s="101"/>
    </row>
    <row r="20" spans="1:28" ht="12.75">
      <c r="A20" s="29">
        <v>10</v>
      </c>
      <c r="B20" s="150" t="s">
        <v>91</v>
      </c>
      <c r="C20" s="49" t="s">
        <v>92</v>
      </c>
      <c r="D20" s="50">
        <f>SUM(F20:H20,K20:M20,P20:R20,U20:W20)</f>
        <v>0</v>
      </c>
      <c r="E20" s="51">
        <f>SUM(J20,O20,T20,Y20)</f>
        <v>2</v>
      </c>
      <c r="F20" s="52"/>
      <c r="G20" s="53"/>
      <c r="H20" s="54"/>
      <c r="I20" s="55"/>
      <c r="J20" s="56"/>
      <c r="K20" s="53">
        <v>0</v>
      </c>
      <c r="L20" s="53">
        <v>0</v>
      </c>
      <c r="M20" s="54">
        <v>0</v>
      </c>
      <c r="N20" s="55" t="s">
        <v>44</v>
      </c>
      <c r="O20" s="57">
        <v>2</v>
      </c>
      <c r="P20" s="53"/>
      <c r="Q20" s="53"/>
      <c r="R20" s="54"/>
      <c r="S20" s="55"/>
      <c r="T20" s="57"/>
      <c r="U20" s="53"/>
      <c r="V20" s="53"/>
      <c r="W20" s="53"/>
      <c r="X20" s="55"/>
      <c r="Y20" s="56"/>
      <c r="Z20" s="99" t="s">
        <v>101</v>
      </c>
      <c r="AA20" s="100" t="s">
        <v>102</v>
      </c>
      <c r="AB20" s="101" t="s">
        <v>103</v>
      </c>
    </row>
    <row r="21" spans="1:28" ht="12.75">
      <c r="A21" s="29">
        <v>11</v>
      </c>
      <c r="B21" s="150" t="s">
        <v>45</v>
      </c>
      <c r="C21" s="49" t="s">
        <v>46</v>
      </c>
      <c r="D21" s="50">
        <f t="shared" si="0"/>
        <v>8</v>
      </c>
      <c r="E21" s="51">
        <f t="shared" si="1"/>
        <v>2</v>
      </c>
      <c r="F21" s="52"/>
      <c r="G21" s="53"/>
      <c r="H21" s="54"/>
      <c r="I21" s="55"/>
      <c r="J21" s="56"/>
      <c r="K21" s="53"/>
      <c r="L21" s="53"/>
      <c r="M21" s="54"/>
      <c r="N21" s="55"/>
      <c r="O21" s="56"/>
      <c r="P21" s="53">
        <v>8</v>
      </c>
      <c r="Q21" s="53">
        <v>0</v>
      </c>
      <c r="R21" s="54">
        <v>0</v>
      </c>
      <c r="S21" s="55" t="s">
        <v>19</v>
      </c>
      <c r="T21" s="56">
        <v>2</v>
      </c>
      <c r="U21" s="53"/>
      <c r="V21" s="53"/>
      <c r="W21" s="53"/>
      <c r="X21" s="55"/>
      <c r="Y21" s="56"/>
      <c r="Z21" s="99"/>
      <c r="AA21" s="100"/>
      <c r="AB21" s="101"/>
    </row>
    <row r="22" spans="1:28" ht="12.75">
      <c r="A22" s="29">
        <v>12</v>
      </c>
      <c r="B22" s="150" t="s">
        <v>47</v>
      </c>
      <c r="C22" s="49" t="s">
        <v>48</v>
      </c>
      <c r="D22" s="50">
        <f t="shared" si="0"/>
        <v>5</v>
      </c>
      <c r="E22" s="51">
        <f t="shared" si="1"/>
        <v>1</v>
      </c>
      <c r="F22" s="52"/>
      <c r="G22" s="53"/>
      <c r="H22" s="54"/>
      <c r="I22" s="55"/>
      <c r="J22" s="56"/>
      <c r="K22" s="53"/>
      <c r="L22" s="53"/>
      <c r="M22" s="54"/>
      <c r="N22" s="55"/>
      <c r="O22" s="56"/>
      <c r="P22" s="53"/>
      <c r="Q22" s="53"/>
      <c r="R22" s="54"/>
      <c r="S22" s="55"/>
      <c r="T22" s="56"/>
      <c r="U22" s="53">
        <v>5</v>
      </c>
      <c r="V22" s="53">
        <v>0</v>
      </c>
      <c r="W22" s="53">
        <v>0</v>
      </c>
      <c r="X22" s="55" t="s">
        <v>19</v>
      </c>
      <c r="Y22" s="56">
        <v>1</v>
      </c>
      <c r="Z22" s="99"/>
      <c r="AA22" s="100"/>
      <c r="AB22" s="101"/>
    </row>
    <row r="23" spans="1:28" ht="13.5" thickBot="1">
      <c r="A23" s="29"/>
      <c r="B23" s="150"/>
      <c r="C23" s="58" t="s">
        <v>15</v>
      </c>
      <c r="D23" s="59">
        <f>SUM(D11:D22)</f>
        <v>79</v>
      </c>
      <c r="E23" s="60">
        <f>SUM(E11:E22)</f>
        <v>24</v>
      </c>
      <c r="F23" s="61">
        <f>SUM(F11:F22)</f>
        <v>24</v>
      </c>
      <c r="G23" s="62">
        <f>SUM(G11:G22)</f>
        <v>0</v>
      </c>
      <c r="H23" s="63">
        <f>SUM(H11:H22)</f>
        <v>0</v>
      </c>
      <c r="I23" s="64"/>
      <c r="J23" s="65">
        <f>SUM(J11:J22)</f>
        <v>8</v>
      </c>
      <c r="K23" s="62">
        <f>SUM(K11:K22)</f>
        <v>16</v>
      </c>
      <c r="L23" s="62">
        <f>SUM(L11:L22)</f>
        <v>12</v>
      </c>
      <c r="M23" s="63">
        <f>SUM(M11:M22)</f>
        <v>0</v>
      </c>
      <c r="N23" s="64"/>
      <c r="O23" s="65">
        <f>SUM(O11:O22)</f>
        <v>10</v>
      </c>
      <c r="P23" s="62">
        <f>SUM(P11:P22)</f>
        <v>8</v>
      </c>
      <c r="Q23" s="62">
        <f>SUM(Q11:Q22)</f>
        <v>4</v>
      </c>
      <c r="R23" s="63">
        <f>SUM(R11:R22)</f>
        <v>0</v>
      </c>
      <c r="S23" s="64"/>
      <c r="T23" s="65">
        <f>SUM(T11:T22)</f>
        <v>3</v>
      </c>
      <c r="U23" s="62">
        <f>SUM(U11:U22)</f>
        <v>11</v>
      </c>
      <c r="V23" s="62">
        <f>SUM(V11:V22)</f>
        <v>0</v>
      </c>
      <c r="W23" s="62">
        <f>SUM(W11:W22)</f>
        <v>4</v>
      </c>
      <c r="X23" s="64"/>
      <c r="Y23" s="65">
        <f>SUM(Y11:Y22)</f>
        <v>3</v>
      </c>
      <c r="Z23" s="99"/>
      <c r="AA23" s="100"/>
      <c r="AB23" s="101"/>
    </row>
    <row r="24" spans="1:28" ht="13.5" thickBot="1">
      <c r="A24" s="29"/>
      <c r="B24" s="150"/>
      <c r="C24" s="41" t="s">
        <v>49</v>
      </c>
      <c r="D24" s="42"/>
      <c r="E24" s="43"/>
      <c r="F24" s="44"/>
      <c r="G24" s="45"/>
      <c r="H24" s="46"/>
      <c r="I24" s="47"/>
      <c r="J24" s="48"/>
      <c r="K24" s="45"/>
      <c r="L24" s="45"/>
      <c r="M24" s="46"/>
      <c r="N24" s="47"/>
      <c r="O24" s="48"/>
      <c r="P24" s="45"/>
      <c r="Q24" s="45"/>
      <c r="R24" s="46"/>
      <c r="S24" s="47"/>
      <c r="T24" s="48"/>
      <c r="U24" s="45"/>
      <c r="V24" s="45"/>
      <c r="W24" s="45"/>
      <c r="X24" s="47"/>
      <c r="Y24" s="48"/>
      <c r="Z24" s="109"/>
      <c r="AA24" s="110"/>
      <c r="AB24" s="111"/>
    </row>
    <row r="25" spans="1:28" ht="12.75">
      <c r="A25" s="29">
        <v>13</v>
      </c>
      <c r="B25" s="150" t="s">
        <v>50</v>
      </c>
      <c r="C25" s="49" t="s">
        <v>51</v>
      </c>
      <c r="D25" s="50">
        <f>SUM(F25:H25,K25:M25,P25:R25,U25:W25)</f>
        <v>14</v>
      </c>
      <c r="E25" s="51">
        <f>SUM(J25,O25,T25,Y25)</f>
        <v>3</v>
      </c>
      <c r="F25" s="52">
        <v>0</v>
      </c>
      <c r="G25" s="53">
        <v>0</v>
      </c>
      <c r="H25" s="54">
        <v>14</v>
      </c>
      <c r="I25" s="55" t="s">
        <v>86</v>
      </c>
      <c r="J25" s="56">
        <v>3</v>
      </c>
      <c r="K25" s="53"/>
      <c r="L25" s="53"/>
      <c r="M25" s="54"/>
      <c r="N25" s="55"/>
      <c r="O25" s="56"/>
      <c r="P25" s="53"/>
      <c r="Q25" s="53"/>
      <c r="R25" s="54"/>
      <c r="S25" s="55"/>
      <c r="T25" s="56"/>
      <c r="U25" s="53"/>
      <c r="V25" s="53"/>
      <c r="W25" s="54"/>
      <c r="X25" s="55"/>
      <c r="Y25" s="56"/>
      <c r="Z25" s="96"/>
      <c r="AA25" s="97"/>
      <c r="AB25" s="98"/>
    </row>
    <row r="26" spans="1:28" ht="12.75">
      <c r="A26" s="29">
        <v>14</v>
      </c>
      <c r="B26" s="150" t="s">
        <v>52</v>
      </c>
      <c r="C26" s="49" t="s">
        <v>53</v>
      </c>
      <c r="D26" s="50">
        <f>SUM(F26:H26,K26:M26,P26:R26,U26:W26)</f>
        <v>10</v>
      </c>
      <c r="E26" s="51">
        <f>SUM(J26,O26,T26,Y26)</f>
        <v>3</v>
      </c>
      <c r="F26" s="52"/>
      <c r="G26" s="53"/>
      <c r="H26" s="54"/>
      <c r="I26" s="55"/>
      <c r="J26" s="56"/>
      <c r="K26" s="52">
        <v>6</v>
      </c>
      <c r="L26" s="53">
        <v>4</v>
      </c>
      <c r="M26" s="54">
        <v>0</v>
      </c>
      <c r="N26" s="55" t="s">
        <v>86</v>
      </c>
      <c r="O26" s="56">
        <v>3</v>
      </c>
      <c r="P26" s="53"/>
      <c r="Q26" s="53"/>
      <c r="R26" s="54"/>
      <c r="S26" s="55"/>
      <c r="T26" s="56"/>
      <c r="U26" s="53"/>
      <c r="V26" s="53"/>
      <c r="W26" s="53"/>
      <c r="X26" s="55"/>
      <c r="Y26" s="56"/>
      <c r="Z26" s="99"/>
      <c r="AA26" s="100"/>
      <c r="AB26" s="101"/>
    </row>
    <row r="27" spans="1:28" ht="12.75">
      <c r="A27" s="29">
        <v>15</v>
      </c>
      <c r="B27" s="150" t="s">
        <v>54</v>
      </c>
      <c r="C27" s="49" t="s">
        <v>55</v>
      </c>
      <c r="D27" s="50">
        <f>SUM(F27:H27,K27:M27,P27:R27,U27:W27)</f>
        <v>13</v>
      </c>
      <c r="E27" s="51">
        <f>SUM(J27,O27,T27,Y27)</f>
        <v>3</v>
      </c>
      <c r="F27" s="52"/>
      <c r="G27" s="53"/>
      <c r="H27" s="54"/>
      <c r="I27" s="55"/>
      <c r="J27" s="56"/>
      <c r="K27" s="52"/>
      <c r="L27" s="53"/>
      <c r="M27" s="54"/>
      <c r="N27" s="55"/>
      <c r="O27" s="56"/>
      <c r="P27" s="53">
        <v>8</v>
      </c>
      <c r="Q27" s="53">
        <v>0</v>
      </c>
      <c r="R27" s="54">
        <v>5</v>
      </c>
      <c r="S27" s="55" t="s">
        <v>19</v>
      </c>
      <c r="T27" s="56">
        <v>3</v>
      </c>
      <c r="U27" s="53"/>
      <c r="V27" s="53"/>
      <c r="W27" s="53"/>
      <c r="X27" s="55"/>
      <c r="Y27" s="56"/>
      <c r="Z27" s="99"/>
      <c r="AA27" s="100"/>
      <c r="AB27" s="101"/>
    </row>
    <row r="28" spans="1:28" ht="12.75">
      <c r="A28" s="29">
        <v>16</v>
      </c>
      <c r="B28" s="150" t="s">
        <v>56</v>
      </c>
      <c r="C28" s="49" t="s">
        <v>57</v>
      </c>
      <c r="D28" s="50">
        <f>SUM(F28:H28,K28:M28,P28:R28,U28:W28)</f>
        <v>13</v>
      </c>
      <c r="E28" s="51">
        <f>SUM(J28,O28,T28,Y28)</f>
        <v>3</v>
      </c>
      <c r="F28" s="52"/>
      <c r="G28" s="53"/>
      <c r="H28" s="54"/>
      <c r="I28" s="55"/>
      <c r="J28" s="56"/>
      <c r="K28" s="53"/>
      <c r="L28" s="53"/>
      <c r="M28" s="54"/>
      <c r="N28" s="55"/>
      <c r="O28" s="56"/>
      <c r="P28" s="53"/>
      <c r="Q28" s="53"/>
      <c r="R28" s="54"/>
      <c r="S28" s="55"/>
      <c r="T28" s="56"/>
      <c r="U28" s="53">
        <v>8</v>
      </c>
      <c r="V28" s="53">
        <v>0</v>
      </c>
      <c r="W28" s="54">
        <v>5</v>
      </c>
      <c r="X28" s="55" t="s">
        <v>19</v>
      </c>
      <c r="Y28" s="56">
        <v>3</v>
      </c>
      <c r="Z28" s="99"/>
      <c r="AA28" s="100"/>
      <c r="AB28" s="101"/>
    </row>
    <row r="29" spans="1:28" ht="13.5" thickBot="1">
      <c r="A29" s="29"/>
      <c r="B29" s="150"/>
      <c r="C29" s="58" t="s">
        <v>15</v>
      </c>
      <c r="D29" s="59">
        <f>SUM(D26:D28)</f>
        <v>36</v>
      </c>
      <c r="E29" s="60">
        <f>SUM(E25:E28)</f>
        <v>12</v>
      </c>
      <c r="F29" s="61">
        <f>SUM(F26:F28)</f>
        <v>0</v>
      </c>
      <c r="G29" s="62">
        <f>SUM(G26:G28)</f>
        <v>0</v>
      </c>
      <c r="H29" s="63">
        <f>SUM(H25:H28)</f>
        <v>14</v>
      </c>
      <c r="I29" s="64"/>
      <c r="J29" s="65">
        <f>SUM(J25:J28)</f>
        <v>3</v>
      </c>
      <c r="K29" s="62">
        <f>SUM(K26:K28)</f>
        <v>6</v>
      </c>
      <c r="L29" s="62">
        <f>SUM(L26:L28)</f>
        <v>4</v>
      </c>
      <c r="M29" s="63">
        <f>SUM(M26:M28)</f>
        <v>0</v>
      </c>
      <c r="N29" s="64"/>
      <c r="O29" s="65">
        <f>SUM(O26:O28)</f>
        <v>3</v>
      </c>
      <c r="P29" s="62">
        <f>SUM(P26:P28)</f>
        <v>8</v>
      </c>
      <c r="Q29" s="62">
        <f>SUM(Q26:Q28)</f>
        <v>0</v>
      </c>
      <c r="R29" s="63">
        <f>SUM(R26:R28)</f>
        <v>5</v>
      </c>
      <c r="S29" s="64"/>
      <c r="T29" s="65">
        <f>SUM(T26:T28)</f>
        <v>3</v>
      </c>
      <c r="U29" s="62">
        <f>SUM(U26:U28)</f>
        <v>8</v>
      </c>
      <c r="V29" s="62">
        <f>SUM(V26:V28)</f>
        <v>0</v>
      </c>
      <c r="W29" s="62">
        <f>SUM(W26:W28)</f>
        <v>5</v>
      </c>
      <c r="X29" s="64"/>
      <c r="Y29" s="65">
        <f>SUM(Y26:Y28)</f>
        <v>3</v>
      </c>
      <c r="Z29" s="102"/>
      <c r="AA29" s="103"/>
      <c r="AB29" s="104"/>
    </row>
    <row r="30" spans="1:28" ht="13.5" thickBot="1">
      <c r="A30" s="29"/>
      <c r="B30" s="150"/>
      <c r="C30" s="66" t="s">
        <v>58</v>
      </c>
      <c r="D30" s="42"/>
      <c r="E30" s="43"/>
      <c r="F30" s="44"/>
      <c r="G30" s="45"/>
      <c r="H30" s="46"/>
      <c r="I30" s="47"/>
      <c r="J30" s="48"/>
      <c r="K30" s="45"/>
      <c r="L30" s="45"/>
      <c r="M30" s="46"/>
      <c r="N30" s="47"/>
      <c r="O30" s="48"/>
      <c r="P30" s="45"/>
      <c r="Q30" s="45"/>
      <c r="R30" s="46"/>
      <c r="S30" s="47"/>
      <c r="T30" s="48"/>
      <c r="U30" s="45"/>
      <c r="V30" s="45"/>
      <c r="W30" s="45"/>
      <c r="X30" s="47"/>
      <c r="Y30" s="48"/>
      <c r="Z30" s="109"/>
      <c r="AA30" s="110"/>
      <c r="AB30" s="111"/>
    </row>
    <row r="31" spans="1:28" ht="12.75">
      <c r="A31" s="29">
        <v>17</v>
      </c>
      <c r="B31" s="150" t="s">
        <v>59</v>
      </c>
      <c r="C31" s="49" t="s">
        <v>60</v>
      </c>
      <c r="D31" s="50">
        <f>SUM(F31:H31,K31:M31,P31:R31,U31:W31)</f>
        <v>10</v>
      </c>
      <c r="E31" s="51">
        <f>SUM(J31,O31,T31,Y31)</f>
        <v>4</v>
      </c>
      <c r="F31" s="67"/>
      <c r="G31" s="68"/>
      <c r="H31" s="69"/>
      <c r="I31" s="70"/>
      <c r="J31" s="71"/>
      <c r="K31" s="67">
        <v>0</v>
      </c>
      <c r="L31" s="68">
        <v>0</v>
      </c>
      <c r="M31" s="69">
        <v>10</v>
      </c>
      <c r="N31" s="70" t="s">
        <v>86</v>
      </c>
      <c r="O31" s="71">
        <v>4</v>
      </c>
      <c r="P31" s="68"/>
      <c r="Q31" s="68"/>
      <c r="R31" s="69"/>
      <c r="S31" s="70"/>
      <c r="T31" s="71"/>
      <c r="U31" s="53"/>
      <c r="V31" s="53"/>
      <c r="W31" s="53"/>
      <c r="X31" s="55"/>
      <c r="Y31" s="56"/>
      <c r="Z31" s="96" t="s">
        <v>101</v>
      </c>
      <c r="AA31" s="97"/>
      <c r="AB31" s="98"/>
    </row>
    <row r="32" spans="1:28" ht="12.75">
      <c r="A32" s="29">
        <v>18</v>
      </c>
      <c r="B32" s="150" t="s">
        <v>61</v>
      </c>
      <c r="C32" s="49" t="s">
        <v>62</v>
      </c>
      <c r="D32" s="50">
        <f>SUM(F32:H32,K32:M32,P32:R32,U32:W32)</f>
        <v>15</v>
      </c>
      <c r="E32" s="51">
        <f>SUM(J32,O32,T32,Y32)</f>
        <v>4</v>
      </c>
      <c r="F32" s="67"/>
      <c r="G32" s="68"/>
      <c r="H32" s="69"/>
      <c r="I32" s="70"/>
      <c r="J32" s="71"/>
      <c r="K32" s="68"/>
      <c r="L32" s="68"/>
      <c r="M32" s="69"/>
      <c r="N32" s="70"/>
      <c r="O32" s="71"/>
      <c r="P32" s="68">
        <v>0</v>
      </c>
      <c r="Q32" s="68">
        <v>0</v>
      </c>
      <c r="R32" s="69">
        <v>15</v>
      </c>
      <c r="S32" s="70" t="s">
        <v>86</v>
      </c>
      <c r="T32" s="71">
        <v>4</v>
      </c>
      <c r="U32" s="53"/>
      <c r="V32" s="53"/>
      <c r="W32" s="53"/>
      <c r="X32" s="55"/>
      <c r="Y32" s="56"/>
      <c r="Z32" s="99" t="s">
        <v>28</v>
      </c>
      <c r="AA32" s="100"/>
      <c r="AB32" s="101"/>
    </row>
    <row r="33" spans="1:28" ht="12.75">
      <c r="A33" s="29">
        <v>19</v>
      </c>
      <c r="B33" s="150" t="s">
        <v>63</v>
      </c>
      <c r="C33" s="49" t="s">
        <v>64</v>
      </c>
      <c r="D33" s="50">
        <f>SUM(F33:H33,K33:M33,P33:R33,U33:W33)</f>
        <v>15</v>
      </c>
      <c r="E33" s="51">
        <f>SUM(J33,O33,T33,Y33)</f>
        <v>4</v>
      </c>
      <c r="F33" s="67"/>
      <c r="G33" s="68"/>
      <c r="H33" s="69"/>
      <c r="I33" s="70"/>
      <c r="J33" s="71"/>
      <c r="K33" s="68"/>
      <c r="L33" s="68"/>
      <c r="M33" s="69"/>
      <c r="N33" s="70"/>
      <c r="O33" s="71"/>
      <c r="P33" s="68"/>
      <c r="Q33" s="68"/>
      <c r="R33" s="69"/>
      <c r="S33" s="70"/>
      <c r="T33" s="71"/>
      <c r="U33" s="53">
        <v>0</v>
      </c>
      <c r="V33" s="53">
        <v>0</v>
      </c>
      <c r="W33" s="53">
        <v>15</v>
      </c>
      <c r="X33" s="55" t="s">
        <v>19</v>
      </c>
      <c r="Y33" s="56">
        <v>4</v>
      </c>
      <c r="Z33" s="99" t="s">
        <v>42</v>
      </c>
      <c r="AA33" s="100" t="s">
        <v>50</v>
      </c>
      <c r="AB33" s="101"/>
    </row>
    <row r="34" spans="1:28" ht="13.5" thickBot="1">
      <c r="A34" s="29"/>
      <c r="B34" s="150"/>
      <c r="C34" s="58" t="s">
        <v>15</v>
      </c>
      <c r="D34" s="59">
        <f>SUM(D31:D33)</f>
        <v>40</v>
      </c>
      <c r="E34" s="60">
        <f>SUM(E31:E33)</f>
        <v>12</v>
      </c>
      <c r="F34" s="61">
        <f>SUM(F31:F33)</f>
        <v>0</v>
      </c>
      <c r="G34" s="62">
        <f>SUM(G31:G33)</f>
        <v>0</v>
      </c>
      <c r="H34" s="63">
        <f>SUM(H31:H33)</f>
        <v>0</v>
      </c>
      <c r="I34" s="64"/>
      <c r="J34" s="65">
        <f>SUM(J31:J33)</f>
        <v>0</v>
      </c>
      <c r="K34" s="62">
        <f>SUM(K31:K33)</f>
        <v>0</v>
      </c>
      <c r="L34" s="62">
        <f>SUM(L31:L33)</f>
        <v>0</v>
      </c>
      <c r="M34" s="63">
        <f>SUM(M31:M33)</f>
        <v>10</v>
      </c>
      <c r="N34" s="64"/>
      <c r="O34" s="65">
        <f>SUM(O31:O33)</f>
        <v>4</v>
      </c>
      <c r="P34" s="62">
        <f>SUM(P31:P33)</f>
        <v>0</v>
      </c>
      <c r="Q34" s="62">
        <f>SUM(Q31:Q33)</f>
        <v>0</v>
      </c>
      <c r="R34" s="63">
        <f>SUM(R31:R33)</f>
        <v>15</v>
      </c>
      <c r="S34" s="64"/>
      <c r="T34" s="65">
        <f>SUM(T31:T33)</f>
        <v>4</v>
      </c>
      <c r="U34" s="62">
        <f>SUM(U31:U33)</f>
        <v>0</v>
      </c>
      <c r="V34" s="62">
        <f>SUM(V31:V33)</f>
        <v>0</v>
      </c>
      <c r="W34" s="62">
        <f>SUM(W31:W33)</f>
        <v>15</v>
      </c>
      <c r="X34" s="64"/>
      <c r="Y34" s="65">
        <f>SUM(Y31:Y33)</f>
        <v>4</v>
      </c>
      <c r="Z34" s="102"/>
      <c r="AA34" s="103"/>
      <c r="AB34" s="104"/>
    </row>
    <row r="35" spans="1:28" ht="13.5" thickBot="1">
      <c r="A35" s="29"/>
      <c r="B35" s="153"/>
      <c r="C35" s="41" t="s">
        <v>65</v>
      </c>
      <c r="D35" s="42"/>
      <c r="E35" s="43"/>
      <c r="F35" s="44"/>
      <c r="G35" s="45"/>
      <c r="H35" s="46"/>
      <c r="I35" s="47"/>
      <c r="J35" s="48"/>
      <c r="K35" s="45"/>
      <c r="L35" s="45"/>
      <c r="M35" s="46"/>
      <c r="N35" s="47"/>
      <c r="O35" s="48"/>
      <c r="P35" s="45"/>
      <c r="Q35" s="45"/>
      <c r="R35" s="46"/>
      <c r="S35" s="47"/>
      <c r="T35" s="48"/>
      <c r="U35" s="45"/>
      <c r="V35" s="45"/>
      <c r="W35" s="45"/>
      <c r="X35" s="47"/>
      <c r="Y35" s="48"/>
      <c r="Z35" s="109"/>
      <c r="AA35" s="110"/>
      <c r="AB35" s="111"/>
    </row>
    <row r="36" spans="1:28" ht="14.25" thickBot="1" thickTop="1">
      <c r="A36" s="29"/>
      <c r="B36" s="115"/>
      <c r="C36" s="116" t="s">
        <v>97</v>
      </c>
      <c r="D36" s="117"/>
      <c r="E36" s="118"/>
      <c r="F36" s="119"/>
      <c r="G36" s="120"/>
      <c r="H36" s="120"/>
      <c r="I36" s="120"/>
      <c r="J36" s="121" t="s">
        <v>88</v>
      </c>
      <c r="K36" s="53"/>
      <c r="L36" s="53"/>
      <c r="M36" s="54"/>
      <c r="N36" s="55"/>
      <c r="O36" s="56"/>
      <c r="P36" s="53"/>
      <c r="Q36" s="53"/>
      <c r="R36" s="54"/>
      <c r="S36" s="55"/>
      <c r="T36" s="56"/>
      <c r="U36" s="53"/>
      <c r="V36" s="53"/>
      <c r="W36" s="53"/>
      <c r="X36" s="55"/>
      <c r="Y36" s="56"/>
      <c r="Z36" s="99"/>
      <c r="AA36" s="100"/>
      <c r="AB36" s="101"/>
    </row>
    <row r="37" spans="1:28" ht="14.25" thickBot="1" thickTop="1">
      <c r="A37" s="29"/>
      <c r="B37" s="122"/>
      <c r="C37" s="123" t="s">
        <v>96</v>
      </c>
      <c r="D37" s="124"/>
      <c r="E37" s="125"/>
      <c r="F37" s="126"/>
      <c r="G37" s="127"/>
      <c r="H37" s="128"/>
      <c r="I37" s="129"/>
      <c r="J37" s="130"/>
      <c r="K37" s="53"/>
      <c r="L37" s="53"/>
      <c r="M37" s="54"/>
      <c r="N37" s="55"/>
      <c r="O37" s="56"/>
      <c r="P37" s="53"/>
      <c r="Q37" s="53"/>
      <c r="R37" s="54"/>
      <c r="S37" s="55"/>
      <c r="T37" s="56"/>
      <c r="U37" s="53"/>
      <c r="V37" s="53"/>
      <c r="W37" s="53"/>
      <c r="X37" s="55"/>
      <c r="Y37" s="56"/>
      <c r="Z37" s="99"/>
      <c r="AA37" s="100"/>
      <c r="AB37" s="101"/>
    </row>
    <row r="38" spans="1:28" ht="12.75">
      <c r="A38" s="29" t="s">
        <v>89</v>
      </c>
      <c r="B38" s="131" t="s">
        <v>93</v>
      </c>
      <c r="C38" s="132" t="s">
        <v>94</v>
      </c>
      <c r="D38" s="50">
        <f>SUM(F38:H38,K38:M38,P38:R38,U38:W38)</f>
        <v>10</v>
      </c>
      <c r="E38" s="51">
        <f>SUM(J38,O38,T38,Y38)</f>
        <v>2</v>
      </c>
      <c r="F38" s="52">
        <v>6</v>
      </c>
      <c r="G38" s="53">
        <v>4</v>
      </c>
      <c r="H38" s="54">
        <v>0</v>
      </c>
      <c r="I38" s="55" t="s">
        <v>86</v>
      </c>
      <c r="J38" s="56">
        <v>2</v>
      </c>
      <c r="K38" s="53"/>
      <c r="L38" s="53"/>
      <c r="M38" s="54"/>
      <c r="N38" s="55"/>
      <c r="O38" s="56"/>
      <c r="P38" s="53"/>
      <c r="Q38" s="53"/>
      <c r="R38" s="54"/>
      <c r="S38" s="55"/>
      <c r="T38" s="56"/>
      <c r="U38" s="53"/>
      <c r="V38" s="53"/>
      <c r="W38" s="53"/>
      <c r="X38" s="55"/>
      <c r="Y38" s="56"/>
      <c r="Z38" s="99"/>
      <c r="AA38" s="100"/>
      <c r="AB38" s="101"/>
    </row>
    <row r="39" spans="1:28" ht="12.75">
      <c r="A39" s="29" t="s">
        <v>90</v>
      </c>
      <c r="B39" s="133" t="s">
        <v>100</v>
      </c>
      <c r="C39" s="134" t="s">
        <v>95</v>
      </c>
      <c r="D39" s="50">
        <f>SUM(F39:H39,K39:M39,P39:R39,U39:W39)</f>
        <v>8</v>
      </c>
      <c r="E39" s="51">
        <f>SUM(J39,O39,T39,Y39)</f>
        <v>2</v>
      </c>
      <c r="F39" s="52"/>
      <c r="G39" s="53"/>
      <c r="H39" s="54"/>
      <c r="I39" s="55"/>
      <c r="J39" s="56"/>
      <c r="K39" s="53"/>
      <c r="L39" s="53"/>
      <c r="M39" s="54"/>
      <c r="N39" s="55"/>
      <c r="O39" s="56"/>
      <c r="P39" s="53">
        <v>4</v>
      </c>
      <c r="Q39" s="53">
        <v>4</v>
      </c>
      <c r="R39" s="54">
        <v>0</v>
      </c>
      <c r="S39" s="55" t="s">
        <v>86</v>
      </c>
      <c r="T39" s="56">
        <v>2</v>
      </c>
      <c r="U39" s="53"/>
      <c r="V39" s="53"/>
      <c r="W39" s="53"/>
      <c r="X39" s="55"/>
      <c r="Y39" s="56"/>
      <c r="Z39" s="99"/>
      <c r="AA39" s="100"/>
      <c r="AB39" s="101"/>
    </row>
    <row r="40" spans="1:28" ht="12.75">
      <c r="A40" s="29"/>
      <c r="B40" s="135" t="s">
        <v>66</v>
      </c>
      <c r="C40" s="134" t="s">
        <v>98</v>
      </c>
      <c r="D40" s="138" t="s">
        <v>77</v>
      </c>
      <c r="E40" s="139" t="s">
        <v>79</v>
      </c>
      <c r="F40" s="140" t="s">
        <v>80</v>
      </c>
      <c r="G40" s="141" t="s">
        <v>81</v>
      </c>
      <c r="H40" s="142" t="s">
        <v>82</v>
      </c>
      <c r="I40" s="143" t="s">
        <v>83</v>
      </c>
      <c r="J40" s="144" t="s">
        <v>79</v>
      </c>
      <c r="K40" s="145"/>
      <c r="L40" s="145"/>
      <c r="M40" s="146"/>
      <c r="N40" s="143"/>
      <c r="O40" s="147"/>
      <c r="P40" s="145"/>
      <c r="Q40" s="145"/>
      <c r="R40" s="146"/>
      <c r="S40" s="143"/>
      <c r="T40" s="147"/>
      <c r="U40" s="53"/>
      <c r="V40" s="53"/>
      <c r="W40" s="53"/>
      <c r="X40" s="55"/>
      <c r="Y40" s="56"/>
      <c r="Z40" s="99"/>
      <c r="AA40" s="100"/>
      <c r="AB40" s="101"/>
    </row>
    <row r="41" spans="1:28" ht="12.75">
      <c r="A41" s="29"/>
      <c r="B41" s="135" t="s">
        <v>67</v>
      </c>
      <c r="C41" s="134" t="s">
        <v>99</v>
      </c>
      <c r="D41" s="138" t="s">
        <v>78</v>
      </c>
      <c r="E41" s="139" t="s">
        <v>79</v>
      </c>
      <c r="F41" s="148"/>
      <c r="G41" s="145"/>
      <c r="H41" s="146"/>
      <c r="I41" s="143"/>
      <c r="J41" s="147"/>
      <c r="K41" s="145"/>
      <c r="L41" s="145"/>
      <c r="M41" s="146"/>
      <c r="N41" s="143"/>
      <c r="O41" s="147"/>
      <c r="P41" s="141" t="s">
        <v>81</v>
      </c>
      <c r="Q41" s="141" t="s">
        <v>81</v>
      </c>
      <c r="R41" s="142" t="s">
        <v>82</v>
      </c>
      <c r="S41" s="143" t="s">
        <v>83</v>
      </c>
      <c r="T41" s="144" t="s">
        <v>79</v>
      </c>
      <c r="U41" s="53"/>
      <c r="V41" s="53"/>
      <c r="W41" s="53"/>
      <c r="X41" s="55"/>
      <c r="Y41" s="56"/>
      <c r="Z41" s="99"/>
      <c r="AA41" s="100"/>
      <c r="AB41" s="101"/>
    </row>
    <row r="42" spans="1:28" ht="13.5" thickBot="1">
      <c r="A42" s="29"/>
      <c r="B42" s="136"/>
      <c r="C42" s="137"/>
      <c r="D42" s="124"/>
      <c r="E42" s="125"/>
      <c r="F42" s="126"/>
      <c r="G42" s="127"/>
      <c r="H42" s="128"/>
      <c r="I42" s="129"/>
      <c r="J42" s="130"/>
      <c r="K42" s="53"/>
      <c r="L42" s="53"/>
      <c r="M42" s="54"/>
      <c r="N42" s="55"/>
      <c r="O42" s="56"/>
      <c r="P42" s="53"/>
      <c r="Q42" s="53"/>
      <c r="R42" s="54"/>
      <c r="S42" s="55"/>
      <c r="T42" s="56"/>
      <c r="U42" s="53"/>
      <c r="V42" s="53"/>
      <c r="W42" s="53"/>
      <c r="X42" s="55"/>
      <c r="Y42" s="56"/>
      <c r="Z42" s="99"/>
      <c r="AA42" s="100"/>
      <c r="AB42" s="101"/>
    </row>
    <row r="43" spans="1:28" ht="14.25" thickBot="1" thickTop="1">
      <c r="A43" s="29"/>
      <c r="B43" s="149"/>
      <c r="C43" s="58" t="s">
        <v>15</v>
      </c>
      <c r="D43" s="59">
        <f>SUM(D36:D42)</f>
        <v>18</v>
      </c>
      <c r="E43" s="60">
        <f>SUM(E36:E42)</f>
        <v>4</v>
      </c>
      <c r="F43" s="61">
        <f>SUM(F36:F42)</f>
        <v>6</v>
      </c>
      <c r="G43" s="62">
        <f>SUM(G36:G42)</f>
        <v>4</v>
      </c>
      <c r="H43" s="63">
        <f>SUM(H36:H42)</f>
        <v>0</v>
      </c>
      <c r="I43" s="64"/>
      <c r="J43" s="65">
        <f>SUM(J36:J42)</f>
        <v>2</v>
      </c>
      <c r="K43" s="62">
        <f>SUM(K36:K42)</f>
        <v>0</v>
      </c>
      <c r="L43" s="62">
        <f>SUM(L36:L42)</f>
        <v>0</v>
      </c>
      <c r="M43" s="63">
        <f>SUM(M36:M42)</f>
        <v>0</v>
      </c>
      <c r="N43" s="64"/>
      <c r="O43" s="65">
        <f>SUM(O36:O42)</f>
        <v>0</v>
      </c>
      <c r="P43" s="62">
        <f>SUM(P36:P42)</f>
        <v>4</v>
      </c>
      <c r="Q43" s="62">
        <f>SUM(Q36:Q42)</f>
        <v>4</v>
      </c>
      <c r="R43" s="63">
        <f>SUM(R36:R42)</f>
        <v>0</v>
      </c>
      <c r="S43" s="64"/>
      <c r="T43" s="65">
        <f>SUM(T36:T42)</f>
        <v>2</v>
      </c>
      <c r="U43" s="62">
        <f>SUM(U36:U42)</f>
        <v>0</v>
      </c>
      <c r="V43" s="62">
        <f>SUM(V36:V42)</f>
        <v>0</v>
      </c>
      <c r="W43" s="62">
        <f>SUM(W36:W42)</f>
        <v>0</v>
      </c>
      <c r="X43" s="64"/>
      <c r="Y43" s="65">
        <f>SUM(Y36:Y42)</f>
        <v>0</v>
      </c>
      <c r="Z43" s="102"/>
      <c r="AA43" s="103"/>
      <c r="AB43" s="104"/>
    </row>
    <row r="44" spans="1:28" ht="13.5" thickBot="1">
      <c r="A44" s="29"/>
      <c r="B44" s="150"/>
      <c r="C44" s="66" t="s">
        <v>68</v>
      </c>
      <c r="D44" s="42"/>
      <c r="E44" s="43"/>
      <c r="F44" s="44"/>
      <c r="G44" s="45"/>
      <c r="H44" s="46"/>
      <c r="I44" s="47"/>
      <c r="J44" s="48"/>
      <c r="K44" s="45"/>
      <c r="L44" s="45"/>
      <c r="M44" s="46"/>
      <c r="N44" s="47"/>
      <c r="O44" s="48"/>
      <c r="P44" s="45"/>
      <c r="Q44" s="45"/>
      <c r="R44" s="46"/>
      <c r="S44" s="47"/>
      <c r="T44" s="48"/>
      <c r="U44" s="45"/>
      <c r="V44" s="45"/>
      <c r="W44" s="45"/>
      <c r="X44" s="47"/>
      <c r="Y44" s="48"/>
      <c r="Z44" s="109"/>
      <c r="AA44" s="110"/>
      <c r="AB44" s="111"/>
    </row>
    <row r="45" spans="1:28" ht="12.75">
      <c r="A45" s="29">
        <v>21</v>
      </c>
      <c r="B45" s="150" t="s">
        <v>69</v>
      </c>
      <c r="C45" s="49" t="s">
        <v>70</v>
      </c>
      <c r="D45" s="50">
        <f>SUM(F45:H45,K45:M45,P45:R45,U45:W45)</f>
        <v>0</v>
      </c>
      <c r="E45" s="51">
        <v>3</v>
      </c>
      <c r="F45" s="67"/>
      <c r="G45" s="68"/>
      <c r="H45" s="69"/>
      <c r="I45" s="70"/>
      <c r="J45" s="71"/>
      <c r="K45" s="68"/>
      <c r="L45" s="68"/>
      <c r="M45" s="69"/>
      <c r="N45" s="70"/>
      <c r="O45" s="71"/>
      <c r="P45" s="68">
        <v>0</v>
      </c>
      <c r="Q45" s="68">
        <v>0</v>
      </c>
      <c r="R45" s="69">
        <v>0</v>
      </c>
      <c r="S45" s="70" t="s">
        <v>86</v>
      </c>
      <c r="T45" s="71">
        <v>3</v>
      </c>
      <c r="U45" s="53"/>
      <c r="V45" s="53"/>
      <c r="W45" s="53"/>
      <c r="X45" s="55"/>
      <c r="Y45" s="56"/>
      <c r="Z45" s="96"/>
      <c r="AA45" s="97"/>
      <c r="AB45" s="98"/>
    </row>
    <row r="46" spans="1:28" ht="12.75">
      <c r="A46" s="29">
        <v>22</v>
      </c>
      <c r="B46" s="150" t="s">
        <v>71</v>
      </c>
      <c r="C46" s="49" t="s">
        <v>72</v>
      </c>
      <c r="D46" s="50">
        <f>SUM(F46:H46,K46:M46,P46:R46,U46:W46)</f>
        <v>5</v>
      </c>
      <c r="E46" s="51">
        <f>SUM(J46,O46,T46,Y46)</f>
        <v>5</v>
      </c>
      <c r="F46" s="67"/>
      <c r="G46" s="68"/>
      <c r="H46" s="69"/>
      <c r="I46" s="70"/>
      <c r="J46" s="71"/>
      <c r="K46" s="68"/>
      <c r="L46" s="68"/>
      <c r="M46" s="69"/>
      <c r="N46" s="70"/>
      <c r="O46" s="71"/>
      <c r="P46" s="68"/>
      <c r="Q46" s="68"/>
      <c r="R46" s="69"/>
      <c r="S46" s="70"/>
      <c r="T46" s="71"/>
      <c r="U46" s="53">
        <v>0</v>
      </c>
      <c r="V46" s="53">
        <v>0</v>
      </c>
      <c r="W46" s="53">
        <v>5</v>
      </c>
      <c r="X46" s="55" t="s">
        <v>86</v>
      </c>
      <c r="Y46" s="56">
        <v>5</v>
      </c>
      <c r="Z46" s="99"/>
      <c r="AA46" s="100"/>
      <c r="AB46" s="101"/>
    </row>
    <row r="47" spans="1:28" ht="13.5" thickBot="1">
      <c r="A47" s="29"/>
      <c r="B47" s="150"/>
      <c r="C47" s="58" t="s">
        <v>15</v>
      </c>
      <c r="D47" s="59">
        <f>SUM(D45:D46)</f>
        <v>5</v>
      </c>
      <c r="E47" s="60">
        <f>SUM(E45:E46)</f>
        <v>8</v>
      </c>
      <c r="F47" s="61">
        <f aca="true" t="shared" si="2" ref="F47:W47">SUM(F45:F46)</f>
        <v>0</v>
      </c>
      <c r="G47" s="62">
        <f t="shared" si="2"/>
        <v>0</v>
      </c>
      <c r="H47" s="63">
        <f t="shared" si="2"/>
        <v>0</v>
      </c>
      <c r="I47" s="64"/>
      <c r="J47" s="65">
        <f t="shared" si="2"/>
        <v>0</v>
      </c>
      <c r="K47" s="62">
        <f t="shared" si="2"/>
        <v>0</v>
      </c>
      <c r="L47" s="62">
        <f t="shared" si="2"/>
        <v>0</v>
      </c>
      <c r="M47" s="63">
        <f t="shared" si="2"/>
        <v>0</v>
      </c>
      <c r="N47" s="64"/>
      <c r="O47" s="65">
        <f t="shared" si="2"/>
        <v>0</v>
      </c>
      <c r="P47" s="62">
        <f t="shared" si="2"/>
        <v>0</v>
      </c>
      <c r="Q47" s="62">
        <f t="shared" si="2"/>
        <v>0</v>
      </c>
      <c r="R47" s="63">
        <f t="shared" si="2"/>
        <v>0</v>
      </c>
      <c r="S47" s="64"/>
      <c r="T47" s="65">
        <f t="shared" si="2"/>
        <v>3</v>
      </c>
      <c r="U47" s="62">
        <f t="shared" si="2"/>
        <v>0</v>
      </c>
      <c r="V47" s="62">
        <f t="shared" si="2"/>
        <v>0</v>
      </c>
      <c r="W47" s="62">
        <f t="shared" si="2"/>
        <v>5</v>
      </c>
      <c r="X47" s="64"/>
      <c r="Y47" s="65">
        <f>SUM(Y45:Y46)</f>
        <v>5</v>
      </c>
      <c r="Z47" s="99"/>
      <c r="AA47" s="100"/>
      <c r="AB47" s="101"/>
    </row>
    <row r="48" spans="1:28" ht="14.25" thickBot="1" thickTop="1">
      <c r="A48" s="29"/>
      <c r="B48" s="150"/>
      <c r="C48" s="72" t="s">
        <v>73</v>
      </c>
      <c r="D48" s="73">
        <f>SUM(D23,D29,D34,D47,D43)</f>
        <v>178</v>
      </c>
      <c r="E48" s="74">
        <f>SUM(E23,E29,E34,E47,E43)</f>
        <v>60</v>
      </c>
      <c r="F48" s="75">
        <f>SUM(F23,F29,F34,F47,F43)</f>
        <v>30</v>
      </c>
      <c r="G48" s="76">
        <f>SUM(G23,G29,G34,G47,G43)</f>
        <v>4</v>
      </c>
      <c r="H48" s="77">
        <f>SUM(H23,H29,H34,H47,H43)</f>
        <v>14</v>
      </c>
      <c r="I48" s="78"/>
      <c r="J48" s="79">
        <f>SUM(J23,J29,J34,J47,J43)</f>
        <v>13</v>
      </c>
      <c r="K48" s="76">
        <f>SUM(K23,K29,K34,K47,K43)</f>
        <v>22</v>
      </c>
      <c r="L48" s="76">
        <f>SUM(L23,L29,L34,L47,L43)</f>
        <v>16</v>
      </c>
      <c r="M48" s="77">
        <f>SUM(M23,M29,M34,M47,M43)</f>
        <v>10</v>
      </c>
      <c r="N48" s="78"/>
      <c r="O48" s="79">
        <f>SUM(O23,O29,O34,O47,O43)</f>
        <v>17</v>
      </c>
      <c r="P48" s="76">
        <f>SUM(P23,P29,P34,P47,P43)</f>
        <v>20</v>
      </c>
      <c r="Q48" s="76">
        <f>SUM(Q23,Q29,Q34,Q47,Q43)</f>
        <v>8</v>
      </c>
      <c r="R48" s="77">
        <f>SUM(R23,R29,R34,R47,R43)</f>
        <v>20</v>
      </c>
      <c r="S48" s="78"/>
      <c r="T48" s="79">
        <f>SUM(T23,T29,T34,T47,T43)</f>
        <v>15</v>
      </c>
      <c r="U48" s="76">
        <f>SUM(U23,U29,U34,U47,U43)</f>
        <v>19</v>
      </c>
      <c r="V48" s="76">
        <f>SUM(V23,V29,V34,V47,V43)</f>
        <v>0</v>
      </c>
      <c r="W48" s="76">
        <f>SUM(W23,W29,W34,W47,W43)</f>
        <v>29</v>
      </c>
      <c r="X48" s="78"/>
      <c r="Y48" s="79">
        <f>SUM(Y23,Y29,Y34,Y47,Y43)</f>
        <v>15</v>
      </c>
      <c r="Z48" s="102"/>
      <c r="AA48" s="103"/>
      <c r="AB48" s="104"/>
    </row>
    <row r="49" spans="1:28" ht="12.75">
      <c r="A49" s="29"/>
      <c r="B49" s="150"/>
      <c r="C49" s="80" t="s">
        <v>16</v>
      </c>
      <c r="D49" s="167">
        <f>SUM(F49:Y49)</f>
        <v>1</v>
      </c>
      <c r="E49" s="168"/>
      <c r="F49" s="81"/>
      <c r="G49" s="82"/>
      <c r="H49" s="83"/>
      <c r="I49" s="84">
        <f>COUNTIF(I$4:I$31,"s")</f>
        <v>0</v>
      </c>
      <c r="J49" s="85"/>
      <c r="K49" s="82"/>
      <c r="L49" s="82"/>
      <c r="M49" s="83"/>
      <c r="N49" s="84">
        <f>COUNTIF(N$4:N$31,"s")</f>
        <v>1</v>
      </c>
      <c r="O49" s="85"/>
      <c r="P49" s="82"/>
      <c r="Q49" s="82"/>
      <c r="R49" s="83"/>
      <c r="S49" s="84">
        <f>COUNTIF(S$4:S$31,"s")</f>
        <v>0</v>
      </c>
      <c r="T49" s="85"/>
      <c r="U49" s="82"/>
      <c r="V49" s="82"/>
      <c r="W49" s="82"/>
      <c r="X49" s="84">
        <f>COUNTIF(X$4:X$31,"s")</f>
        <v>0</v>
      </c>
      <c r="Y49" s="85"/>
      <c r="Z49" s="105"/>
      <c r="AA49" s="105"/>
      <c r="AB49" s="105"/>
    </row>
    <row r="50" spans="1:28" ht="12.75">
      <c r="A50" s="29"/>
      <c r="B50" s="150"/>
      <c r="C50" s="49" t="s">
        <v>17</v>
      </c>
      <c r="D50" s="169">
        <f>SUM(F50:Y50)</f>
        <v>10</v>
      </c>
      <c r="E50" s="170"/>
      <c r="F50" s="52"/>
      <c r="G50" s="53"/>
      <c r="H50" s="54"/>
      <c r="I50" s="84">
        <f>COUNTIF(I$4:I$35,"v")</f>
        <v>3</v>
      </c>
      <c r="J50" s="56"/>
      <c r="K50" s="53"/>
      <c r="L50" s="53"/>
      <c r="M50" s="54"/>
      <c r="N50" s="84">
        <f>COUNTIF(N$4:N$35,"v")</f>
        <v>2</v>
      </c>
      <c r="O50" s="56"/>
      <c r="P50" s="53"/>
      <c r="Q50" s="53"/>
      <c r="R50" s="54"/>
      <c r="S50" s="84">
        <f>COUNTIF(S$4:S$35,"v")</f>
        <v>2</v>
      </c>
      <c r="T50" s="56"/>
      <c r="U50" s="53"/>
      <c r="V50" s="53"/>
      <c r="W50" s="53"/>
      <c r="X50" s="84">
        <f>COUNTIF(X$4:X$35,"v")</f>
        <v>3</v>
      </c>
      <c r="Y50" s="56"/>
      <c r="Z50" s="105"/>
      <c r="AA50" s="105"/>
      <c r="AB50" s="105"/>
    </row>
    <row r="51" spans="1:28" ht="13.5" thickBot="1">
      <c r="A51" s="29"/>
      <c r="B51" s="151"/>
      <c r="C51" s="87" t="s">
        <v>87</v>
      </c>
      <c r="D51" s="154">
        <f>SUM(F51:Y51)</f>
        <v>8</v>
      </c>
      <c r="E51" s="155"/>
      <c r="F51" s="86"/>
      <c r="G51" s="88"/>
      <c r="H51" s="89"/>
      <c r="I51" s="90">
        <f>COUNTIF(I$4:I$35,"é")</f>
        <v>1</v>
      </c>
      <c r="J51" s="91"/>
      <c r="K51" s="88"/>
      <c r="L51" s="88"/>
      <c r="M51" s="89"/>
      <c r="N51" s="90">
        <f>COUNTIF(N$4:N$35,"é")</f>
        <v>4</v>
      </c>
      <c r="O51" s="91"/>
      <c r="P51" s="88"/>
      <c r="Q51" s="88"/>
      <c r="R51" s="89"/>
      <c r="S51" s="90">
        <f>COUNTIF(S$4:S$35,"é")</f>
        <v>2</v>
      </c>
      <c r="T51" s="91"/>
      <c r="U51" s="88"/>
      <c r="V51" s="88"/>
      <c r="W51" s="88"/>
      <c r="X51" s="90">
        <f>COUNTIF(X$4:X$35,"é")</f>
        <v>1</v>
      </c>
      <c r="Y51" s="91"/>
      <c r="Z51" s="105"/>
      <c r="AA51" s="105"/>
      <c r="AB51" s="105"/>
    </row>
    <row r="52" spans="2:28" ht="12.75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05"/>
      <c r="AA52" s="105"/>
      <c r="AB52" s="105"/>
    </row>
    <row r="53" spans="2:28" ht="12.75">
      <c r="B53" s="94" t="s">
        <v>74</v>
      </c>
      <c r="C53" s="95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05"/>
      <c r="AA53" s="105"/>
      <c r="AB53" s="105"/>
    </row>
    <row r="54" spans="2:27" ht="12.75">
      <c r="B54" s="93" t="s">
        <v>75</v>
      </c>
      <c r="C54" s="9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5"/>
      <c r="AA54" s="32"/>
    </row>
  </sheetData>
  <mergeCells count="6">
    <mergeCell ref="D51:E51"/>
    <mergeCell ref="F7:Y7"/>
    <mergeCell ref="Z9:AB9"/>
    <mergeCell ref="Z7:AB8"/>
    <mergeCell ref="D49:E49"/>
    <mergeCell ref="D50:E50"/>
  </mergeCells>
  <printOptions/>
  <pageMargins left="0.3937007874015748" right="0.3937007874015748" top="0.1968503937007874" bottom="0.1968503937007874" header="0.3937007874015748" footer="0.5118110236220472"/>
  <pageSetup fitToHeight="1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3.75390625" style="0" bestFit="1" customWidth="1"/>
    <col min="2" max="2" width="36.625" style="0" bestFit="1" customWidth="1"/>
    <col min="3" max="3" width="6.00390625" style="0" bestFit="1" customWidth="1"/>
    <col min="4" max="4" width="19.125" style="0" bestFit="1" customWidth="1"/>
    <col min="5" max="5" width="6.375" style="0" bestFit="1" customWidth="1"/>
    <col min="6" max="6" width="18.125" style="0" bestFit="1" customWidth="1"/>
    <col min="7" max="7" width="18.003906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V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2010-04-13T17:55:46Z</cp:lastPrinted>
  <dcterms:created xsi:type="dcterms:W3CDTF">2001-09-27T10:36:13Z</dcterms:created>
  <dcterms:modified xsi:type="dcterms:W3CDTF">2010-04-13T17:55:46Z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-979052493</vt:i4>
  </property>
  <property fmtid="{D5CDD505-2E9C-101B-9397-08002B2CF9AE}" pid="3" name="_EmailSubject">
    <vt:lpwstr>fsz tanterv</vt:lpwstr>
  </property>
  <property fmtid="{D5CDD505-2E9C-101B-9397-08002B2CF9AE}" pid="4" name="_AuthorEmail">
    <vt:lpwstr>borossay.bela@bgk.bmf.hu</vt:lpwstr>
  </property>
  <property fmtid="{D5CDD505-2E9C-101B-9397-08002B2CF9AE}" pid="5" name="_AuthorEmailDisplayName">
    <vt:lpwstr>Borossay Béla</vt:lpwstr>
  </property>
  <property fmtid="{D5CDD505-2E9C-101B-9397-08002B2CF9AE}" pid="6" name="_ReviewingToolsShownOnce">
    <vt:lpwstr/>
  </property>
</Properties>
</file>