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7260" tabRatio="762" activeTab="0"/>
  </bookViews>
  <sheets>
    <sheet name="Gépészet-elektronikai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<sst xmlns="http://schemas.openxmlformats.org/spreadsheetml/2006/main" count="120" uniqueCount="91">
  <si>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Össz. óra</t>
  </si>
  <si>
    <t>Félévi óraszám, számonkérés módja, kreditpont</t>
  </si>
  <si>
    <t>gy</t>
  </si>
  <si>
    <t>la</t>
  </si>
  <si>
    <t>kö</t>
  </si>
  <si>
    <t>1.</t>
  </si>
  <si>
    <t>2.</t>
  </si>
  <si>
    <t>Kód</t>
  </si>
  <si>
    <t>Tantárgyak</t>
  </si>
  <si>
    <t>Előtanulmányok</t>
  </si>
  <si>
    <t>ea</t>
  </si>
  <si>
    <t>kr</t>
  </si>
  <si>
    <t>v</t>
  </si>
  <si>
    <t>Összes kreditpont:</t>
  </si>
  <si>
    <t>Vizsga - összesen:</t>
  </si>
  <si>
    <t>Évközi jegy - összesen:</t>
  </si>
  <si>
    <t>é</t>
  </si>
  <si>
    <t>Szakképzés-pedagógia</t>
  </si>
  <si>
    <t>II. Tanári felkészítés - pedagógiai és pszichológiai tárgyak</t>
  </si>
  <si>
    <t>III. Tanári felkészítés - szakmódszertani tárgyak</t>
  </si>
  <si>
    <t>I. Szakterületi tárgyak</t>
  </si>
  <si>
    <t>IV. Egyéni, összefüggő iskolai gyakorlatok</t>
  </si>
  <si>
    <t>Oktatástechnológia és elektronikus tanulás</t>
  </si>
  <si>
    <t>Portfólió</t>
  </si>
  <si>
    <t>Pedagógiai szeminárium II.</t>
  </si>
  <si>
    <t>Összes tantervi óra:</t>
  </si>
  <si>
    <t>Félévenkénti óraszám - összesen:</t>
  </si>
  <si>
    <t>Belépési feltétel: 1993. évi ftv. szerinti szakiránynak megfelelő főiskolai szintű szakmai tanári végzettség</t>
  </si>
  <si>
    <t>Gépészet szakmacsoportos ismeretek</t>
  </si>
  <si>
    <t>Záróvizsga tárgykörök:</t>
  </si>
  <si>
    <t>CAD/CAM modellezés alapjai</t>
  </si>
  <si>
    <t>Kötéstechnológia</t>
  </si>
  <si>
    <t>Korszerű gyártástechnológia</t>
  </si>
  <si>
    <t>Forgácsolástechnológia alapjai</t>
  </si>
  <si>
    <t>Forgácsolástechnológia számítógépes tervezése I.</t>
  </si>
  <si>
    <t>Forgácsolástechnológia számítógépes tervezése II.</t>
  </si>
  <si>
    <t>Forgácsolástechnológia és szerszámai</t>
  </si>
  <si>
    <t>Gyártó berendezések és rendszerek I.</t>
  </si>
  <si>
    <t>Gyártó berendezések és rendszerek II.</t>
  </si>
  <si>
    <t>Karbantartási ismeretek</t>
  </si>
  <si>
    <t>Energiagazdálkodás és környezetvédelem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</si>
  <si>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</si>
  <si>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</si>
  <si>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</si>
  <si>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</si>
  <si>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</si>
  <si>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</si>
  <si>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</si>
  <si>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</si>
  <si>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</si>
  <si>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</si>
  <si>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</si>
  <si>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</si>
  <si>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</si>
  <si>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</si>
  <si>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a) Pedagógiai ismeretkörök:</t>
  </si>
  <si>
    <t>b) Szakmai ismeretkörök:</t>
  </si>
  <si>
    <t>Megjegyzés:</t>
  </si>
  <si>
    <t>* A gépészmérnöki képzéstől eltérő előfeltétel</t>
  </si>
  <si>
    <t>Forgácsolástechnológia számítógépes tervezése I-II.</t>
  </si>
  <si>
    <t>TMXGS11MLE</t>
  </si>
  <si>
    <t>TMXOE11MLE</t>
  </si>
  <si>
    <t>TMXSP11MLE</t>
  </si>
  <si>
    <t>TMXPS22MLE</t>
  </si>
  <si>
    <t>TMXPF11MLE</t>
  </si>
  <si>
    <t>BGXFA13BLE</t>
  </si>
  <si>
    <t>BGXFS15BLE</t>
  </si>
  <si>
    <t>BGXFS26BLE</t>
  </si>
  <si>
    <t>BGXFT14BLE</t>
  </si>
  <si>
    <t>BGXGR15BLE</t>
  </si>
  <si>
    <t>BGXGR26BLE</t>
  </si>
  <si>
    <t>BGXCT15BLE</t>
  </si>
  <si>
    <t>BAXKT14BLE</t>
  </si>
  <si>
    <t>BMXKI16BLE</t>
  </si>
  <si>
    <t>BBXEK16BLE</t>
  </si>
  <si>
    <t>Óbudai Egyetem</t>
  </si>
  <si>
    <t>mintatanterv</t>
  </si>
  <si>
    <t>levelező munkarend</t>
  </si>
  <si>
    <t>BGK — TMPK</t>
  </si>
  <si>
    <t>Bánki Donát Gépész</t>
  </si>
  <si>
    <t>és Biztonságtechnikai Mérnöki Kar</t>
  </si>
  <si>
    <t>SSz.</t>
  </si>
  <si>
    <t>Kredit</t>
  </si>
  <si>
    <t>pont</t>
  </si>
  <si>
    <t>mintatanterv-kód: BMLETKXXM0S17 (Σ60 krd)</t>
  </si>
  <si>
    <t>tanári [2 félév [mérnöktanár [gépészet-mechatronika]]] mesterképzési (MEd) szak</t>
  </si>
  <si>
    <t>képzéskód, szakkód: BMLETK, BMLETK</t>
  </si>
  <si>
    <t>Forgácsolástechnológia számítógépes tervezése I. *</t>
  </si>
  <si>
    <t>3.#</t>
  </si>
  <si>
    <t>Forgácsolástechnológia alapjai felvétele</t>
  </si>
  <si>
    <t>BAXKG14MLE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</si>
</sst>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1"/>
      <color indexed="10"/>
      <name val="Calibri"/>
      <family val="2"/>
    </font>
    <font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0" fontId="14" fillId="1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0" fontId="0" fillId="21" borderId="9" applyNumberFormat="0" applyFont="0" applyAlignment="0" applyProtection="0"/>
    <xf numFmtId="0" fontId="0" fillId="21" borderId="9" applyNumberFormat="0" applyFont="0" applyAlignment="0" applyProtection="0"/>
    <xf numFmtId="0" fontId="0" fillId="21" borderId="9" applyNumberFormat="0" applyFon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20" borderId="10" applyNumberFormat="0" applyAlignment="0" applyProtection="0"/>
    <xf numFmtId="0" fontId="11" fillId="20" borderId="10" applyNumberFormat="0" applyAlignment="0" applyProtection="0"/>
    <xf numFmtId="0" fontId="11" fillId="20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Continuous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Continuous" vertical="center"/>
    </xf>
    <xf numFmtId="0" fontId="29" fillId="0" borderId="2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left" vertical="center"/>
    </xf>
    <xf numFmtId="0" fontId="28" fillId="20" borderId="14" xfId="0" applyFont="1" applyFill="1" applyBorder="1" applyAlignment="1">
      <alignment vertical="center"/>
    </xf>
    <xf numFmtId="0" fontId="28" fillId="20" borderId="34" xfId="0" applyFont="1" applyFill="1" applyBorder="1" applyAlignment="1">
      <alignment vertical="center"/>
    </xf>
    <xf numFmtId="0" fontId="30" fillId="20" borderId="20" xfId="0" applyFont="1" applyFill="1" applyBorder="1" applyAlignment="1">
      <alignment horizontal="center" vertical="center"/>
    </xf>
    <xf numFmtId="0" fontId="30" fillId="20" borderId="35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30" fillId="20" borderId="36" xfId="0" applyFont="1" applyFill="1" applyBorder="1" applyAlignment="1">
      <alignment horizontal="center" vertical="center"/>
    </xf>
    <xf numFmtId="0" fontId="30" fillId="2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20" borderId="22" xfId="0" applyFont="1" applyFill="1" applyBorder="1" applyAlignment="1">
      <alignment horizontal="center" vertical="center"/>
    </xf>
    <xf numFmtId="0" fontId="32" fillId="20" borderId="36" xfId="0" applyFont="1" applyFill="1" applyBorder="1" applyAlignment="1">
      <alignment horizontal="center" vertical="center"/>
    </xf>
    <xf numFmtId="0" fontId="30" fillId="20" borderId="13" xfId="0" applyFont="1" applyFill="1" applyBorder="1" applyAlignment="1">
      <alignment horizontal="center" vertical="center"/>
    </xf>
    <xf numFmtId="0" fontId="30" fillId="20" borderId="14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left" vertical="center"/>
    </xf>
    <xf numFmtId="0" fontId="28" fillId="20" borderId="51" xfId="0" applyFont="1" applyFill="1" applyBorder="1" applyAlignment="1">
      <alignment horizontal="center" vertical="center"/>
    </xf>
    <xf numFmtId="0" fontId="28" fillId="20" borderId="52" xfId="0" applyFont="1" applyFill="1" applyBorder="1" applyAlignment="1">
      <alignment horizontal="center" vertical="center"/>
    </xf>
    <xf numFmtId="0" fontId="28" fillId="20" borderId="53" xfId="0" applyFont="1" applyFill="1" applyBorder="1" applyAlignment="1">
      <alignment horizontal="center" vertical="center"/>
    </xf>
    <xf numFmtId="0" fontId="28" fillId="20" borderId="54" xfId="0" applyFont="1" applyFill="1" applyBorder="1" applyAlignment="1">
      <alignment horizontal="center" vertical="center"/>
    </xf>
    <xf numFmtId="0" fontId="28" fillId="20" borderId="55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20" borderId="42" xfId="0" applyFont="1" applyFill="1" applyBorder="1" applyAlignment="1">
      <alignment horizontal="left" vertical="center"/>
    </xf>
    <xf numFmtId="0" fontId="28" fillId="20" borderId="43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28" fillId="20" borderId="56" xfId="0" applyFont="1" applyFill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20" borderId="57" xfId="0" applyFont="1" applyFill="1" applyBorder="1" applyAlignment="1">
      <alignment horizontal="left" vertical="center"/>
    </xf>
    <xf numFmtId="0" fontId="28" fillId="20" borderId="58" xfId="0" applyFont="1" applyFill="1" applyBorder="1" applyAlignment="1">
      <alignment horizontal="center" vertical="center"/>
    </xf>
    <xf numFmtId="0" fontId="28" fillId="20" borderId="57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/>
    </xf>
    <xf numFmtId="0" fontId="28" fillId="20" borderId="60" xfId="0" applyFont="1" applyFill="1" applyBorder="1" applyAlignment="1">
      <alignment horizontal="center" vertical="center"/>
    </xf>
    <xf numFmtId="0" fontId="28" fillId="20" borderId="6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57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20" borderId="51" xfId="0" applyFont="1" applyFill="1" applyBorder="1" applyAlignment="1">
      <alignment vertical="center"/>
    </xf>
    <xf numFmtId="0" fontId="28" fillId="20" borderId="43" xfId="0" applyFont="1" applyFill="1" applyBorder="1" applyAlignment="1">
      <alignment vertical="center"/>
    </xf>
    <xf numFmtId="0" fontId="28" fillId="20" borderId="58" xfId="0" applyFont="1" applyFill="1" applyBorder="1" applyAlignment="1">
      <alignment vertical="center"/>
    </xf>
    <xf numFmtId="0" fontId="30" fillId="20" borderId="71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2" fillId="20" borderId="71" xfId="0" applyFont="1" applyFill="1" applyBorder="1" applyAlignment="1">
      <alignment horizontal="center" vertical="center"/>
    </xf>
    <xf numFmtId="0" fontId="30" fillId="20" borderId="74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30" fillId="20" borderId="37" xfId="0" applyFont="1" applyFill="1" applyBorder="1" applyAlignment="1">
      <alignment vertical="center"/>
    </xf>
    <xf numFmtId="0" fontId="28" fillId="0" borderId="78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79" xfId="0" applyFont="1" applyFill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80" xfId="0" applyFont="1" applyFill="1" applyBorder="1" applyAlignment="1">
      <alignment vertical="center"/>
    </xf>
    <xf numFmtId="0" fontId="28" fillId="0" borderId="75" xfId="0" applyFont="1" applyBorder="1" applyAlignment="1">
      <alignment horizontal="center" vertical="center"/>
    </xf>
    <xf numFmtId="0" fontId="28" fillId="0" borderId="81" xfId="0" applyFont="1" applyFill="1" applyBorder="1" applyAlignment="1">
      <alignment horizontal="left" vertical="center"/>
    </xf>
    <xf numFmtId="0" fontId="28" fillId="0" borderId="82" xfId="0" applyFont="1" applyFill="1" applyBorder="1" applyAlignment="1">
      <alignment horizontal="left" vertical="center"/>
    </xf>
    <xf numFmtId="0" fontId="28" fillId="0" borderId="83" xfId="0" applyFont="1" applyFill="1" applyBorder="1" applyAlignment="1">
      <alignment vertical="center" wrapText="1"/>
    </xf>
    <xf numFmtId="0" fontId="28" fillId="0" borderId="8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84" xfId="0" applyFont="1" applyFill="1" applyBorder="1" applyAlignment="1">
      <alignment horizontal="left" vertical="center"/>
    </xf>
    <xf numFmtId="0" fontId="31" fillId="0" borderId="85" xfId="0" applyFont="1" applyBorder="1" applyAlignment="1">
      <alignment vertical="center"/>
    </xf>
    <xf numFmtId="0" fontId="28" fillId="0" borderId="78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left" vertical="center"/>
    </xf>
    <xf numFmtId="0" fontId="28" fillId="0" borderId="86" xfId="0" applyFont="1" applyBorder="1" applyAlignment="1">
      <alignment horizontal="left" vertical="center"/>
    </xf>
    <xf numFmtId="0" fontId="28" fillId="0" borderId="79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20" borderId="15" xfId="0" applyFont="1" applyFill="1" applyBorder="1" applyAlignment="1">
      <alignment vertical="center"/>
    </xf>
    <xf numFmtId="0" fontId="31" fillId="0" borderId="87" xfId="0" applyFont="1" applyBorder="1" applyAlignment="1">
      <alignment vertical="center"/>
    </xf>
    <xf numFmtId="0" fontId="28" fillId="0" borderId="87" xfId="0" applyFont="1" applyFill="1" applyBorder="1" applyAlignment="1">
      <alignment horizontal="left" vertical="center"/>
    </xf>
    <xf numFmtId="0" fontId="28" fillId="20" borderId="55" xfId="0" applyFont="1" applyFill="1" applyBorder="1" applyAlignment="1">
      <alignment vertical="center"/>
    </xf>
    <xf numFmtId="0" fontId="28" fillId="20" borderId="56" xfId="0" applyFont="1" applyFill="1" applyBorder="1" applyAlignment="1">
      <alignment vertical="center"/>
    </xf>
    <xf numFmtId="0" fontId="28" fillId="20" borderId="61" xfId="0" applyFont="1" applyFill="1" applyBorder="1" applyAlignment="1">
      <alignment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 vertical="center"/>
    </xf>
    <xf numFmtId="0" fontId="29" fillId="20" borderId="89" xfId="0" applyFont="1" applyFill="1" applyBorder="1" applyAlignment="1">
      <alignment horizontal="center" vertical="center"/>
    </xf>
    <xf numFmtId="0" fontId="29" fillId="20" borderId="42" xfId="0" applyFont="1" applyFill="1" applyBorder="1" applyAlignment="1">
      <alignment horizontal="center" vertical="center"/>
    </xf>
    <xf numFmtId="0" fontId="29" fillId="20" borderId="90" xfId="0" applyFont="1" applyFill="1" applyBorder="1" applyAlignment="1">
      <alignment horizontal="center" vertical="center"/>
    </xf>
    <xf numFmtId="0" fontId="29" fillId="20" borderId="57" xfId="0" applyFont="1" applyFill="1" applyBorder="1" applyAlignment="1">
      <alignment horizontal="center" vertical="center"/>
    </xf>
    <xf numFmtId="0" fontId="29" fillId="20" borderId="91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28" fillId="20" borderId="43" xfId="0" applyFont="1" applyFill="1" applyBorder="1" applyAlignment="1">
      <alignment horizontal="center" vertical="center"/>
    </xf>
  </cellXfs>
  <cellStyles count="153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iztonságtechnika nappali" xfId="20"/>
    <cellStyle name="20% - 2. jelölőszín" xfId="21"/>
    <cellStyle name="20% - 2. jelölőszín 2" xfId="22"/>
    <cellStyle name="20% - 2. jelölőszín_biztonságtechnika nappali" xfId="23"/>
    <cellStyle name="20% - 3. jelölőszín" xfId="24"/>
    <cellStyle name="20% - 3. jelölőszín 2" xfId="25"/>
    <cellStyle name="20% - 3. jelölőszín_biztonságtechnika nappali" xfId="26"/>
    <cellStyle name="20% - 4. jelölőszín" xfId="27"/>
    <cellStyle name="20% - 4. jelölőszín 2" xfId="28"/>
    <cellStyle name="20% - 4. jelölőszín_biztonságtechnika nappali" xfId="29"/>
    <cellStyle name="20% - 5. jelölőszín" xfId="30"/>
    <cellStyle name="20% - 5. jelölőszín 2" xfId="31"/>
    <cellStyle name="20% - 5. jelölőszín_biztonságtechnika nappali" xfId="32"/>
    <cellStyle name="20% - 6. jelölőszín" xfId="33"/>
    <cellStyle name="20% - 6. jelölőszín 2" xfId="34"/>
    <cellStyle name="20% - 6. jelölőszín_biztonságtechnika nappali" xfId="35"/>
    <cellStyle name="3. jelölőszín" xfId="36"/>
    <cellStyle name="4. jelölőszín" xfId="37"/>
    <cellStyle name="40% - 1. jelölőszín" xfId="38"/>
    <cellStyle name="40% - 1. jelölőszín 2" xfId="39"/>
    <cellStyle name="40% - 1. jelölőszín_Gepeszet-mechatronika" xfId="40"/>
    <cellStyle name="40% - 2. jelölőszín" xfId="41"/>
    <cellStyle name="40% - 2. jelölőszín 2" xfId="42"/>
    <cellStyle name="40% - 2. jelölőszín_biztonságtechnika nappali" xfId="43"/>
    <cellStyle name="40% - 3. jelölőszín" xfId="44"/>
    <cellStyle name="40% - 3. jelölőszín 2" xfId="45"/>
    <cellStyle name="40% - 3. jelölőszín_biztonságtechnika nappali" xfId="46"/>
    <cellStyle name="40% - 4. jelölőszín" xfId="47"/>
    <cellStyle name="40% - 4. jelölőszín 2" xfId="48"/>
    <cellStyle name="40% - 4. jelölőszín_biztonságtechnika nappali" xfId="49"/>
    <cellStyle name="40% - 5. jelölőszín" xfId="50"/>
    <cellStyle name="40% - 5. jelölőszín 2" xfId="51"/>
    <cellStyle name="40% - 5. jelölőszín_Gepeszet-mechatronika" xfId="52"/>
    <cellStyle name="40% - 6. jelölőszín" xfId="53"/>
    <cellStyle name="40% - 6. jelölőszín 2" xfId="54"/>
    <cellStyle name="40% - 6. jelölőszín_biztonságtechnika nappali" xfId="55"/>
    <cellStyle name="5. jelölőszín" xfId="56"/>
    <cellStyle name="6. jelölőszín" xfId="57"/>
    <cellStyle name="60% - 1. jelölőszín" xfId="58"/>
    <cellStyle name="60% - 1. jelölőszín 2" xfId="59"/>
    <cellStyle name="60% - 1. jelölőszín_biztonságtechnika nappali" xfId="60"/>
    <cellStyle name="60% - 2. jelölőszín" xfId="61"/>
    <cellStyle name="60% - 2. jelölőszín 2" xfId="62"/>
    <cellStyle name="60% - 2. jelölőszín_biztonságtechnika nappali" xfId="63"/>
    <cellStyle name="60% - 3. jelölőszín" xfId="64"/>
    <cellStyle name="60% - 3. jelölőszín 2" xfId="65"/>
    <cellStyle name="60% - 3. jelölőszín_biztonságtechnika nappali" xfId="66"/>
    <cellStyle name="60% - 4. jelölőszín" xfId="67"/>
    <cellStyle name="60% - 4. jelölőszín 2" xfId="68"/>
    <cellStyle name="60% - 4. jelölőszín_biztonságtechnika nappali" xfId="69"/>
    <cellStyle name="60% - 5. jelölőszín" xfId="70"/>
    <cellStyle name="60% - 5. jelölőszín 2" xfId="71"/>
    <cellStyle name="60% - 5. jelölőszín_szakokt BSc könnyűip_levelező" xfId="72"/>
    <cellStyle name="60% - 6. jelölőszín" xfId="73"/>
    <cellStyle name="60% - 6. jelölőszín 2" xfId="74"/>
    <cellStyle name="60% - 6. jelölőszín_biztonságtechnika nappali" xfId="75"/>
    <cellStyle name="Bevitel" xfId="76"/>
    <cellStyle name="Bevitel 2" xfId="77"/>
    <cellStyle name="Bevitel_Gépészet-elektronikai" xfId="78"/>
    <cellStyle name="Cím" xfId="79"/>
    <cellStyle name="Cím 2" xfId="80"/>
    <cellStyle name="Cím_biztonságtechnika nappali" xfId="81"/>
    <cellStyle name="Címsor 1" xfId="82"/>
    <cellStyle name="Címsor 1 2" xfId="83"/>
    <cellStyle name="Címsor 1_biztonságtechnika nappali" xfId="84"/>
    <cellStyle name="Címsor 2" xfId="85"/>
    <cellStyle name="Címsor 2 2" xfId="86"/>
    <cellStyle name="Címsor 2_biztonságtechnika nappali" xfId="87"/>
    <cellStyle name="Címsor 3" xfId="88"/>
    <cellStyle name="Címsor 3 2" xfId="89"/>
    <cellStyle name="Címsor 3_biztonságtechnika nappali" xfId="90"/>
    <cellStyle name="Címsor 4" xfId="91"/>
    <cellStyle name="Címsor 4 2" xfId="92"/>
    <cellStyle name="Címsor 4_biztonságtechnika nappali" xfId="93"/>
    <cellStyle name="Ellenőrzőcella" xfId="94"/>
    <cellStyle name="Ellenőrzőcella 2" xfId="95"/>
    <cellStyle name="Ellenőrzőcella_Gépészet-elektronikai" xfId="96"/>
    <cellStyle name="Comma" xfId="97"/>
    <cellStyle name="Comma [0]" xfId="98"/>
    <cellStyle name="Figyelmeztetés" xfId="99"/>
    <cellStyle name="Figyelmeztetés 2" xfId="100"/>
    <cellStyle name="Figyelmeztetés_szakokt BSc könnyűip_levelező" xfId="101"/>
    <cellStyle name="Hyperlink" xfId="102"/>
    <cellStyle name="Hivatkozás 2" xfId="103"/>
    <cellStyle name="Hivatkozott cella" xfId="104"/>
    <cellStyle name="Hivatkozott cella 2" xfId="105"/>
    <cellStyle name="Hivatkozott cella_Gépészet-elektronikai" xfId="106"/>
    <cellStyle name="Jegyzet" xfId="107"/>
    <cellStyle name="Jegyzet 2" xfId="108"/>
    <cellStyle name="Jegyzet_Gépészet-elektronikai" xfId="109"/>
    <cellStyle name="Jelölőszín (1)" xfId="110"/>
    <cellStyle name="Jelölőszín (1) 2" xfId="111"/>
    <cellStyle name="Jelölőszín (1)_biztonságtechnika nappali" xfId="112"/>
    <cellStyle name="Jelölőszín (2)" xfId="113"/>
    <cellStyle name="Jelölőszín (2) 2" xfId="114"/>
    <cellStyle name="Jelölőszín (2)_biztonságtechnika nappali" xfId="115"/>
    <cellStyle name="Jelölőszín (3)" xfId="116"/>
    <cellStyle name="Jelölőszín (3) 2" xfId="117"/>
    <cellStyle name="Jelölőszín (3)_biztonságtechnika nappali" xfId="118"/>
    <cellStyle name="Jelölőszín (4)" xfId="119"/>
    <cellStyle name="Jelölőszín (4) 2" xfId="120"/>
    <cellStyle name="Jelölőszín (4)_biztonságtechnika nappali" xfId="121"/>
    <cellStyle name="Jelölőszín (5)" xfId="122"/>
    <cellStyle name="Jelölőszín (5) 2" xfId="123"/>
    <cellStyle name="Jelölőszín (5)_biztonságtechnika nappali" xfId="124"/>
    <cellStyle name="Jelölőszín (6)" xfId="125"/>
    <cellStyle name="Jelölőszín (6) 2" xfId="126"/>
    <cellStyle name="Jelölőszín (6)_biztonságtechnika nappali" xfId="127"/>
    <cellStyle name="Jelölőszín 1 2" xfId="128"/>
    <cellStyle name="Jelölőszín 2 2" xfId="129"/>
    <cellStyle name="Jelölőszín 3 2" xfId="130"/>
    <cellStyle name="Jelölőszín 4 2" xfId="131"/>
    <cellStyle name="Jelölőszín 5 2" xfId="132"/>
    <cellStyle name="Jelölőszín 6 2" xfId="133"/>
    <cellStyle name="Jó" xfId="134"/>
    <cellStyle name="Jó 2" xfId="135"/>
    <cellStyle name="Jó_szakokt BSc könnyűip_levelező" xfId="136"/>
    <cellStyle name="Kimenet" xfId="137"/>
    <cellStyle name="Kimenet 2" xfId="138"/>
    <cellStyle name="Kimenet_Gépészet-elektronikai" xfId="139"/>
    <cellStyle name="Magyarázó szöveg" xfId="140"/>
    <cellStyle name="Magyarázó szöveg 2" xfId="141"/>
    <cellStyle name="Magyarázó szöveg_szakokt BSc könnyűip_levelező" xfId="142"/>
    <cellStyle name="Followed Hyperlink" xfId="143"/>
    <cellStyle name="Normál 2" xfId="144"/>
    <cellStyle name="Normál 2 2" xfId="145"/>
    <cellStyle name="Normál 2_Bt nappali" xfId="146"/>
    <cellStyle name="Normál 3" xfId="147"/>
    <cellStyle name="Normál 3 2" xfId="148"/>
    <cellStyle name="Normál 3_biztonságtechnika nappali" xfId="149"/>
    <cellStyle name="Normál 4" xfId="150"/>
    <cellStyle name="Összesen" xfId="151"/>
    <cellStyle name="Összesen 2" xfId="152"/>
    <cellStyle name="Összesen_biztonságtechnika nappali" xfId="153"/>
    <cellStyle name="Currency" xfId="154"/>
    <cellStyle name="Currency [0]" xfId="155"/>
    <cellStyle name="Rossz" xfId="156"/>
    <cellStyle name="Rossz 2" xfId="157"/>
    <cellStyle name="Rossz_szakokt BSc könnyűip_levelező" xfId="158"/>
    <cellStyle name="Semleges" xfId="159"/>
    <cellStyle name="Semleges 2" xfId="160"/>
    <cellStyle name="Semleges_szakokt BSc könnyűip_levelező" xfId="161"/>
    <cellStyle name="Számítás" xfId="162"/>
    <cellStyle name="Számítás 2" xfId="163"/>
    <cellStyle name="Számítás_Gépészet-elektronikai" xfId="164"/>
    <cellStyle name="Percent" xfId="165"/>
    <cellStyle name="Százalék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7.7109375" style="0" bestFit="1" customWidth="1"/>
    <col min="3" max="3" width="48.8515625" style="0" customWidth="1"/>
    <col min="4" max="5" width="10.7109375" style="0" customWidth="1"/>
    <col min="6" max="6" width="5.57421875" style="0" bestFit="1" customWidth="1"/>
    <col min="7" max="7" width="5.140625" style="0" bestFit="1" customWidth="1"/>
    <col min="8" max="9" width="3.8515625" style="0" bestFit="1" customWidth="1"/>
    <col min="10" max="12" width="5.140625" style="0" bestFit="1" customWidth="1"/>
    <col min="13" max="13" width="4.28125" style="0" bestFit="1" customWidth="1"/>
    <col min="14" max="14" width="3.8515625" style="0" bestFit="1" customWidth="1"/>
    <col min="15" max="15" width="5.140625" style="0" bestFit="1" customWidth="1"/>
    <col min="16" max="18" width="5.140625" style="0" customWidth="1"/>
    <col min="19" max="19" width="43.7109375" style="0" bestFit="1" customWidth="1"/>
  </cols>
  <sheetData>
    <row r="1" spans="1:19" ht="15.75">
      <c r="A1" s="2" t="s">
        <v>75</v>
      </c>
      <c r="B1" s="3"/>
      <c r="C1" s="3"/>
      <c r="D1" s="3"/>
      <c r="E1" s="4" t="s">
        <v>76</v>
      </c>
      <c r="F1" s="1"/>
      <c r="G1" s="1"/>
      <c r="H1" s="3"/>
      <c r="I1" s="3"/>
      <c r="J1" s="3"/>
      <c r="K1" s="1"/>
      <c r="L1" s="3"/>
      <c r="M1" s="5"/>
      <c r="N1" s="5"/>
      <c r="O1" s="5"/>
      <c r="P1" s="5"/>
      <c r="Q1" s="5"/>
      <c r="R1" s="5"/>
      <c r="S1" s="5"/>
    </row>
    <row r="2" spans="1:19" ht="15.75">
      <c r="A2" s="2" t="s">
        <v>79</v>
      </c>
      <c r="B2" s="3"/>
      <c r="C2" s="3"/>
      <c r="D2" s="3"/>
      <c r="E2" s="4" t="s">
        <v>85</v>
      </c>
      <c r="F2" s="1"/>
      <c r="G2" s="1"/>
      <c r="H2" s="6"/>
      <c r="I2" s="3"/>
      <c r="J2" s="3"/>
      <c r="K2" s="1"/>
      <c r="L2" s="3"/>
      <c r="M2" s="3"/>
      <c r="N2" s="3"/>
      <c r="O2" s="3"/>
      <c r="P2" s="3"/>
      <c r="Q2" s="3"/>
      <c r="R2" s="3"/>
      <c r="S2" s="3"/>
    </row>
    <row r="3" spans="1:19" ht="15">
      <c r="A3" s="2" t="s">
        <v>80</v>
      </c>
      <c r="B3" s="3"/>
      <c r="C3" s="3"/>
      <c r="D3" s="3"/>
      <c r="E3" s="7" t="s">
        <v>27</v>
      </c>
      <c r="F3" s="1"/>
      <c r="G3" s="1"/>
      <c r="H3" s="6"/>
      <c r="I3" s="3"/>
      <c r="J3" s="3"/>
      <c r="K3" s="1"/>
      <c r="L3" s="3"/>
      <c r="M3" s="3"/>
      <c r="N3" s="3"/>
      <c r="O3" s="3"/>
      <c r="P3" s="3"/>
      <c r="Q3" s="3"/>
      <c r="R3" s="3"/>
      <c r="S3" s="3"/>
    </row>
    <row r="4" spans="1:19" ht="15">
      <c r="A4" s="2" t="s">
        <v>78</v>
      </c>
      <c r="B4" s="3"/>
      <c r="C4" s="3"/>
      <c r="D4" s="3"/>
      <c r="E4" s="3"/>
      <c r="F4" s="7"/>
      <c r="G4" s="1"/>
      <c r="H4" s="6"/>
      <c r="I4" s="3"/>
      <c r="J4" s="3"/>
      <c r="K4" s="1"/>
      <c r="L4" s="3"/>
      <c r="M4" s="3"/>
      <c r="N4" s="3"/>
      <c r="O4" s="3"/>
      <c r="P4" s="3"/>
      <c r="Q4" s="3"/>
      <c r="R4" s="3"/>
      <c r="S4" s="3"/>
    </row>
    <row r="5" spans="1:19" ht="12.75">
      <c r="A5" s="8"/>
      <c r="B5" s="9"/>
      <c r="C5" s="9"/>
      <c r="D5" s="9"/>
      <c r="E5" s="10" t="s">
        <v>86</v>
      </c>
      <c r="F5" s="1"/>
      <c r="G5" s="1"/>
      <c r="H5" s="9"/>
      <c r="I5" s="9"/>
      <c r="J5" s="9"/>
      <c r="K5" s="1"/>
      <c r="L5" s="9"/>
      <c r="M5" s="9"/>
      <c r="N5" s="9"/>
      <c r="O5" s="9"/>
      <c r="P5" s="9"/>
      <c r="Q5" s="9"/>
      <c r="R5" s="9"/>
      <c r="S5" s="9"/>
    </row>
    <row r="6" spans="1:19" ht="13.5" thickBot="1">
      <c r="A6" s="11" t="s">
        <v>84</v>
      </c>
      <c r="B6" s="12"/>
      <c r="C6" s="12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3" t="s">
        <v>77</v>
      </c>
    </row>
    <row r="7" spans="1:19" ht="15" customHeight="1" thickBot="1">
      <c r="A7" s="14"/>
      <c r="B7" s="15"/>
      <c r="C7" s="16"/>
      <c r="D7" s="15"/>
      <c r="E7" s="15" t="s">
        <v>82</v>
      </c>
      <c r="F7" s="17" t="s">
        <v>1</v>
      </c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22"/>
      <c r="S7" s="23"/>
    </row>
    <row r="8" spans="1:19" ht="15" thickBot="1">
      <c r="A8" s="24" t="s">
        <v>81</v>
      </c>
      <c r="B8" s="24" t="s">
        <v>7</v>
      </c>
      <c r="C8" s="24" t="s">
        <v>8</v>
      </c>
      <c r="D8" s="24" t="s">
        <v>0</v>
      </c>
      <c r="E8" s="24" t="s">
        <v>83</v>
      </c>
      <c r="F8" s="25" t="s">
        <v>5</v>
      </c>
      <c r="G8" s="26"/>
      <c r="H8" s="26"/>
      <c r="I8" s="26"/>
      <c r="J8" s="27"/>
      <c r="K8" s="17" t="s">
        <v>6</v>
      </c>
      <c r="L8" s="28"/>
      <c r="M8" s="28"/>
      <c r="N8" s="28"/>
      <c r="O8" s="29"/>
      <c r="P8" s="30"/>
      <c r="Q8" s="31" t="s">
        <v>9</v>
      </c>
      <c r="R8" s="32"/>
      <c r="S8" s="33" t="s">
        <v>9</v>
      </c>
    </row>
    <row r="9" spans="1:19" ht="15" thickBot="1">
      <c r="A9" s="34"/>
      <c r="B9" s="34"/>
      <c r="C9" s="34"/>
      <c r="D9" s="34"/>
      <c r="E9" s="34"/>
      <c r="F9" s="35" t="s">
        <v>10</v>
      </c>
      <c r="G9" s="36" t="s">
        <v>2</v>
      </c>
      <c r="H9" s="36" t="s">
        <v>3</v>
      </c>
      <c r="I9" s="37" t="s">
        <v>4</v>
      </c>
      <c r="J9" s="38" t="s">
        <v>11</v>
      </c>
      <c r="K9" s="39" t="s">
        <v>10</v>
      </c>
      <c r="L9" s="36" t="s">
        <v>2</v>
      </c>
      <c r="M9" s="36" t="s">
        <v>3</v>
      </c>
      <c r="N9" s="37" t="s">
        <v>4</v>
      </c>
      <c r="O9" s="40" t="s">
        <v>11</v>
      </c>
      <c r="P9" s="41"/>
      <c r="Q9" s="42"/>
      <c r="R9" s="43"/>
      <c r="S9" s="44"/>
    </row>
    <row r="10" spans="1:19" ht="15.75" thickBot="1">
      <c r="A10" s="45" t="s">
        <v>20</v>
      </c>
      <c r="B10" s="46"/>
      <c r="C10" s="47"/>
      <c r="D10" s="121">
        <f aca="true" t="shared" si="0" ref="D10:O10">SUM(D11:D22)</f>
        <v>180</v>
      </c>
      <c r="E10" s="53">
        <f t="shared" si="0"/>
        <v>46</v>
      </c>
      <c r="F10" s="48">
        <f t="shared" si="0"/>
        <v>46</v>
      </c>
      <c r="G10" s="50">
        <f t="shared" si="0"/>
        <v>24</v>
      </c>
      <c r="H10" s="50">
        <f t="shared" si="0"/>
        <v>12</v>
      </c>
      <c r="I10" s="50">
        <f t="shared" si="0"/>
        <v>0</v>
      </c>
      <c r="J10" s="51">
        <f t="shared" si="0"/>
        <v>22</v>
      </c>
      <c r="K10" s="52">
        <f t="shared" si="0"/>
        <v>62</v>
      </c>
      <c r="L10" s="50">
        <f t="shared" si="0"/>
        <v>0</v>
      </c>
      <c r="M10" s="50">
        <f t="shared" si="0"/>
        <v>36</v>
      </c>
      <c r="N10" s="50">
        <f t="shared" si="0"/>
        <v>0</v>
      </c>
      <c r="O10" s="115">
        <f t="shared" si="0"/>
        <v>24</v>
      </c>
      <c r="P10" s="48"/>
      <c r="Q10" s="50"/>
      <c r="R10" s="51"/>
      <c r="S10" s="126"/>
    </row>
    <row r="11" spans="1:19" ht="15">
      <c r="A11" s="122" t="s">
        <v>5</v>
      </c>
      <c r="B11" s="141" t="s">
        <v>90</v>
      </c>
      <c r="C11" s="134" t="s">
        <v>32</v>
      </c>
      <c r="D11" s="156">
        <f>SUM(F11:H11,K11:M11)</f>
        <v>16</v>
      </c>
      <c r="E11" s="157">
        <f>SUM(J11,O11)</f>
        <v>5</v>
      </c>
      <c r="F11" s="54">
        <v>8</v>
      </c>
      <c r="G11" s="55">
        <v>8</v>
      </c>
      <c r="H11" s="55">
        <v>0</v>
      </c>
      <c r="I11" s="55" t="s">
        <v>16</v>
      </c>
      <c r="J11" s="56">
        <v>5</v>
      </c>
      <c r="K11" s="57"/>
      <c r="L11" s="55"/>
      <c r="M11" s="55"/>
      <c r="N11" s="55"/>
      <c r="O11" s="116"/>
      <c r="P11" s="54"/>
      <c r="Q11" s="55"/>
      <c r="R11" s="56"/>
      <c r="S11" s="127"/>
    </row>
    <row r="12" spans="1:19" ht="15">
      <c r="A12" s="123" t="s">
        <v>6</v>
      </c>
      <c r="B12" s="142" t="s">
        <v>60</v>
      </c>
      <c r="C12" s="135" t="s">
        <v>28</v>
      </c>
      <c r="D12" s="156">
        <f>SUM(F12:H12,K12:M12)</f>
        <v>16</v>
      </c>
      <c r="E12" s="157">
        <f>SUM(J12,O12)</f>
        <v>5</v>
      </c>
      <c r="F12" s="58">
        <v>8</v>
      </c>
      <c r="G12" s="59">
        <v>8</v>
      </c>
      <c r="H12" s="59">
        <v>0</v>
      </c>
      <c r="I12" s="59" t="s">
        <v>16</v>
      </c>
      <c r="J12" s="60">
        <v>5</v>
      </c>
      <c r="K12" s="61"/>
      <c r="L12" s="59"/>
      <c r="M12" s="59"/>
      <c r="N12" s="59"/>
      <c r="O12" s="117"/>
      <c r="P12" s="58"/>
      <c r="Q12" s="59"/>
      <c r="R12" s="60"/>
      <c r="S12" s="128"/>
    </row>
    <row r="13" spans="1:19" ht="15">
      <c r="A13" s="124" t="s">
        <v>41</v>
      </c>
      <c r="B13" s="143" t="s">
        <v>65</v>
      </c>
      <c r="C13" s="136" t="s">
        <v>33</v>
      </c>
      <c r="D13" s="156">
        <f aca="true" t="shared" si="1" ref="D13:D22">SUM(F13:H13,K13:M13)</f>
        <v>18</v>
      </c>
      <c r="E13" s="157">
        <f aca="true" t="shared" si="2" ref="E13:E22">SUM(J13,O13)</f>
        <v>5</v>
      </c>
      <c r="F13" s="62">
        <v>10</v>
      </c>
      <c r="G13" s="63">
        <v>8</v>
      </c>
      <c r="H13" s="63">
        <v>0</v>
      </c>
      <c r="I13" s="63" t="s">
        <v>12</v>
      </c>
      <c r="J13" s="64">
        <v>5</v>
      </c>
      <c r="K13" s="65"/>
      <c r="L13" s="63"/>
      <c r="M13" s="63"/>
      <c r="N13" s="63"/>
      <c r="O13" s="118"/>
      <c r="P13" s="62"/>
      <c r="Q13" s="63"/>
      <c r="R13" s="64"/>
      <c r="S13" s="129"/>
    </row>
    <row r="14" spans="1:19" ht="15">
      <c r="A14" s="123" t="s">
        <v>42</v>
      </c>
      <c r="B14" s="143" t="s">
        <v>66</v>
      </c>
      <c r="C14" s="136" t="s">
        <v>87</v>
      </c>
      <c r="D14" s="156">
        <f t="shared" si="1"/>
        <v>14</v>
      </c>
      <c r="E14" s="157">
        <f t="shared" si="2"/>
        <v>3</v>
      </c>
      <c r="F14" s="62">
        <v>10</v>
      </c>
      <c r="G14" s="63">
        <v>0</v>
      </c>
      <c r="H14" s="63">
        <v>4</v>
      </c>
      <c r="I14" s="63" t="s">
        <v>16</v>
      </c>
      <c r="J14" s="64">
        <v>3</v>
      </c>
      <c r="K14" s="65"/>
      <c r="L14" s="63"/>
      <c r="M14" s="63"/>
      <c r="N14" s="63"/>
      <c r="O14" s="118"/>
      <c r="P14" s="62"/>
      <c r="Q14" s="63"/>
      <c r="R14" s="64"/>
      <c r="S14" s="129"/>
    </row>
    <row r="15" spans="1:19" ht="15">
      <c r="A15" s="124" t="s">
        <v>43</v>
      </c>
      <c r="B15" s="143" t="s">
        <v>67</v>
      </c>
      <c r="C15" s="136" t="s">
        <v>35</v>
      </c>
      <c r="D15" s="156">
        <f t="shared" si="1"/>
        <v>14</v>
      </c>
      <c r="E15" s="157">
        <f t="shared" si="2"/>
        <v>4</v>
      </c>
      <c r="F15" s="62"/>
      <c r="G15" s="63"/>
      <c r="H15" s="63"/>
      <c r="I15" s="63"/>
      <c r="J15" s="64"/>
      <c r="K15" s="65">
        <v>4</v>
      </c>
      <c r="L15" s="63">
        <v>0</v>
      </c>
      <c r="M15" s="63">
        <v>10</v>
      </c>
      <c r="N15" s="63" t="s">
        <v>12</v>
      </c>
      <c r="O15" s="118">
        <v>4</v>
      </c>
      <c r="P15" s="62" t="s">
        <v>42</v>
      </c>
      <c r="Q15" s="63"/>
      <c r="R15" s="64"/>
      <c r="S15" s="129" t="s">
        <v>34</v>
      </c>
    </row>
    <row r="16" spans="1:19" ht="15">
      <c r="A16" s="123" t="s">
        <v>44</v>
      </c>
      <c r="B16" s="143" t="s">
        <v>68</v>
      </c>
      <c r="C16" s="136" t="s">
        <v>36</v>
      </c>
      <c r="D16" s="156">
        <f t="shared" si="1"/>
        <v>14</v>
      </c>
      <c r="E16" s="157">
        <f t="shared" si="2"/>
        <v>4</v>
      </c>
      <c r="F16" s="62"/>
      <c r="G16" s="63"/>
      <c r="H16" s="63"/>
      <c r="I16" s="63"/>
      <c r="J16" s="64"/>
      <c r="K16" s="65">
        <v>10</v>
      </c>
      <c r="L16" s="63">
        <v>0</v>
      </c>
      <c r="M16" s="63">
        <v>4</v>
      </c>
      <c r="N16" s="63" t="s">
        <v>12</v>
      </c>
      <c r="O16" s="118">
        <v>4</v>
      </c>
      <c r="P16" s="62" t="s">
        <v>41</v>
      </c>
      <c r="Q16" s="63"/>
      <c r="R16" s="64"/>
      <c r="S16" s="129" t="s">
        <v>33</v>
      </c>
    </row>
    <row r="17" spans="1:19" ht="15">
      <c r="A17" s="124" t="s">
        <v>45</v>
      </c>
      <c r="B17" s="144" t="s">
        <v>69</v>
      </c>
      <c r="C17" s="137" t="s">
        <v>37</v>
      </c>
      <c r="D17" s="156">
        <f t="shared" si="1"/>
        <v>18</v>
      </c>
      <c r="E17" s="157">
        <f t="shared" si="2"/>
        <v>4</v>
      </c>
      <c r="F17" s="62">
        <v>10</v>
      </c>
      <c r="G17" s="63">
        <v>0</v>
      </c>
      <c r="H17" s="63">
        <v>8</v>
      </c>
      <c r="I17" s="63" t="s">
        <v>12</v>
      </c>
      <c r="J17" s="64">
        <v>4</v>
      </c>
      <c r="K17" s="65"/>
      <c r="L17" s="63"/>
      <c r="M17" s="63"/>
      <c r="N17" s="63"/>
      <c r="O17" s="118"/>
      <c r="P17" s="62" t="s">
        <v>88</v>
      </c>
      <c r="Q17" s="63"/>
      <c r="R17" s="64"/>
      <c r="S17" s="129" t="s">
        <v>89</v>
      </c>
    </row>
    <row r="18" spans="1:19" ht="15">
      <c r="A18" s="123" t="s">
        <v>46</v>
      </c>
      <c r="B18" s="145" t="s">
        <v>70</v>
      </c>
      <c r="C18" s="138" t="s">
        <v>38</v>
      </c>
      <c r="D18" s="156">
        <f t="shared" si="1"/>
        <v>20</v>
      </c>
      <c r="E18" s="157">
        <f t="shared" si="2"/>
        <v>4</v>
      </c>
      <c r="F18" s="62"/>
      <c r="G18" s="63"/>
      <c r="H18" s="63"/>
      <c r="I18" s="63"/>
      <c r="J18" s="64"/>
      <c r="K18" s="65">
        <v>10</v>
      </c>
      <c r="L18" s="63">
        <v>0</v>
      </c>
      <c r="M18" s="63">
        <v>10</v>
      </c>
      <c r="N18" s="63" t="s">
        <v>12</v>
      </c>
      <c r="O18" s="118">
        <v>4</v>
      </c>
      <c r="P18" s="62" t="s">
        <v>45</v>
      </c>
      <c r="Q18" s="63"/>
      <c r="R18" s="64"/>
      <c r="S18" s="130" t="s">
        <v>37</v>
      </c>
    </row>
    <row r="19" spans="1:19" ht="15">
      <c r="A19" s="124" t="s">
        <v>47</v>
      </c>
      <c r="B19" s="146" t="s">
        <v>71</v>
      </c>
      <c r="C19" s="139" t="s">
        <v>30</v>
      </c>
      <c r="D19" s="156">
        <f t="shared" si="1"/>
        <v>16</v>
      </c>
      <c r="E19" s="157">
        <f t="shared" si="2"/>
        <v>4</v>
      </c>
      <c r="F19" s="62"/>
      <c r="G19" s="63"/>
      <c r="H19" s="63"/>
      <c r="I19" s="63"/>
      <c r="J19" s="64"/>
      <c r="K19" s="65">
        <v>8</v>
      </c>
      <c r="L19" s="63">
        <v>0</v>
      </c>
      <c r="M19" s="63">
        <v>8</v>
      </c>
      <c r="N19" s="63" t="s">
        <v>16</v>
      </c>
      <c r="O19" s="118">
        <v>4</v>
      </c>
      <c r="P19" s="62"/>
      <c r="Q19" s="63"/>
      <c r="R19" s="64"/>
      <c r="S19" s="129"/>
    </row>
    <row r="20" spans="1:19" ht="15">
      <c r="A20" s="123" t="s">
        <v>48</v>
      </c>
      <c r="B20" s="146" t="s">
        <v>72</v>
      </c>
      <c r="C20" s="139" t="s">
        <v>31</v>
      </c>
      <c r="D20" s="156">
        <f t="shared" si="1"/>
        <v>14</v>
      </c>
      <c r="E20" s="157">
        <f t="shared" si="2"/>
        <v>3</v>
      </c>
      <c r="F20" s="62"/>
      <c r="G20" s="63"/>
      <c r="H20" s="63"/>
      <c r="I20" s="63"/>
      <c r="J20" s="64"/>
      <c r="K20" s="65">
        <v>10</v>
      </c>
      <c r="L20" s="63">
        <v>0</v>
      </c>
      <c r="M20" s="63">
        <v>4</v>
      </c>
      <c r="N20" s="63" t="s">
        <v>12</v>
      </c>
      <c r="O20" s="118">
        <v>3</v>
      </c>
      <c r="P20" s="62"/>
      <c r="Q20" s="63"/>
      <c r="R20" s="64"/>
      <c r="S20" s="129"/>
    </row>
    <row r="21" spans="1:19" ht="15">
      <c r="A21" s="124" t="s">
        <v>49</v>
      </c>
      <c r="B21" s="147" t="s">
        <v>73</v>
      </c>
      <c r="C21" s="136" t="s">
        <v>39</v>
      </c>
      <c r="D21" s="156">
        <f t="shared" si="1"/>
        <v>10</v>
      </c>
      <c r="E21" s="157">
        <f t="shared" si="2"/>
        <v>3</v>
      </c>
      <c r="F21" s="62"/>
      <c r="G21" s="63"/>
      <c r="H21" s="63"/>
      <c r="I21" s="63"/>
      <c r="J21" s="64"/>
      <c r="K21" s="65">
        <v>10</v>
      </c>
      <c r="L21" s="63">
        <v>0</v>
      </c>
      <c r="M21" s="63">
        <v>0</v>
      </c>
      <c r="N21" s="63" t="s">
        <v>16</v>
      </c>
      <c r="O21" s="118">
        <v>3</v>
      </c>
      <c r="P21" s="62"/>
      <c r="Q21" s="63"/>
      <c r="R21" s="64"/>
      <c r="S21" s="129"/>
    </row>
    <row r="22" spans="1:19" ht="15.75" thickBot="1">
      <c r="A22" s="123" t="s">
        <v>50</v>
      </c>
      <c r="B22" s="146" t="s">
        <v>74</v>
      </c>
      <c r="C22" s="139" t="s">
        <v>40</v>
      </c>
      <c r="D22" s="156">
        <f t="shared" si="1"/>
        <v>10</v>
      </c>
      <c r="E22" s="157">
        <f t="shared" si="2"/>
        <v>2</v>
      </c>
      <c r="F22" s="62"/>
      <c r="G22" s="63"/>
      <c r="H22" s="63"/>
      <c r="I22" s="63"/>
      <c r="J22" s="64"/>
      <c r="K22" s="65">
        <v>10</v>
      </c>
      <c r="L22" s="63">
        <v>0</v>
      </c>
      <c r="M22" s="63">
        <v>0</v>
      </c>
      <c r="N22" s="63" t="s">
        <v>16</v>
      </c>
      <c r="O22" s="118">
        <v>2</v>
      </c>
      <c r="P22" s="62"/>
      <c r="Q22" s="63"/>
      <c r="R22" s="64"/>
      <c r="S22" s="129"/>
    </row>
    <row r="23" spans="1:19" ht="15.75" thickBot="1">
      <c r="A23" s="45" t="s">
        <v>18</v>
      </c>
      <c r="B23" s="46"/>
      <c r="C23" s="47"/>
      <c r="D23" s="121">
        <f aca="true" t="shared" si="3" ref="D23:O23">SUM(D24:D24)</f>
        <v>28</v>
      </c>
      <c r="E23" s="53">
        <f t="shared" si="3"/>
        <v>3</v>
      </c>
      <c r="F23" s="48">
        <f t="shared" si="3"/>
        <v>0</v>
      </c>
      <c r="G23" s="50">
        <f t="shared" si="3"/>
        <v>8</v>
      </c>
      <c r="H23" s="50">
        <f t="shared" si="3"/>
        <v>20</v>
      </c>
      <c r="I23" s="50">
        <f t="shared" si="3"/>
        <v>0</v>
      </c>
      <c r="J23" s="51">
        <f t="shared" si="3"/>
        <v>3</v>
      </c>
      <c r="K23" s="52">
        <f t="shared" si="3"/>
        <v>0</v>
      </c>
      <c r="L23" s="50">
        <f t="shared" si="3"/>
        <v>0</v>
      </c>
      <c r="M23" s="50">
        <f t="shared" si="3"/>
        <v>0</v>
      </c>
      <c r="N23" s="50">
        <f t="shared" si="3"/>
        <v>0</v>
      </c>
      <c r="O23" s="115">
        <f t="shared" si="3"/>
        <v>0</v>
      </c>
      <c r="P23" s="48"/>
      <c r="Q23" s="50"/>
      <c r="R23" s="51"/>
      <c r="S23" s="126"/>
    </row>
    <row r="24" spans="1:19" ht="15.75" thickBot="1">
      <c r="A24" s="125" t="s">
        <v>51</v>
      </c>
      <c r="B24" s="148" t="s">
        <v>61</v>
      </c>
      <c r="C24" s="140" t="s">
        <v>22</v>
      </c>
      <c r="D24" s="158">
        <f>SUM(F24:H24,K24:M24)</f>
        <v>28</v>
      </c>
      <c r="E24" s="159">
        <f>SUM(J24,O24)</f>
        <v>3</v>
      </c>
      <c r="F24" s="66">
        <v>0</v>
      </c>
      <c r="G24" s="67">
        <v>8</v>
      </c>
      <c r="H24" s="67">
        <v>20</v>
      </c>
      <c r="I24" s="67" t="s">
        <v>16</v>
      </c>
      <c r="J24" s="68">
        <v>3</v>
      </c>
      <c r="K24" s="69"/>
      <c r="L24" s="67"/>
      <c r="M24" s="67"/>
      <c r="N24" s="67"/>
      <c r="O24" s="119"/>
      <c r="P24" s="66"/>
      <c r="Q24" s="67"/>
      <c r="R24" s="68"/>
      <c r="S24" s="131"/>
    </row>
    <row r="25" spans="1:19" ht="15.75" thickBot="1">
      <c r="A25" s="45" t="s">
        <v>19</v>
      </c>
      <c r="B25" s="46"/>
      <c r="C25" s="150"/>
      <c r="D25" s="121">
        <f aca="true" t="shared" si="4" ref="D25:O25">SUM(D26:D26)</f>
        <v>16</v>
      </c>
      <c r="E25" s="53">
        <f t="shared" si="4"/>
        <v>3</v>
      </c>
      <c r="F25" s="70">
        <f t="shared" si="4"/>
        <v>8</v>
      </c>
      <c r="G25" s="71">
        <f t="shared" si="4"/>
        <v>8</v>
      </c>
      <c r="H25" s="71">
        <f t="shared" si="4"/>
        <v>0</v>
      </c>
      <c r="I25" s="71">
        <f t="shared" si="4"/>
        <v>0</v>
      </c>
      <c r="J25" s="72">
        <f t="shared" si="4"/>
        <v>3</v>
      </c>
      <c r="K25" s="73">
        <f t="shared" si="4"/>
        <v>0</v>
      </c>
      <c r="L25" s="71">
        <f t="shared" si="4"/>
        <v>0</v>
      </c>
      <c r="M25" s="71">
        <f t="shared" si="4"/>
        <v>0</v>
      </c>
      <c r="N25" s="71">
        <f t="shared" si="4"/>
        <v>0</v>
      </c>
      <c r="O25" s="120">
        <f t="shared" si="4"/>
        <v>0</v>
      </c>
      <c r="P25" s="70"/>
      <c r="Q25" s="71"/>
      <c r="R25" s="72"/>
      <c r="S25" s="126"/>
    </row>
    <row r="26" spans="1:19" ht="15.75" thickBot="1">
      <c r="A26" s="133" t="s">
        <v>52</v>
      </c>
      <c r="B26" s="148" t="s">
        <v>62</v>
      </c>
      <c r="C26" s="151" t="s">
        <v>17</v>
      </c>
      <c r="D26" s="158">
        <f>SUM(F26:H26,K26:M26)</f>
        <v>16</v>
      </c>
      <c r="E26" s="159">
        <f>SUM(J26,O26)</f>
        <v>3</v>
      </c>
      <c r="F26" s="66">
        <v>8</v>
      </c>
      <c r="G26" s="67">
        <v>8</v>
      </c>
      <c r="H26" s="67">
        <v>0</v>
      </c>
      <c r="I26" s="67" t="s">
        <v>12</v>
      </c>
      <c r="J26" s="68">
        <v>3</v>
      </c>
      <c r="K26" s="69"/>
      <c r="L26" s="59"/>
      <c r="M26" s="59"/>
      <c r="N26" s="59"/>
      <c r="O26" s="117"/>
      <c r="P26" s="58"/>
      <c r="Q26" s="59"/>
      <c r="R26" s="60"/>
      <c r="S26" s="131"/>
    </row>
    <row r="27" spans="1:19" ht="15.75" thickBot="1">
      <c r="A27" s="45" t="s">
        <v>21</v>
      </c>
      <c r="B27" s="46"/>
      <c r="C27" s="150"/>
      <c r="D27" s="121">
        <f aca="true" t="shared" si="5" ref="D27:O27">SUM(D28:D29)</f>
        <v>5</v>
      </c>
      <c r="E27" s="53">
        <f t="shared" si="5"/>
        <v>8</v>
      </c>
      <c r="F27" s="74">
        <f t="shared" si="5"/>
        <v>0</v>
      </c>
      <c r="G27" s="49">
        <f t="shared" si="5"/>
        <v>0</v>
      </c>
      <c r="H27" s="49">
        <f t="shared" si="5"/>
        <v>0</v>
      </c>
      <c r="I27" s="49">
        <f t="shared" si="5"/>
        <v>0</v>
      </c>
      <c r="J27" s="51">
        <f t="shared" si="5"/>
        <v>0</v>
      </c>
      <c r="K27" s="75">
        <f t="shared" si="5"/>
        <v>0</v>
      </c>
      <c r="L27" s="49">
        <f t="shared" si="5"/>
        <v>5</v>
      </c>
      <c r="M27" s="49">
        <f t="shared" si="5"/>
        <v>0</v>
      </c>
      <c r="N27" s="49">
        <f t="shared" si="5"/>
        <v>0</v>
      </c>
      <c r="O27" s="115">
        <f t="shared" si="5"/>
        <v>8</v>
      </c>
      <c r="P27" s="48"/>
      <c r="Q27" s="50"/>
      <c r="R27" s="51"/>
      <c r="S27" s="126"/>
    </row>
    <row r="28" spans="1:19" ht="15">
      <c r="A28" s="123" t="s">
        <v>53</v>
      </c>
      <c r="B28" s="149" t="s">
        <v>63</v>
      </c>
      <c r="C28" s="152" t="s">
        <v>24</v>
      </c>
      <c r="D28" s="156">
        <f>SUM(F28:H28,K28:M28)</f>
        <v>5</v>
      </c>
      <c r="E28" s="157">
        <f>SUM(J28,O28)</f>
        <v>2</v>
      </c>
      <c r="F28" s="58"/>
      <c r="G28" s="59"/>
      <c r="H28" s="59"/>
      <c r="I28" s="59"/>
      <c r="J28" s="60"/>
      <c r="K28" s="61">
        <v>0</v>
      </c>
      <c r="L28" s="59">
        <v>5</v>
      </c>
      <c r="M28" s="59">
        <v>0</v>
      </c>
      <c r="N28" s="59" t="s">
        <v>16</v>
      </c>
      <c r="O28" s="117">
        <v>2</v>
      </c>
      <c r="P28" s="58"/>
      <c r="Q28" s="59"/>
      <c r="R28" s="60"/>
      <c r="S28" s="128"/>
    </row>
    <row r="29" spans="1:19" ht="15.75" thickBot="1">
      <c r="A29" s="122" t="s">
        <v>54</v>
      </c>
      <c r="B29" s="149" t="s">
        <v>64</v>
      </c>
      <c r="C29" s="152" t="s">
        <v>23</v>
      </c>
      <c r="D29" s="156">
        <f>SUM(F29:H29,K29:M29)</f>
        <v>0</v>
      </c>
      <c r="E29" s="160">
        <f>SUM(J29,O29)</f>
        <v>6</v>
      </c>
      <c r="F29" s="58"/>
      <c r="G29" s="59"/>
      <c r="H29" s="59"/>
      <c r="I29" s="59"/>
      <c r="J29" s="60"/>
      <c r="K29" s="61">
        <v>0</v>
      </c>
      <c r="L29" s="59">
        <v>0</v>
      </c>
      <c r="M29" s="59">
        <v>0</v>
      </c>
      <c r="N29" s="59" t="s">
        <v>16</v>
      </c>
      <c r="O29" s="117">
        <v>6</v>
      </c>
      <c r="P29" s="167"/>
      <c r="Q29" s="168"/>
      <c r="R29" s="169"/>
      <c r="S29" s="132"/>
    </row>
    <row r="30" spans="1:19" ht="15">
      <c r="A30" s="76" t="s">
        <v>25</v>
      </c>
      <c r="B30" s="112"/>
      <c r="C30" s="153"/>
      <c r="D30" s="161">
        <f>SUM(F30:H30,K30:M30)</f>
        <v>229</v>
      </c>
      <c r="E30" s="162"/>
      <c r="F30" s="78">
        <f>F10+F23+F25+F27</f>
        <v>54</v>
      </c>
      <c r="G30" s="77">
        <f>G10+G23+G25+G27</f>
        <v>40</v>
      </c>
      <c r="H30" s="79">
        <f>H10+H23+H25+H27</f>
        <v>32</v>
      </c>
      <c r="I30" s="77"/>
      <c r="J30" s="80"/>
      <c r="K30" s="79">
        <f>K10+K23+K25+K27</f>
        <v>62</v>
      </c>
      <c r="L30" s="79">
        <f>L10+L23+L25+L27</f>
        <v>5</v>
      </c>
      <c r="M30" s="79">
        <f>M10+M23+M25+M27</f>
        <v>36</v>
      </c>
      <c r="N30" s="77"/>
      <c r="O30" s="81"/>
      <c r="P30" s="87"/>
      <c r="Q30" s="88"/>
      <c r="R30" s="88"/>
      <c r="S30" s="82"/>
    </row>
    <row r="31" spans="1:19" ht="15">
      <c r="A31" s="83" t="s">
        <v>26</v>
      </c>
      <c r="B31" s="113"/>
      <c r="C31" s="154"/>
      <c r="D31" s="163"/>
      <c r="E31" s="164"/>
      <c r="F31" s="170">
        <f>SUM(F30:H30)</f>
        <v>126</v>
      </c>
      <c r="G31" s="171"/>
      <c r="H31" s="171"/>
      <c r="I31" s="84"/>
      <c r="J31" s="85"/>
      <c r="K31" s="172">
        <f>SUM(K30:M30)</f>
        <v>103</v>
      </c>
      <c r="L31" s="173"/>
      <c r="M31" s="173"/>
      <c r="N31" s="84"/>
      <c r="O31" s="86"/>
      <c r="P31" s="87"/>
      <c r="Q31" s="88"/>
      <c r="R31" s="88"/>
      <c r="S31" s="82"/>
    </row>
    <row r="32" spans="1:19" ht="15.75" thickBot="1">
      <c r="A32" s="89" t="s">
        <v>13</v>
      </c>
      <c r="B32" s="114"/>
      <c r="C32" s="155"/>
      <c r="D32" s="165"/>
      <c r="E32" s="166">
        <f>SUM(J32,O32)</f>
        <v>60</v>
      </c>
      <c r="F32" s="91"/>
      <c r="G32" s="90"/>
      <c r="H32" s="90"/>
      <c r="I32" s="90"/>
      <c r="J32" s="92">
        <f>J10+J23+J25+J27</f>
        <v>28</v>
      </c>
      <c r="K32" s="93"/>
      <c r="L32" s="90"/>
      <c r="M32" s="90"/>
      <c r="N32" s="90"/>
      <c r="O32" s="94">
        <f>O10+O23+O25+O27</f>
        <v>32</v>
      </c>
      <c r="P32" s="87"/>
      <c r="Q32" s="88"/>
      <c r="R32" s="88"/>
      <c r="S32" s="82"/>
    </row>
    <row r="33" spans="1:19" ht="15">
      <c r="A33" s="95"/>
      <c r="B33" s="96"/>
      <c r="C33" s="97" t="s">
        <v>14</v>
      </c>
      <c r="D33" s="98"/>
      <c r="E33" s="98"/>
      <c r="F33" s="99"/>
      <c r="G33" s="98"/>
      <c r="H33" s="98"/>
      <c r="I33" s="100">
        <f>COUNTIF(I11:I29,"v")</f>
        <v>3</v>
      </c>
      <c r="J33" s="101"/>
      <c r="K33" s="98"/>
      <c r="L33" s="98"/>
      <c r="M33" s="98"/>
      <c r="N33" s="102">
        <f>COUNTIF(N11:N29,"v")</f>
        <v>4</v>
      </c>
      <c r="O33" s="103"/>
      <c r="P33" s="87"/>
      <c r="Q33" s="88"/>
      <c r="R33" s="88"/>
      <c r="S33" s="82"/>
    </row>
    <row r="34" spans="1:19" ht="15.75" thickBot="1">
      <c r="A34" s="95"/>
      <c r="B34" s="96"/>
      <c r="C34" s="104" t="s">
        <v>15</v>
      </c>
      <c r="D34" s="105"/>
      <c r="E34" s="105"/>
      <c r="F34" s="106"/>
      <c r="G34" s="105"/>
      <c r="H34" s="105"/>
      <c r="I34" s="107">
        <f>COUNTIF(I11:I29,"é")</f>
        <v>4</v>
      </c>
      <c r="J34" s="108"/>
      <c r="K34" s="105"/>
      <c r="L34" s="105"/>
      <c r="M34" s="105"/>
      <c r="N34" s="107">
        <f>COUNTIF(N11:N29,"é")</f>
        <v>5</v>
      </c>
      <c r="O34" s="109"/>
      <c r="P34" s="87"/>
      <c r="Q34" s="88"/>
      <c r="R34" s="88"/>
      <c r="S34" s="82"/>
    </row>
    <row r="35" spans="1:19" ht="15">
      <c r="A35" s="110"/>
      <c r="B35" s="111"/>
      <c r="C35" s="111"/>
      <c r="D35" s="110"/>
      <c r="E35" s="110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5">
      <c r="A36" s="110"/>
      <c r="B36" s="82"/>
      <c r="C36" s="88" t="s">
        <v>29</v>
      </c>
      <c r="D36" s="110"/>
      <c r="E36" s="110"/>
      <c r="F36" s="111" t="s">
        <v>57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5">
      <c r="A37" s="110"/>
      <c r="B37" s="82"/>
      <c r="C37" s="82" t="s">
        <v>55</v>
      </c>
      <c r="D37" s="110"/>
      <c r="E37" s="110"/>
      <c r="F37" s="111" t="s">
        <v>58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5">
      <c r="A38" s="110"/>
      <c r="B38" s="82"/>
      <c r="C38" s="88" t="s">
        <v>17</v>
      </c>
      <c r="D38" s="110"/>
      <c r="E38" s="110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5">
      <c r="A39" s="110"/>
      <c r="B39" s="82"/>
      <c r="C39" s="88" t="s">
        <v>22</v>
      </c>
      <c r="D39" s="110"/>
      <c r="E39" s="110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5">
      <c r="A40" s="110"/>
      <c r="B40" s="82"/>
      <c r="C40" s="88" t="s">
        <v>56</v>
      </c>
      <c r="D40" s="110"/>
      <c r="E40" s="110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5">
      <c r="A41" s="110"/>
      <c r="B41" s="82"/>
      <c r="C41" s="82" t="s">
        <v>59</v>
      </c>
      <c r="D41" s="110"/>
      <c r="E41" s="11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</sheetData>
  <sheetProtection/>
  <mergeCells count="2">
    <mergeCell ref="F31:H31"/>
    <mergeCell ref="K31:M3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ignoredErrors>
    <ignoredError sqref="D11:D14 D16:D18 D20" formulaRange="1"/>
    <ignoredError sqref="D23 D27:D29 D25 E23:E29" formula="1"/>
    <ignoredError sqref="D24 D2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Lantos Zoltán</cp:lastModifiedBy>
  <cp:lastPrinted>2017-07-22T15:30:29Z</cp:lastPrinted>
  <dcterms:created xsi:type="dcterms:W3CDTF">2008-05-03T23:04:50Z</dcterms:created>
  <dcterms:modified xsi:type="dcterms:W3CDTF">2018-05-14T06:59:48Z</dcterms:modified>
  <cp:category/>
  <cp:version/>
  <cp:contentType/>
  <cp:contentStatus/>
</cp:coreProperties>
</file>