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60" tabRatio="762" activeTab="0"/>
  </bookViews>
  <sheets>
    <sheet name="tanári" sheetId="1" r:id="rId1"/>
  </sheets>
  <definedNames/>
  <calcPr fullCalcOnLoad="1"/>
</workbook>
</file>

<file path=xl/sharedStrings.xml><?xml version="1.0" encoding="utf-8"?>
<sst xmlns="http://schemas.openxmlformats.org/spreadsheetml/2006/main" count="226" uniqueCount="120">
  <si>
    <t>Belépési feltétel: 1993. évi ftv. szerinti szakiránynak megfelelő főiskolai szintű szakmai tanári végzettség</t>
  </si>
  <si>
    <t>Kód</t>
  </si>
  <si>
    <t>Tantárgyak</t>
  </si>
  <si>
    <t>Össz. óra</t>
  </si>
  <si>
    <t>Félévi óraszám, számonkérés módja, kreditpont</t>
  </si>
  <si>
    <t>Előtanulmányok</t>
  </si>
  <si>
    <t>1.</t>
  </si>
  <si>
    <t>2.</t>
  </si>
  <si>
    <t>ea</t>
  </si>
  <si>
    <t>gy</t>
  </si>
  <si>
    <t>la</t>
  </si>
  <si>
    <t>kö</t>
  </si>
  <si>
    <t>kr</t>
  </si>
  <si>
    <t>I. Szakterületi tárgyak</t>
  </si>
  <si>
    <t>A biztonságtechnika elektronikája</t>
  </si>
  <si>
    <t>é</t>
  </si>
  <si>
    <t>Polgári és biztonságvédelmi szakmacsoportos ismeretek</t>
  </si>
  <si>
    <t>3.</t>
  </si>
  <si>
    <t>4.</t>
  </si>
  <si>
    <t>5.</t>
  </si>
  <si>
    <t>v</t>
  </si>
  <si>
    <t>6.</t>
  </si>
  <si>
    <t>7.</t>
  </si>
  <si>
    <t>8.</t>
  </si>
  <si>
    <t>9.</t>
  </si>
  <si>
    <t>10.</t>
  </si>
  <si>
    <t>II. Tanári felkészítés - pedagógiai és pszichológiai tárgyak</t>
  </si>
  <si>
    <t>Oktatástechnológia és elektronikus tanulás</t>
  </si>
  <si>
    <t>III. Tanári felkészítés - szakmódszertani tárgyak</t>
  </si>
  <si>
    <t>Szakképzés-pedagógia</t>
  </si>
  <si>
    <t>IV. Egyéni, összefüggő iskolai gyakorlatok</t>
  </si>
  <si>
    <t>Pedagógiai szeminárium II.</t>
  </si>
  <si>
    <t>Portfólió</t>
  </si>
  <si>
    <t>Közlekedés, járművek</t>
  </si>
  <si>
    <t>Hírközléstechnika</t>
  </si>
  <si>
    <t>Katasztrófaelhárítás</t>
  </si>
  <si>
    <t>Összes tantervi óra:</t>
  </si>
  <si>
    <t>Félévenkénti óraszám - összesen:</t>
  </si>
  <si>
    <t>Összes kreditpont:</t>
  </si>
  <si>
    <t>Vizsga - összesen:</t>
  </si>
  <si>
    <t>Évközi jegy - összesen:</t>
  </si>
  <si>
    <t>Záróvizsga tárgykörök:</t>
  </si>
  <si>
    <t>a) Pedagógiai ismeretkörök:</t>
  </si>
  <si>
    <t>b) Szakmai ismeretkörök:</t>
  </si>
  <si>
    <t>Biztonságtechnika-történet</t>
  </si>
  <si>
    <t>Környezetvédelem</t>
  </si>
  <si>
    <t>Gyakorlati bizonságtechnika</t>
  </si>
  <si>
    <t>11.</t>
  </si>
  <si>
    <t>12.</t>
  </si>
  <si>
    <t>13.</t>
  </si>
  <si>
    <t>14.</t>
  </si>
  <si>
    <t>15.</t>
  </si>
  <si>
    <t>Gyakorlati biztonságtechnika</t>
  </si>
  <si>
    <t>TMXOE11MLE</t>
  </si>
  <si>
    <t>TMXSP11MLE</t>
  </si>
  <si>
    <t>TMXPS22MLE</t>
  </si>
  <si>
    <t>TMXPF11MLE</t>
  </si>
  <si>
    <t>BBXET12BLE</t>
  </si>
  <si>
    <t>BBXBT11BLE</t>
  </si>
  <si>
    <t>BAXAI11BLE</t>
  </si>
  <si>
    <t>BBXAA13BLE</t>
  </si>
  <si>
    <t>BBXKO16BLE</t>
  </si>
  <si>
    <t>BBXHK16BLE</t>
  </si>
  <si>
    <t>BBXGB15BLE</t>
  </si>
  <si>
    <t>BBXKA16BLE</t>
  </si>
  <si>
    <t>BMXBM12MLE</t>
  </si>
  <si>
    <t>BBXKO13BLE</t>
  </si>
  <si>
    <t>Óbudai Egyetem</t>
  </si>
  <si>
    <t>mintatanterv</t>
  </si>
  <si>
    <t>BGK — TMPK</t>
  </si>
  <si>
    <t>SSz.</t>
  </si>
  <si>
    <t>Kredit</t>
  </si>
  <si>
    <t>pont</t>
  </si>
  <si>
    <t>3. #</t>
  </si>
  <si>
    <t>Elektrotechnika felvétele</t>
  </si>
  <si>
    <t>TMXPB11MLE</t>
  </si>
  <si>
    <t>Elektrotechnika</t>
  </si>
  <si>
    <t>Anyagismeret</t>
  </si>
  <si>
    <t>Alternatív áramforrások</t>
  </si>
  <si>
    <t>Gépészet szakmacsoportos ismeretek</t>
  </si>
  <si>
    <t>CAD/CAM modellezés alapjai</t>
  </si>
  <si>
    <t>Kötéstechnológia</t>
  </si>
  <si>
    <t>Korszerű gyártástechnológia</t>
  </si>
  <si>
    <t>Forgácsolástechnológia alapjai</t>
  </si>
  <si>
    <t>Forgácsolástechnológia számítógépes tervezése I.</t>
  </si>
  <si>
    <t>Forgácsolástechnológia számítógépes tervezése II.</t>
  </si>
  <si>
    <t>Forgácsolástechnológia és szerszámai</t>
  </si>
  <si>
    <t>Gyártó berendezések és rendszerek I.</t>
  </si>
  <si>
    <t>Gyártó berendezések és rendszerek II.</t>
  </si>
  <si>
    <t>Karbantartási ismeretek</t>
  </si>
  <si>
    <t>Energiagazdálkodás és környezetvédelem</t>
  </si>
  <si>
    <t>16.</t>
  </si>
  <si>
    <t>Megjegyzés:</t>
  </si>
  <si>
    <t>* A gépészmérnöki képzéstől eltérő előfeltétel</t>
  </si>
  <si>
    <t>Forgácsolástechnológia számítógépes tervezése I-II.</t>
  </si>
  <si>
    <t>TMXGS11MLE</t>
  </si>
  <si>
    <t>BGXFA13BLE</t>
  </si>
  <si>
    <t>BGXFS15BLE</t>
  </si>
  <si>
    <t>BGXFS26BLE</t>
  </si>
  <si>
    <t>BGXFT14BLE</t>
  </si>
  <si>
    <t>BGXGR15BLE</t>
  </si>
  <si>
    <t>BGXGR26BLE</t>
  </si>
  <si>
    <t>BGXCT15BLE</t>
  </si>
  <si>
    <t>BAXKT14BLE</t>
  </si>
  <si>
    <t>BMXKI16BLE</t>
  </si>
  <si>
    <t>BBXEK16BLE</t>
  </si>
  <si>
    <t>Forgácsolástechnológia számítógépes tervezése I. *</t>
  </si>
  <si>
    <t>3.#</t>
  </si>
  <si>
    <t>Forgácsolástechnológia alapjai felvétele</t>
  </si>
  <si>
    <t>BAXKG14MLE</t>
  </si>
  <si>
    <t>Bánki Donát Gépész és Biztonságtechnikai Mérnöki Kar</t>
  </si>
  <si>
    <t>zárójeles tárgykódok kizárólag kreditátviteli kérelemhez !!!</t>
  </si>
  <si>
    <t>polgári és biztonságvédelem specializáció</t>
  </si>
  <si>
    <t>gépészet-mechatronika specializáció</t>
  </si>
  <si>
    <t>mintatanterv-kód: BMLETRPBM0S19 (Σ60 krd)</t>
  </si>
  <si>
    <t>képzéskód, szakkód: BMLETR, BMLETR</t>
  </si>
  <si>
    <t>szakiránykód: BMLETRPB</t>
  </si>
  <si>
    <t>tanári [2 félév [mérnöktanár]] mesterképzési (MEd) szak</t>
  </si>
  <si>
    <t>szakiránykód: BMLETRGM</t>
  </si>
  <si>
    <t>mintatanterv-kód: BMLETRGMM0S19 (Σ60 krd)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</si>
</sst>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1"/>
      <color indexed="10"/>
      <name val="Calibri"/>
      <family val="2"/>
    </font>
    <font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/>
      <bottom style="thin"/>
    </border>
  </borders>
  <cellStyleXfs count="3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5" borderId="0" applyNumberFormat="0" applyBorder="0" applyAlignment="0" applyProtection="0"/>
    <xf numFmtId="0" fontId="9" fillId="33" borderId="0" applyNumberFormat="0" applyBorder="0" applyAlignment="0" applyProtection="0"/>
    <xf numFmtId="0" fontId="11" fillId="9" borderId="2" applyNumberFormat="0" applyAlignment="0" applyProtection="0"/>
    <xf numFmtId="0" fontId="11" fillId="10" borderId="2" applyNumberFormat="0" applyAlignment="0" applyProtection="0"/>
    <xf numFmtId="0" fontId="11" fillId="9" borderId="2" applyNumberFormat="0" applyAlignment="0" applyProtection="0"/>
    <xf numFmtId="0" fontId="13" fillId="34" borderId="2" applyNumberFormat="0" applyAlignment="0" applyProtection="0"/>
    <xf numFmtId="0" fontId="15" fillId="35" borderId="3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6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2" applyNumberFormat="0" applyFill="0" applyAlignment="0" applyProtection="0"/>
    <xf numFmtId="0" fontId="11" fillId="28" borderId="2" applyNumberFormat="0" applyAlignment="0" applyProtection="0"/>
    <xf numFmtId="0" fontId="0" fillId="40" borderId="14" applyNumberFormat="0" applyFont="0" applyAlignment="0" applyProtection="0"/>
    <xf numFmtId="0" fontId="0" fillId="40" borderId="14" applyNumberFormat="0" applyFont="0" applyAlignment="0" applyProtection="0"/>
    <xf numFmtId="0" fontId="0" fillId="40" borderId="14" applyNumberFormat="0" applyFont="0" applyAlignment="0" applyProtection="0"/>
    <xf numFmtId="0" fontId="0" fillId="40" borderId="14" applyNumberFormat="0" applyFont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12" fillId="34" borderId="15" applyNumberFormat="0" applyAlignment="0" applyProtection="0"/>
    <xf numFmtId="0" fontId="17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8" applyNumberFormat="0" applyFill="0" applyAlignment="0" applyProtection="0"/>
    <xf numFmtId="0" fontId="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1" fillId="9" borderId="20" xfId="0" applyFont="1" applyFill="1" applyBorder="1" applyAlignment="1">
      <alignment horizontal="left" vertical="center"/>
    </xf>
    <xf numFmtId="0" fontId="19" fillId="9" borderId="21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43" borderId="31" xfId="0" applyFont="1" applyFill="1" applyBorder="1" applyAlignment="1">
      <alignment horizontal="center" vertical="center"/>
    </xf>
    <xf numFmtId="0" fontId="19" fillId="43" borderId="29" xfId="0" applyFont="1" applyFill="1" applyBorder="1" applyAlignment="1">
      <alignment horizontal="center" vertical="center"/>
    </xf>
    <xf numFmtId="0" fontId="19" fillId="43" borderId="32" xfId="0" applyFont="1" applyFill="1" applyBorder="1" applyAlignment="1">
      <alignment horizontal="center" vertical="center"/>
    </xf>
    <xf numFmtId="0" fontId="19" fillId="43" borderId="33" xfId="0" applyFont="1" applyFill="1" applyBorder="1" applyAlignment="1">
      <alignment horizontal="center" vertical="center"/>
    </xf>
    <xf numFmtId="0" fontId="19" fillId="43" borderId="19" xfId="0" applyFont="1" applyFill="1" applyBorder="1" applyAlignment="1">
      <alignment horizontal="center" vertical="center"/>
    </xf>
    <xf numFmtId="0" fontId="19" fillId="43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vertical="center"/>
    </xf>
    <xf numFmtId="0" fontId="20" fillId="0" borderId="20" xfId="0" applyFont="1" applyBorder="1" applyAlignment="1">
      <alignment horizontal="centerContinuous" vertical="center"/>
    </xf>
    <xf numFmtId="0" fontId="19" fillId="0" borderId="21" xfId="0" applyFont="1" applyBorder="1" applyAlignment="1">
      <alignment horizontal="centerContinuous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43" borderId="1" xfId="0" applyFont="1" applyFill="1" applyBorder="1" applyAlignment="1">
      <alignment horizontal="center" vertical="center" wrapText="1"/>
    </xf>
    <xf numFmtId="0" fontId="19" fillId="43" borderId="46" xfId="0" applyFont="1" applyFill="1" applyBorder="1" applyAlignment="1">
      <alignment horizontal="center" vertical="center"/>
    </xf>
    <xf numFmtId="0" fontId="20" fillId="43" borderId="37" xfId="0" applyFont="1" applyFill="1" applyBorder="1" applyAlignment="1">
      <alignment horizontal="center" vertical="center" wrapText="1"/>
    </xf>
    <xf numFmtId="0" fontId="19" fillId="43" borderId="4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9" fillId="43" borderId="28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centerContinuous" vertical="center"/>
    </xf>
    <xf numFmtId="0" fontId="19" fillId="9" borderId="35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vertical="center"/>
    </xf>
    <xf numFmtId="0" fontId="19" fillId="9" borderId="48" xfId="0" applyFont="1" applyFill="1" applyBorder="1" applyAlignment="1">
      <alignment vertical="center"/>
    </xf>
    <xf numFmtId="0" fontId="20" fillId="9" borderId="33" xfId="0" applyFont="1" applyFill="1" applyBorder="1" applyAlignment="1">
      <alignment horizontal="left" vertical="center"/>
    </xf>
    <xf numFmtId="0" fontId="19" fillId="9" borderId="19" xfId="0" applyFont="1" applyFill="1" applyBorder="1" applyAlignment="1">
      <alignment vertical="center"/>
    </xf>
    <xf numFmtId="0" fontId="19" fillId="9" borderId="49" xfId="0" applyFont="1" applyFill="1" applyBorder="1" applyAlignment="1">
      <alignment vertical="center"/>
    </xf>
    <xf numFmtId="0" fontId="19" fillId="9" borderId="46" xfId="0" applyFont="1" applyFill="1" applyBorder="1" applyAlignment="1">
      <alignment horizontal="centerContinuous" vertical="center"/>
    </xf>
    <xf numFmtId="0" fontId="19" fillId="9" borderId="28" xfId="0" applyFont="1" applyFill="1" applyBorder="1" applyAlignment="1">
      <alignment vertical="center"/>
    </xf>
    <xf numFmtId="0" fontId="20" fillId="0" borderId="24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9" fillId="0" borderId="5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Continuous" vertical="center"/>
    </xf>
    <xf numFmtId="0" fontId="19" fillId="0" borderId="55" xfId="0" applyFont="1" applyBorder="1" applyAlignment="1">
      <alignment horizontal="centerContinuous" vertical="center"/>
    </xf>
    <xf numFmtId="0" fontId="20" fillId="0" borderId="55" xfId="0" applyFont="1" applyBorder="1" applyAlignment="1">
      <alignment horizontal="centerContinuous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Continuous" vertical="center"/>
    </xf>
    <xf numFmtId="0" fontId="26" fillId="0" borderId="58" xfId="0" applyFont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6" fillId="0" borderId="56" xfId="0" applyFont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26" fillId="0" borderId="6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/>
    </xf>
    <xf numFmtId="0" fontId="19" fillId="43" borderId="69" xfId="0" applyFont="1" applyFill="1" applyBorder="1" applyAlignment="1">
      <alignment horizontal="center" vertical="center"/>
    </xf>
    <xf numFmtId="0" fontId="19" fillId="43" borderId="68" xfId="0" applyFont="1" applyFill="1" applyBorder="1" applyAlignment="1">
      <alignment horizontal="center" vertical="center"/>
    </xf>
    <xf numFmtId="0" fontId="19" fillId="43" borderId="70" xfId="0" applyFont="1" applyFill="1" applyBorder="1" applyAlignment="1">
      <alignment horizontal="center" vertical="center"/>
    </xf>
    <xf numFmtId="0" fontId="21" fillId="9" borderId="71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20" fillId="9" borderId="72" xfId="0" applyFont="1" applyFill="1" applyBorder="1" applyAlignment="1">
      <alignment horizontal="left" vertical="center"/>
    </xf>
    <xf numFmtId="0" fontId="19" fillId="9" borderId="73" xfId="0" applyFont="1" applyFill="1" applyBorder="1" applyAlignment="1">
      <alignment vertical="center"/>
    </xf>
    <xf numFmtId="0" fontId="19" fillId="9" borderId="78" xfId="0" applyFont="1" applyFill="1" applyBorder="1" applyAlignment="1">
      <alignment vertical="center"/>
    </xf>
    <xf numFmtId="0" fontId="20" fillId="9" borderId="72" xfId="0" applyFont="1" applyFill="1" applyBorder="1" applyAlignment="1">
      <alignment horizontal="center" vertical="center"/>
    </xf>
    <xf numFmtId="0" fontId="20" fillId="9" borderId="74" xfId="0" applyFont="1" applyFill="1" applyBorder="1" applyAlignment="1">
      <alignment horizontal="center" vertical="center"/>
    </xf>
    <xf numFmtId="0" fontId="19" fillId="9" borderId="79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9" fillId="9" borderId="80" xfId="0" applyFont="1" applyFill="1" applyBorder="1" applyAlignment="1">
      <alignment horizontal="center" vertical="center"/>
    </xf>
    <xf numFmtId="0" fontId="19" fillId="9" borderId="74" xfId="0" applyFont="1" applyFill="1" applyBorder="1" applyAlignment="1">
      <alignment horizontal="center" vertical="center"/>
    </xf>
    <xf numFmtId="0" fontId="19" fillId="9" borderId="7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 wrapText="1"/>
    </xf>
    <xf numFmtId="0" fontId="20" fillId="0" borderId="83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9" fillId="43" borderId="79" xfId="0" applyFont="1" applyFill="1" applyBorder="1" applyAlignment="1">
      <alignment horizontal="center" vertical="center"/>
    </xf>
    <xf numFmtId="0" fontId="19" fillId="43" borderId="73" xfId="0" applyFont="1" applyFill="1" applyBorder="1" applyAlignment="1">
      <alignment horizontal="center" vertical="center"/>
    </xf>
    <xf numFmtId="0" fontId="19" fillId="43" borderId="84" xfId="0" applyFont="1" applyFill="1" applyBorder="1" applyAlignment="1">
      <alignment horizontal="center" vertical="center"/>
    </xf>
    <xf numFmtId="0" fontId="19" fillId="43" borderId="72" xfId="0" applyFont="1" applyFill="1" applyBorder="1" applyAlignment="1">
      <alignment horizontal="center" vertical="center"/>
    </xf>
    <xf numFmtId="0" fontId="19" fillId="43" borderId="85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left" vertical="center" wrapText="1"/>
    </xf>
    <xf numFmtId="0" fontId="21" fillId="9" borderId="23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90" xfId="0" applyFont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9" fillId="43" borderId="50" xfId="0" applyFont="1" applyFill="1" applyBorder="1" applyAlignment="1">
      <alignment horizontal="left" vertical="center" wrapText="1"/>
    </xf>
    <xf numFmtId="0" fontId="19" fillId="43" borderId="91" xfId="0" applyFont="1" applyFill="1" applyBorder="1" applyAlignment="1">
      <alignment horizontal="left" vertical="center" wrapText="1"/>
    </xf>
    <xf numFmtId="0" fontId="19" fillId="0" borderId="92" xfId="0" applyFont="1" applyBorder="1" applyAlignment="1">
      <alignment vertical="center"/>
    </xf>
    <xf numFmtId="0" fontId="19" fillId="0" borderId="93" xfId="0" applyFont="1" applyFill="1" applyBorder="1" applyAlignment="1">
      <alignment horizontal="left" vertical="center"/>
    </xf>
    <xf numFmtId="0" fontId="19" fillId="0" borderId="94" xfId="0" applyFont="1" applyFill="1" applyBorder="1" applyAlignment="1">
      <alignment horizontal="left" vertical="center"/>
    </xf>
    <xf numFmtId="0" fontId="19" fillId="0" borderId="83" xfId="277" applyFont="1" applyBorder="1" applyAlignment="1">
      <alignment horizontal="left" vertical="center" wrapText="1"/>
      <protection/>
    </xf>
    <xf numFmtId="0" fontId="19" fillId="0" borderId="1" xfId="277" applyFont="1" applyFill="1" applyBorder="1" applyAlignment="1">
      <alignment horizontal="left" vertical="center" wrapText="1"/>
      <protection/>
    </xf>
    <xf numFmtId="0" fontId="19" fillId="43" borderId="1" xfId="277" applyFont="1" applyFill="1" applyBorder="1" applyAlignment="1">
      <alignment horizontal="left" vertical="center" wrapText="1"/>
      <protection/>
    </xf>
    <xf numFmtId="0" fontId="19" fillId="43" borderId="37" xfId="277" applyFont="1" applyFill="1" applyBorder="1" applyAlignment="1">
      <alignment horizontal="left" vertical="center" wrapText="1"/>
      <protection/>
    </xf>
    <xf numFmtId="0" fontId="19" fillId="0" borderId="1" xfId="0" applyFont="1" applyBorder="1" applyAlignment="1">
      <alignment horizontal="left" vertical="center"/>
    </xf>
    <xf numFmtId="0" fontId="21" fillId="9" borderId="20" xfId="0" applyFont="1" applyFill="1" applyBorder="1" applyAlignment="1">
      <alignment horizontal="left" vertical="center"/>
    </xf>
    <xf numFmtId="0" fontId="19" fillId="9" borderId="21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21" fillId="9" borderId="95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71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96" xfId="0" applyFont="1" applyFill="1" applyBorder="1" applyAlignment="1">
      <alignment horizontal="left" vertical="center"/>
    </xf>
    <xf numFmtId="0" fontId="20" fillId="0" borderId="89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0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 wrapText="1"/>
    </xf>
    <xf numFmtId="0" fontId="19" fillId="0" borderId="101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vertical="center"/>
    </xf>
    <xf numFmtId="0" fontId="19" fillId="0" borderId="56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107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6" xfId="0" applyFont="1" applyBorder="1" applyAlignment="1">
      <alignment vertical="center"/>
    </xf>
    <xf numFmtId="0" fontId="19" fillId="0" borderId="106" xfId="0" applyFont="1" applyFill="1" applyBorder="1" applyAlignment="1">
      <alignment horizontal="left" vertical="center"/>
    </xf>
    <xf numFmtId="0" fontId="19" fillId="0" borderId="108" xfId="0" applyFont="1" applyFill="1" applyBorder="1" applyAlignment="1">
      <alignment horizontal="left" vertical="center"/>
    </xf>
    <xf numFmtId="0" fontId="19" fillId="43" borderId="1" xfId="0" applyFont="1" applyFill="1" applyBorder="1" applyAlignment="1">
      <alignment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36" fillId="0" borderId="92" xfId="0" applyFont="1" applyBorder="1" applyAlignment="1">
      <alignment vertical="center"/>
    </xf>
    <xf numFmtId="0" fontId="20" fillId="0" borderId="8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9" borderId="58" xfId="0" applyFont="1" applyFill="1" applyBorder="1" applyAlignment="1">
      <alignment vertical="center"/>
    </xf>
    <xf numFmtId="0" fontId="37" fillId="9" borderId="24" xfId="0" applyFont="1" applyFill="1" applyBorder="1" applyAlignment="1">
      <alignment horizontal="center" vertical="center"/>
    </xf>
    <xf numFmtId="0" fontId="37" fillId="9" borderId="25" xfId="0" applyFont="1" applyFill="1" applyBorder="1" applyAlignment="1">
      <alignment horizontal="center" vertical="center"/>
    </xf>
    <xf numFmtId="0" fontId="37" fillId="9" borderId="26" xfId="0" applyFont="1" applyFill="1" applyBorder="1" applyAlignment="1">
      <alignment horizontal="center" vertical="center"/>
    </xf>
    <xf numFmtId="0" fontId="37" fillId="9" borderId="27" xfId="0" applyFont="1" applyFill="1" applyBorder="1" applyAlignment="1">
      <alignment horizontal="center" vertical="center"/>
    </xf>
    <xf numFmtId="0" fontId="37" fillId="9" borderId="71" xfId="0" applyFont="1" applyFill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36" fillId="0" borderId="109" xfId="0" applyFont="1" applyBorder="1" applyAlignment="1">
      <alignment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110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09" xfId="0" applyFont="1" applyFill="1" applyBorder="1" applyAlignment="1">
      <alignment horizontal="left" vertical="center"/>
    </xf>
    <xf numFmtId="0" fontId="20" fillId="0" borderId="11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/>
    </xf>
    <xf numFmtId="0" fontId="20" fillId="9" borderId="112" xfId="0" applyFont="1" applyFill="1" applyBorder="1" applyAlignment="1">
      <alignment horizontal="left" vertical="center"/>
    </xf>
    <xf numFmtId="0" fontId="19" fillId="9" borderId="113" xfId="0" applyFont="1" applyFill="1" applyBorder="1" applyAlignment="1">
      <alignment vertical="center"/>
    </xf>
    <xf numFmtId="0" fontId="19" fillId="9" borderId="114" xfId="0" applyFont="1" applyFill="1" applyBorder="1" applyAlignment="1">
      <alignment vertical="center"/>
    </xf>
    <xf numFmtId="0" fontId="20" fillId="9" borderId="112" xfId="0" applyFont="1" applyFill="1" applyBorder="1" applyAlignment="1">
      <alignment horizontal="center" vertical="center"/>
    </xf>
    <xf numFmtId="0" fontId="20" fillId="9" borderId="115" xfId="0" applyFont="1" applyFill="1" applyBorder="1" applyAlignment="1">
      <alignment horizontal="center" vertical="center"/>
    </xf>
    <xf numFmtId="0" fontId="19" fillId="9" borderId="116" xfId="0" applyFont="1" applyFill="1" applyBorder="1" applyAlignment="1">
      <alignment horizontal="center" vertical="center"/>
    </xf>
    <xf numFmtId="0" fontId="19" fillId="9" borderId="113" xfId="0" applyFont="1" applyFill="1" applyBorder="1" applyAlignment="1">
      <alignment horizontal="center" vertical="center"/>
    </xf>
    <xf numFmtId="0" fontId="19" fillId="9" borderId="117" xfId="0" applyFont="1" applyFill="1" applyBorder="1" applyAlignment="1">
      <alignment horizontal="center" vertical="center"/>
    </xf>
    <xf numFmtId="0" fontId="19" fillId="9" borderId="118" xfId="0" applyFont="1" applyFill="1" applyBorder="1" applyAlignment="1">
      <alignment horizontal="center" vertical="center"/>
    </xf>
    <xf numFmtId="0" fontId="19" fillId="9" borderId="114" xfId="0" applyFont="1" applyFill="1" applyBorder="1" applyAlignment="1">
      <alignment horizontal="center" vertical="center"/>
    </xf>
    <xf numFmtId="0" fontId="19" fillId="0" borderId="6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9" borderId="68" xfId="0" applyFont="1" applyFill="1" applyBorder="1" applyAlignment="1">
      <alignment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48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68" xfId="0" applyFont="1" applyFill="1" applyBorder="1" applyAlignment="1">
      <alignment horizontal="center" vertical="center"/>
    </xf>
    <xf numFmtId="0" fontId="19" fillId="9" borderId="82" xfId="0" applyFont="1" applyFill="1" applyBorder="1" applyAlignment="1">
      <alignment vertical="center"/>
    </xf>
    <xf numFmtId="0" fontId="20" fillId="9" borderId="33" xfId="0" applyFont="1" applyFill="1" applyBorder="1" applyAlignment="1">
      <alignment horizontal="center" vertical="center"/>
    </xf>
    <xf numFmtId="0" fontId="20" fillId="9" borderId="49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9" borderId="81" xfId="0" applyFont="1" applyFill="1" applyBorder="1" applyAlignment="1">
      <alignment horizontal="center" vertical="center"/>
    </xf>
    <xf numFmtId="0" fontId="19" fillId="9" borderId="8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9" fillId="0" borderId="3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301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Accent1" xfId="76"/>
    <cellStyle name="Accent1 - 20%" xfId="77"/>
    <cellStyle name="Accent1 - 20% 2" xfId="78"/>
    <cellStyle name="Accent1 - 20% 2 2" xfId="79"/>
    <cellStyle name="Accent1 - 20% 2 2 2" xfId="80"/>
    <cellStyle name="Accent1 - 20% 2 3" xfId="81"/>
    <cellStyle name="Accent1 - 20% 3" xfId="82"/>
    <cellStyle name="Accent1 - 20% 3 2" xfId="83"/>
    <cellStyle name="Accent1 - 20% 4" xfId="84"/>
    <cellStyle name="Accent1 - 40%" xfId="85"/>
    <cellStyle name="Accent1 - 40% 2" xfId="86"/>
    <cellStyle name="Accent1 - 40% 2 2" xfId="87"/>
    <cellStyle name="Accent1 - 40% 2 2 2" xfId="88"/>
    <cellStyle name="Accent1 - 40% 2 3" xfId="89"/>
    <cellStyle name="Accent1 - 40% 3" xfId="90"/>
    <cellStyle name="Accent1 - 40% 3 2" xfId="91"/>
    <cellStyle name="Accent1 - 40% 4" xfId="92"/>
    <cellStyle name="Accent1 - 60%" xfId="93"/>
    <cellStyle name="Accent2" xfId="94"/>
    <cellStyle name="Accent2 - 20%" xfId="95"/>
    <cellStyle name="Accent2 - 20% 2" xfId="96"/>
    <cellStyle name="Accent2 - 20% 2 2" xfId="97"/>
    <cellStyle name="Accent2 - 20% 2 2 2" xfId="98"/>
    <cellStyle name="Accent2 - 20% 2 3" xfId="99"/>
    <cellStyle name="Accent2 - 20% 3" xfId="100"/>
    <cellStyle name="Accent2 - 20% 3 2" xfId="101"/>
    <cellStyle name="Accent2 - 20% 4" xfId="102"/>
    <cellStyle name="Accent2 - 40%" xfId="103"/>
    <cellStyle name="Accent2 - 40% 2" xfId="104"/>
    <cellStyle name="Accent2 - 40% 2 2" xfId="105"/>
    <cellStyle name="Accent2 - 40% 2 2 2" xfId="106"/>
    <cellStyle name="Accent2 - 40% 2 3" xfId="107"/>
    <cellStyle name="Accent2 - 40% 3" xfId="108"/>
    <cellStyle name="Accent2 - 40% 3 2" xfId="109"/>
    <cellStyle name="Accent2 - 40% 4" xfId="110"/>
    <cellStyle name="Accent2 - 60%" xfId="111"/>
    <cellStyle name="Accent3" xfId="112"/>
    <cellStyle name="Accent3 - 20%" xfId="113"/>
    <cellStyle name="Accent3 - 20% 2" xfId="114"/>
    <cellStyle name="Accent3 - 20% 2 2" xfId="115"/>
    <cellStyle name="Accent3 - 20% 2 2 2" xfId="116"/>
    <cellStyle name="Accent3 - 20% 2 3" xfId="117"/>
    <cellStyle name="Accent3 - 20% 3" xfId="118"/>
    <cellStyle name="Accent3 - 20% 3 2" xfId="119"/>
    <cellStyle name="Accent3 - 20% 4" xfId="120"/>
    <cellStyle name="Accent3 - 40%" xfId="121"/>
    <cellStyle name="Accent3 - 40% 2" xfId="122"/>
    <cellStyle name="Accent3 - 40% 2 2" xfId="123"/>
    <cellStyle name="Accent3 - 40% 2 2 2" xfId="124"/>
    <cellStyle name="Accent3 - 40% 2 3" xfId="125"/>
    <cellStyle name="Accent3 - 40% 3" xfId="126"/>
    <cellStyle name="Accent3 - 40% 3 2" xfId="127"/>
    <cellStyle name="Accent3 - 40% 3 2 2" xfId="128"/>
    <cellStyle name="Accent3 - 40% 3 3" xfId="129"/>
    <cellStyle name="Accent3 - 40% 4" xfId="130"/>
    <cellStyle name="Accent3 - 40% 4 2" xfId="131"/>
    <cellStyle name="Accent3 - 40% 5" xfId="132"/>
    <cellStyle name="Accent3 - 60%" xfId="133"/>
    <cellStyle name="Accent4" xfId="134"/>
    <cellStyle name="Accent4 - 20%" xfId="135"/>
    <cellStyle name="Accent4 - 20% 2" xfId="136"/>
    <cellStyle name="Accent4 - 20% 2 2" xfId="137"/>
    <cellStyle name="Accent4 - 20% 2 2 2" xfId="138"/>
    <cellStyle name="Accent4 - 20% 2 3" xfId="139"/>
    <cellStyle name="Accent4 - 20% 3" xfId="140"/>
    <cellStyle name="Accent4 - 20% 3 2" xfId="141"/>
    <cellStyle name="Accent4 - 20% 4" xfId="142"/>
    <cellStyle name="Accent4 - 40%" xfId="143"/>
    <cellStyle name="Accent4 - 40% 2" xfId="144"/>
    <cellStyle name="Accent4 - 40% 2 2" xfId="145"/>
    <cellStyle name="Accent4 - 40% 2 2 2" xfId="146"/>
    <cellStyle name="Accent4 - 40% 2 3" xfId="147"/>
    <cellStyle name="Accent4 - 40% 3" xfId="148"/>
    <cellStyle name="Accent4 - 40% 3 2" xfId="149"/>
    <cellStyle name="Accent4 - 40% 4" xfId="150"/>
    <cellStyle name="Accent4 - 60%" xfId="151"/>
    <cellStyle name="Accent5" xfId="152"/>
    <cellStyle name="Accent5 - 20%" xfId="153"/>
    <cellStyle name="Accent5 - 20% 2" xfId="154"/>
    <cellStyle name="Accent5 - 20% 2 2" xfId="155"/>
    <cellStyle name="Accent5 - 20% 2 2 2" xfId="156"/>
    <cellStyle name="Accent5 - 20% 2 3" xfId="157"/>
    <cellStyle name="Accent5 - 20% 3" xfId="158"/>
    <cellStyle name="Accent5 - 20% 3 2" xfId="159"/>
    <cellStyle name="Accent5 - 20% 4" xfId="160"/>
    <cellStyle name="Accent5 - 40%" xfId="161"/>
    <cellStyle name="Accent5 - 40% 2" xfId="162"/>
    <cellStyle name="Accent5 - 40% 2 2" xfId="163"/>
    <cellStyle name="Accent5 - 40% 2 2 2" xfId="164"/>
    <cellStyle name="Accent5 - 40% 2 3" xfId="165"/>
    <cellStyle name="Accent5 - 40% 3" xfId="166"/>
    <cellStyle name="Accent5 - 40% 3 2" xfId="167"/>
    <cellStyle name="Accent5 - 40% 4" xfId="168"/>
    <cellStyle name="Accent5 - 60%" xfId="169"/>
    <cellStyle name="Accent6" xfId="170"/>
    <cellStyle name="Accent6 - 20%" xfId="171"/>
    <cellStyle name="Accent6 - 20% 2" xfId="172"/>
    <cellStyle name="Accent6 - 20% 2 2" xfId="173"/>
    <cellStyle name="Accent6 - 20% 2 2 2" xfId="174"/>
    <cellStyle name="Accent6 - 20% 2 3" xfId="175"/>
    <cellStyle name="Accent6 - 20% 3" xfId="176"/>
    <cellStyle name="Accent6 - 20% 3 2" xfId="177"/>
    <cellStyle name="Accent6 - 20% 4" xfId="178"/>
    <cellStyle name="Accent6 - 40%" xfId="179"/>
    <cellStyle name="Accent6 - 40% 2" xfId="180"/>
    <cellStyle name="Accent6 - 40% 2 2" xfId="181"/>
    <cellStyle name="Accent6 - 40% 2 2 2" xfId="182"/>
    <cellStyle name="Accent6 - 40% 2 3" xfId="183"/>
    <cellStyle name="Accent6 - 40% 3" xfId="184"/>
    <cellStyle name="Accent6 - 40% 3 2" xfId="185"/>
    <cellStyle name="Accent6 - 40% 4" xfId="186"/>
    <cellStyle name="Accent6 - 60%" xfId="187"/>
    <cellStyle name="Bad" xfId="188"/>
    <cellStyle name="Bevitel" xfId="189"/>
    <cellStyle name="Bevitel 2" xfId="190"/>
    <cellStyle name="Bevitel_Gépészet-elektronikai" xfId="191"/>
    <cellStyle name="Calculation" xfId="192"/>
    <cellStyle name="Check Cell" xfId="193"/>
    <cellStyle name="Cím" xfId="194"/>
    <cellStyle name="Cím 2" xfId="195"/>
    <cellStyle name="Cím_biztonságtechnika nappali" xfId="196"/>
    <cellStyle name="Címsor 1" xfId="197"/>
    <cellStyle name="Címsor 1 2" xfId="198"/>
    <cellStyle name="Címsor 1_biztonságtechnika nappali" xfId="199"/>
    <cellStyle name="Címsor 2" xfId="200"/>
    <cellStyle name="Címsor 2 2" xfId="201"/>
    <cellStyle name="Címsor 2_biztonságtechnika nappali" xfId="202"/>
    <cellStyle name="Címsor 3" xfId="203"/>
    <cellStyle name="Címsor 3 2" xfId="204"/>
    <cellStyle name="Címsor 3_biztonságtechnika nappali" xfId="205"/>
    <cellStyle name="Címsor 4" xfId="206"/>
    <cellStyle name="Címsor 4 2" xfId="207"/>
    <cellStyle name="Címsor 4_biztonságtechnika nappali" xfId="208"/>
    <cellStyle name="Ellenőrzőcella" xfId="209"/>
    <cellStyle name="Ellenőrzőcella 2" xfId="210"/>
    <cellStyle name="Ellenőrzőcella_Gépészet-elektronikai" xfId="211"/>
    <cellStyle name="Emphasis 1" xfId="212"/>
    <cellStyle name="Emphasis 2" xfId="213"/>
    <cellStyle name="Emphasis 3" xfId="214"/>
    <cellStyle name="Comma" xfId="215"/>
    <cellStyle name="Comma [0]" xfId="216"/>
    <cellStyle name="Figyelmeztetés" xfId="217"/>
    <cellStyle name="Figyelmeztetés 2" xfId="218"/>
    <cellStyle name="Figyelmeztetés_szakokt BSc könnyűip_levelező" xfId="219"/>
    <cellStyle name="Good" xfId="220"/>
    <cellStyle name="Heading 1" xfId="221"/>
    <cellStyle name="Heading 2" xfId="222"/>
    <cellStyle name="Heading 3" xfId="223"/>
    <cellStyle name="Heading 4" xfId="224"/>
    <cellStyle name="Hyperlink" xfId="225"/>
    <cellStyle name="Hivatkozás 2" xfId="226"/>
    <cellStyle name="Hivatkozott cella" xfId="227"/>
    <cellStyle name="Hivatkozott cella 2" xfId="228"/>
    <cellStyle name="Hivatkozott cella_Gépészet-elektronikai" xfId="229"/>
    <cellStyle name="Input" xfId="230"/>
    <cellStyle name="Jegyzet" xfId="231"/>
    <cellStyle name="Jegyzet 2" xfId="232"/>
    <cellStyle name="Jegyzet 3" xfId="233"/>
    <cellStyle name="Jegyzet_Gépészet-elektronikai" xfId="234"/>
    <cellStyle name="Jelölőszín (1)" xfId="235"/>
    <cellStyle name="Jelölőszín (1) 2" xfId="236"/>
    <cellStyle name="Jelölőszín (1)_biztonságtechnika nappali" xfId="237"/>
    <cellStyle name="Jelölőszín (2)" xfId="238"/>
    <cellStyle name="Jelölőszín (2) 2" xfId="239"/>
    <cellStyle name="Jelölőszín (2)_biztonságtechnika nappali" xfId="240"/>
    <cellStyle name="Jelölőszín (3)" xfId="241"/>
    <cellStyle name="Jelölőszín (3) 2" xfId="242"/>
    <cellStyle name="Jelölőszín (3)_biztonságtechnika nappali" xfId="243"/>
    <cellStyle name="Jelölőszín (4)" xfId="244"/>
    <cellStyle name="Jelölőszín (4) 2" xfId="245"/>
    <cellStyle name="Jelölőszín (4)_biztonságtechnika nappali" xfId="246"/>
    <cellStyle name="Jelölőszín (5)" xfId="247"/>
    <cellStyle name="Jelölőszín (5) 2" xfId="248"/>
    <cellStyle name="Jelölőszín (5)_biztonságtechnika nappali" xfId="249"/>
    <cellStyle name="Jelölőszín (6)" xfId="250"/>
    <cellStyle name="Jelölőszín (6) 2" xfId="251"/>
    <cellStyle name="Jelölőszín (6)_biztonságtechnika nappali" xfId="252"/>
    <cellStyle name="Jelölőszín 1" xfId="253"/>
    <cellStyle name="Jelölőszín 1 2" xfId="254"/>
    <cellStyle name="Jelölőszín 2" xfId="255"/>
    <cellStyle name="Jelölőszín 2 2" xfId="256"/>
    <cellStyle name="Jelölőszín 3" xfId="257"/>
    <cellStyle name="Jelölőszín 3 2" xfId="258"/>
    <cellStyle name="Jelölőszín 4" xfId="259"/>
    <cellStyle name="Jelölőszín 4 2" xfId="260"/>
    <cellStyle name="Jelölőszín 5" xfId="261"/>
    <cellStyle name="Jelölőszín 5 2" xfId="262"/>
    <cellStyle name="Jelölőszín 6" xfId="263"/>
    <cellStyle name="Jelölőszín 6 2" xfId="264"/>
    <cellStyle name="Jó" xfId="265"/>
    <cellStyle name="Jó 2" xfId="266"/>
    <cellStyle name="Jó_szakokt BSc könnyűip_levelező" xfId="267"/>
    <cellStyle name="Kimenet" xfId="268"/>
    <cellStyle name="Kimenet 2" xfId="269"/>
    <cellStyle name="Kimenet_Gépészet-elektronikai" xfId="270"/>
    <cellStyle name="Linked Cell" xfId="271"/>
    <cellStyle name="Magyarázó szöveg" xfId="272"/>
    <cellStyle name="Magyarázó szöveg 2" xfId="273"/>
    <cellStyle name="Magyarázó szöveg_szakokt BSc könnyűip_levelező" xfId="274"/>
    <cellStyle name="Followed Hyperlink" xfId="275"/>
    <cellStyle name="Neutral" xfId="276"/>
    <cellStyle name="Normál 2" xfId="277"/>
    <cellStyle name="Normál 2 2" xfId="278"/>
    <cellStyle name="Normál 2_Bt nappali" xfId="279"/>
    <cellStyle name="Normál 3" xfId="280"/>
    <cellStyle name="Normál 3 2" xfId="281"/>
    <cellStyle name="Normál 3 2 2" xfId="282"/>
    <cellStyle name="Normál 3 2 2 2" xfId="283"/>
    <cellStyle name="Normál 3 2 3" xfId="284"/>
    <cellStyle name="Normál 3 3" xfId="285"/>
    <cellStyle name="Normál 3 3 2" xfId="286"/>
    <cellStyle name="Normál 3 4" xfId="287"/>
    <cellStyle name="Normál 3 5" xfId="288"/>
    <cellStyle name="Normál 3_biztonságtechnika nappali" xfId="289"/>
    <cellStyle name="Normál 4" xfId="290"/>
    <cellStyle name="Normál 4 2" xfId="291"/>
    <cellStyle name="Normal_Geszaki_ok" xfId="292"/>
    <cellStyle name="Note" xfId="293"/>
    <cellStyle name="Note 2" xfId="294"/>
    <cellStyle name="Output" xfId="295"/>
    <cellStyle name="Összesen" xfId="296"/>
    <cellStyle name="Összesen 2" xfId="297"/>
    <cellStyle name="Összesen_biztonságtechnika nappali" xfId="298"/>
    <cellStyle name="Currency" xfId="299"/>
    <cellStyle name="Currency [0]" xfId="300"/>
    <cellStyle name="Rossz" xfId="301"/>
    <cellStyle name="Rossz 2" xfId="302"/>
    <cellStyle name="Rossz_szakokt BSc könnyűip_levelező" xfId="303"/>
    <cellStyle name="Semleges" xfId="304"/>
    <cellStyle name="Semleges 2" xfId="305"/>
    <cellStyle name="Semleges_szakokt BSc könnyűip_levelező" xfId="306"/>
    <cellStyle name="Sheet Title" xfId="307"/>
    <cellStyle name="Számítás" xfId="308"/>
    <cellStyle name="Számítás 2" xfId="309"/>
    <cellStyle name="Számítás_Gépészet-elektronikai" xfId="310"/>
    <cellStyle name="Percent" xfId="311"/>
    <cellStyle name="Százalék 2" xfId="312"/>
    <cellStyle name="Total" xfId="313"/>
    <cellStyle name="Warning Text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84" customWidth="1"/>
    <col min="2" max="2" width="17.7109375" style="84" customWidth="1"/>
    <col min="3" max="3" width="48.8515625" style="84" bestFit="1" customWidth="1"/>
    <col min="4" max="5" width="10.7109375" style="84" customWidth="1"/>
    <col min="6" max="6" width="5.57421875" style="84" customWidth="1"/>
    <col min="7" max="7" width="5.140625" style="84" customWidth="1"/>
    <col min="8" max="9" width="3.8515625" style="84" customWidth="1"/>
    <col min="10" max="12" width="5.140625" style="84" customWidth="1"/>
    <col min="13" max="13" width="4.28125" style="84" customWidth="1"/>
    <col min="14" max="14" width="3.8515625" style="84" customWidth="1"/>
    <col min="15" max="18" width="5.140625" style="84" customWidth="1"/>
    <col min="19" max="19" width="43.7109375" style="84" customWidth="1"/>
  </cols>
  <sheetData>
    <row r="1" spans="1:19" ht="15.75">
      <c r="A1" s="86" t="s">
        <v>67</v>
      </c>
      <c r="B1" s="87"/>
      <c r="C1" s="87"/>
      <c r="D1" s="87"/>
      <c r="E1" s="88" t="s">
        <v>68</v>
      </c>
      <c r="H1" s="87"/>
      <c r="I1" s="87"/>
      <c r="J1" s="87"/>
      <c r="L1" s="87"/>
      <c r="M1" s="89"/>
      <c r="N1" s="89"/>
      <c r="O1" s="89"/>
      <c r="P1" s="89"/>
      <c r="Q1" s="89"/>
      <c r="R1" s="89"/>
      <c r="S1" s="90"/>
    </row>
    <row r="2" spans="1:19" ht="15.75">
      <c r="A2" s="86" t="s">
        <v>110</v>
      </c>
      <c r="B2" s="87"/>
      <c r="C2" s="87"/>
      <c r="D2" s="87"/>
      <c r="E2" s="88" t="s">
        <v>117</v>
      </c>
      <c r="H2" s="91"/>
      <c r="I2" s="87"/>
      <c r="J2" s="87"/>
      <c r="L2" s="87"/>
      <c r="M2" s="87"/>
      <c r="N2" s="87"/>
      <c r="O2" s="87"/>
      <c r="P2" s="87"/>
      <c r="Q2" s="87"/>
      <c r="R2" s="87"/>
      <c r="S2" s="87"/>
    </row>
    <row r="3" spans="1:19" ht="15">
      <c r="A3" s="86" t="s">
        <v>69</v>
      </c>
      <c r="B3" s="87"/>
      <c r="C3" s="87"/>
      <c r="D3" s="87"/>
      <c r="E3" s="87"/>
      <c r="F3" s="92"/>
      <c r="H3" s="91"/>
      <c r="I3" s="87"/>
      <c r="J3" s="87"/>
      <c r="L3" s="87"/>
      <c r="M3" s="87"/>
      <c r="N3" s="87"/>
      <c r="O3" s="87"/>
      <c r="P3" s="87"/>
      <c r="Q3" s="87"/>
      <c r="R3" s="87"/>
      <c r="S3" s="87"/>
    </row>
    <row r="4" spans="1:19" ht="15.75">
      <c r="A4" s="311"/>
      <c r="B4" s="87"/>
      <c r="C4" s="87"/>
      <c r="D4" s="87"/>
      <c r="E4" s="87"/>
      <c r="F4" s="87"/>
      <c r="H4" s="91"/>
      <c r="I4" s="87"/>
      <c r="J4" s="87"/>
      <c r="K4" s="92"/>
      <c r="L4" s="87"/>
      <c r="M4" s="87"/>
      <c r="N4" s="87"/>
      <c r="O4" s="87"/>
      <c r="P4" s="87"/>
      <c r="Q4" s="91"/>
      <c r="R4" s="87"/>
      <c r="S4" s="312"/>
    </row>
    <row r="5" spans="1:19" ht="15.75">
      <c r="A5" s="313" t="s">
        <v>112</v>
      </c>
      <c r="B5" s="314"/>
      <c r="C5" s="315"/>
      <c r="D5" s="316"/>
      <c r="E5" s="92" t="s">
        <v>0</v>
      </c>
      <c r="F5" s="317"/>
      <c r="G5" s="317"/>
      <c r="H5" s="317"/>
      <c r="I5" s="317"/>
      <c r="J5" s="316"/>
      <c r="L5" s="317"/>
      <c r="M5" s="317"/>
      <c r="N5" s="317"/>
      <c r="O5" s="317"/>
      <c r="P5" s="317"/>
      <c r="Q5" s="316"/>
      <c r="R5" s="318"/>
      <c r="S5" s="318"/>
    </row>
    <row r="6" spans="1:19" ht="12.75">
      <c r="A6" s="93" t="s">
        <v>111</v>
      </c>
      <c r="B6" s="319"/>
      <c r="C6" s="320"/>
      <c r="D6" s="319"/>
      <c r="E6" s="94" t="s">
        <v>115</v>
      </c>
      <c r="F6" s="319"/>
      <c r="G6" s="317"/>
      <c r="H6" s="317"/>
      <c r="I6" s="317"/>
      <c r="J6" s="316"/>
      <c r="L6" s="317"/>
      <c r="M6" s="317"/>
      <c r="N6" s="317"/>
      <c r="O6" s="317"/>
      <c r="P6" s="317"/>
      <c r="Q6" s="316"/>
      <c r="R6" s="318"/>
      <c r="S6" s="318"/>
    </row>
    <row r="7" spans="1:19" ht="13.5" thickBot="1">
      <c r="A7" s="95" t="s">
        <v>114</v>
      </c>
      <c r="B7" s="96"/>
      <c r="C7" s="96"/>
      <c r="E7" s="94" t="s">
        <v>116</v>
      </c>
      <c r="F7" s="87"/>
      <c r="G7" s="87"/>
      <c r="H7" s="87"/>
      <c r="I7" s="87"/>
      <c r="J7" s="87"/>
      <c r="L7" s="87"/>
      <c r="M7" s="87"/>
      <c r="N7" s="87"/>
      <c r="O7" s="87"/>
      <c r="P7" s="87"/>
      <c r="Q7" s="87"/>
      <c r="R7" s="321"/>
      <c r="S7" s="87"/>
    </row>
    <row r="8" spans="1:19" ht="15.75" thickBot="1">
      <c r="A8" s="106"/>
      <c r="B8" s="107"/>
      <c r="C8" s="108"/>
      <c r="D8" s="107"/>
      <c r="E8" s="107" t="s">
        <v>71</v>
      </c>
      <c r="F8" s="52" t="s">
        <v>4</v>
      </c>
      <c r="G8" s="53"/>
      <c r="H8" s="53"/>
      <c r="I8" s="53"/>
      <c r="J8" s="53"/>
      <c r="K8" s="53"/>
      <c r="L8" s="53"/>
      <c r="M8" s="53"/>
      <c r="N8" s="53"/>
      <c r="O8" s="111"/>
      <c r="P8" s="117"/>
      <c r="Q8" s="118"/>
      <c r="R8" s="119"/>
      <c r="S8" s="114"/>
    </row>
    <row r="9" spans="1:19" ht="15" thickBot="1">
      <c r="A9" s="109" t="s">
        <v>70</v>
      </c>
      <c r="B9" s="109" t="s">
        <v>1</v>
      </c>
      <c r="C9" s="109" t="s">
        <v>2</v>
      </c>
      <c r="D9" s="109" t="s">
        <v>3</v>
      </c>
      <c r="E9" s="109" t="s">
        <v>72</v>
      </c>
      <c r="F9" s="83" t="s">
        <v>6</v>
      </c>
      <c r="G9" s="98"/>
      <c r="H9" s="98"/>
      <c r="I9" s="98"/>
      <c r="J9" s="99"/>
      <c r="K9" s="52" t="s">
        <v>7</v>
      </c>
      <c r="L9" s="105"/>
      <c r="M9" s="105"/>
      <c r="N9" s="105"/>
      <c r="O9" s="112"/>
      <c r="P9" s="120"/>
      <c r="Q9" s="121" t="s">
        <v>5</v>
      </c>
      <c r="R9" s="122"/>
      <c r="S9" s="115" t="s">
        <v>5</v>
      </c>
    </row>
    <row r="10" spans="1:19" ht="15" thickBot="1">
      <c r="A10" s="110"/>
      <c r="B10" s="110"/>
      <c r="C10" s="110"/>
      <c r="D10" s="110"/>
      <c r="E10" s="110"/>
      <c r="F10" s="100" t="s">
        <v>8</v>
      </c>
      <c r="G10" s="101" t="s">
        <v>9</v>
      </c>
      <c r="H10" s="101" t="s">
        <v>10</v>
      </c>
      <c r="I10" s="102" t="s">
        <v>11</v>
      </c>
      <c r="J10" s="103" t="s">
        <v>12</v>
      </c>
      <c r="K10" s="104" t="s">
        <v>8</v>
      </c>
      <c r="L10" s="101" t="s">
        <v>9</v>
      </c>
      <c r="M10" s="101" t="s">
        <v>10</v>
      </c>
      <c r="N10" s="102" t="s">
        <v>11</v>
      </c>
      <c r="O10" s="113" t="s">
        <v>12</v>
      </c>
      <c r="P10" s="123"/>
      <c r="Q10" s="124"/>
      <c r="R10" s="125"/>
      <c r="S10" s="116"/>
    </row>
    <row r="11" spans="1:19" ht="15.75" thickBot="1">
      <c r="A11" s="5" t="s">
        <v>13</v>
      </c>
      <c r="B11" s="6"/>
      <c r="C11" s="7"/>
      <c r="D11" s="8">
        <f aca="true" t="shared" si="0" ref="D11:O11">SUM(D12:D22)</f>
        <v>180</v>
      </c>
      <c r="E11" s="9">
        <f t="shared" si="0"/>
        <v>46</v>
      </c>
      <c r="F11" s="10">
        <f t="shared" si="0"/>
        <v>36</v>
      </c>
      <c r="G11" s="11">
        <f t="shared" si="0"/>
        <v>24</v>
      </c>
      <c r="H11" s="11">
        <f t="shared" si="0"/>
        <v>28</v>
      </c>
      <c r="I11" s="11">
        <f t="shared" si="0"/>
        <v>0</v>
      </c>
      <c r="J11" s="12">
        <f t="shared" si="0"/>
        <v>24</v>
      </c>
      <c r="K11" s="13">
        <f t="shared" si="0"/>
        <v>40</v>
      </c>
      <c r="L11" s="11">
        <f t="shared" si="0"/>
        <v>8</v>
      </c>
      <c r="M11" s="11">
        <f t="shared" si="0"/>
        <v>12</v>
      </c>
      <c r="N11" s="11">
        <f t="shared" si="0"/>
        <v>0</v>
      </c>
      <c r="O11" s="132">
        <f t="shared" si="0"/>
        <v>22</v>
      </c>
      <c r="P11" s="10"/>
      <c r="Q11" s="11"/>
      <c r="R11" s="12"/>
      <c r="S11" s="168"/>
    </row>
    <row r="12" spans="1:19" ht="15">
      <c r="A12" s="169" t="s">
        <v>6</v>
      </c>
      <c r="B12" s="182" t="s">
        <v>65</v>
      </c>
      <c r="C12" s="175" t="s">
        <v>14</v>
      </c>
      <c r="D12" s="160">
        <f>SUM(F12:H12,K12:M12)</f>
        <v>16</v>
      </c>
      <c r="E12" s="161">
        <f>SUM(J12,O12)</f>
        <v>5</v>
      </c>
      <c r="F12" s="162"/>
      <c r="G12" s="163"/>
      <c r="H12" s="163"/>
      <c r="I12" s="163"/>
      <c r="J12" s="164"/>
      <c r="K12" s="165">
        <v>8</v>
      </c>
      <c r="L12" s="163">
        <v>0</v>
      </c>
      <c r="M12" s="163">
        <v>8</v>
      </c>
      <c r="N12" s="163" t="s">
        <v>15</v>
      </c>
      <c r="O12" s="166">
        <v>5</v>
      </c>
      <c r="P12" s="134"/>
      <c r="Q12" s="135"/>
      <c r="R12" s="136"/>
      <c r="S12" s="167"/>
    </row>
    <row r="13" spans="1:19" ht="15">
      <c r="A13" s="170" t="s">
        <v>7</v>
      </c>
      <c r="B13" s="97" t="s">
        <v>75</v>
      </c>
      <c r="C13" s="85" t="s">
        <v>16</v>
      </c>
      <c r="D13" s="63">
        <f>SUM(F13:H13,K13:M13)</f>
        <v>16</v>
      </c>
      <c r="E13" s="64">
        <f>SUM(J13,O13)</f>
        <v>5</v>
      </c>
      <c r="F13" s="14">
        <v>8</v>
      </c>
      <c r="G13" s="15">
        <v>8</v>
      </c>
      <c r="H13" s="15">
        <v>0</v>
      </c>
      <c r="I13" s="15" t="s">
        <v>15</v>
      </c>
      <c r="J13" s="16">
        <v>5</v>
      </c>
      <c r="K13" s="29"/>
      <c r="L13" s="15"/>
      <c r="M13" s="15"/>
      <c r="N13" s="15"/>
      <c r="O13" s="126"/>
      <c r="P13" s="29"/>
      <c r="Q13" s="15"/>
      <c r="R13" s="30"/>
      <c r="S13" s="54"/>
    </row>
    <row r="14" spans="1:19" ht="15">
      <c r="A14" s="170" t="s">
        <v>17</v>
      </c>
      <c r="B14" s="183" t="s">
        <v>57</v>
      </c>
      <c r="C14" s="176" t="s">
        <v>76</v>
      </c>
      <c r="D14" s="50">
        <v>20</v>
      </c>
      <c r="E14" s="64">
        <f aca="true" t="shared" si="1" ref="E14:E22">SUM(J14,O14)</f>
        <v>6</v>
      </c>
      <c r="F14" s="57"/>
      <c r="G14" s="58"/>
      <c r="H14" s="58"/>
      <c r="I14" s="58"/>
      <c r="J14" s="56"/>
      <c r="K14" s="57">
        <v>12</v>
      </c>
      <c r="L14" s="58">
        <v>8</v>
      </c>
      <c r="M14" s="58">
        <v>0</v>
      </c>
      <c r="N14" s="58" t="s">
        <v>15</v>
      </c>
      <c r="O14" s="127">
        <v>6</v>
      </c>
      <c r="P14" s="137"/>
      <c r="Q14" s="58"/>
      <c r="R14" s="138"/>
      <c r="S14" s="54"/>
    </row>
    <row r="15" spans="1:19" ht="15">
      <c r="A15" s="170" t="s">
        <v>18</v>
      </c>
      <c r="B15" s="183" t="s">
        <v>58</v>
      </c>
      <c r="C15" s="176" t="s">
        <v>44</v>
      </c>
      <c r="D15" s="50">
        <v>8</v>
      </c>
      <c r="E15" s="64">
        <f t="shared" si="1"/>
        <v>2</v>
      </c>
      <c r="F15" s="29">
        <v>8</v>
      </c>
      <c r="G15" s="15">
        <v>0</v>
      </c>
      <c r="H15" s="15">
        <v>0</v>
      </c>
      <c r="I15" s="15" t="s">
        <v>15</v>
      </c>
      <c r="J15" s="30">
        <v>2</v>
      </c>
      <c r="K15" s="57"/>
      <c r="L15" s="58"/>
      <c r="M15" s="58"/>
      <c r="N15" s="58"/>
      <c r="O15" s="127"/>
      <c r="P15" s="137"/>
      <c r="Q15" s="58"/>
      <c r="R15" s="138"/>
      <c r="S15" s="54"/>
    </row>
    <row r="16" spans="1:19" ht="15">
      <c r="A16" s="170" t="s">
        <v>19</v>
      </c>
      <c r="B16" s="183" t="s">
        <v>59</v>
      </c>
      <c r="C16" s="176" t="s">
        <v>77</v>
      </c>
      <c r="D16" s="50">
        <v>20</v>
      </c>
      <c r="E16" s="64">
        <f t="shared" si="1"/>
        <v>4</v>
      </c>
      <c r="F16" s="14">
        <v>4</v>
      </c>
      <c r="G16" s="15">
        <v>4</v>
      </c>
      <c r="H16" s="15">
        <v>0</v>
      </c>
      <c r="I16" s="15" t="s">
        <v>20</v>
      </c>
      <c r="J16" s="30">
        <v>4</v>
      </c>
      <c r="K16" s="14"/>
      <c r="L16" s="15"/>
      <c r="M16" s="15"/>
      <c r="N16" s="15"/>
      <c r="O16" s="128"/>
      <c r="P16" s="29"/>
      <c r="Q16" s="15"/>
      <c r="R16" s="30"/>
      <c r="S16" s="54"/>
    </row>
    <row r="17" spans="1:19" ht="15">
      <c r="A17" s="170" t="s">
        <v>21</v>
      </c>
      <c r="B17" s="183" t="s">
        <v>60</v>
      </c>
      <c r="C17" s="176" t="s">
        <v>78</v>
      </c>
      <c r="D17" s="50">
        <v>12</v>
      </c>
      <c r="E17" s="64">
        <f t="shared" si="1"/>
        <v>4</v>
      </c>
      <c r="F17" s="14">
        <v>4</v>
      </c>
      <c r="G17" s="15">
        <v>0</v>
      </c>
      <c r="H17" s="15">
        <v>4</v>
      </c>
      <c r="I17" s="15" t="s">
        <v>15</v>
      </c>
      <c r="J17" s="30">
        <v>4</v>
      </c>
      <c r="K17" s="14"/>
      <c r="L17" s="15"/>
      <c r="M17" s="15"/>
      <c r="N17" s="15"/>
      <c r="O17" s="128"/>
      <c r="P17" s="29"/>
      <c r="Q17" s="15"/>
      <c r="R17" s="30"/>
      <c r="S17" s="54"/>
    </row>
    <row r="18" spans="1:19" ht="15">
      <c r="A18" s="170" t="s">
        <v>22</v>
      </c>
      <c r="B18" s="183" t="s">
        <v>66</v>
      </c>
      <c r="C18" s="176" t="s">
        <v>45</v>
      </c>
      <c r="D18" s="59">
        <v>12</v>
      </c>
      <c r="E18" s="64">
        <f t="shared" si="1"/>
        <v>4</v>
      </c>
      <c r="F18" s="69">
        <v>12</v>
      </c>
      <c r="G18" s="19">
        <v>0</v>
      </c>
      <c r="H18" s="19">
        <v>0</v>
      </c>
      <c r="I18" s="19" t="s">
        <v>15</v>
      </c>
      <c r="J18" s="20">
        <v>4</v>
      </c>
      <c r="K18" s="18"/>
      <c r="L18" s="19"/>
      <c r="M18" s="19"/>
      <c r="N18" s="19"/>
      <c r="O18" s="129"/>
      <c r="P18" s="29"/>
      <c r="Q18" s="15"/>
      <c r="R18" s="30"/>
      <c r="S18" s="54"/>
    </row>
    <row r="19" spans="1:19" ht="15">
      <c r="A19" s="170" t="s">
        <v>23</v>
      </c>
      <c r="B19" s="184" t="s">
        <v>61</v>
      </c>
      <c r="C19" s="177" t="s">
        <v>33</v>
      </c>
      <c r="D19" s="59">
        <v>16</v>
      </c>
      <c r="E19" s="64">
        <f t="shared" si="1"/>
        <v>4</v>
      </c>
      <c r="F19" s="18"/>
      <c r="G19" s="19"/>
      <c r="H19" s="19"/>
      <c r="I19" s="19"/>
      <c r="J19" s="20"/>
      <c r="K19" s="60">
        <v>4</v>
      </c>
      <c r="L19" s="19">
        <v>0</v>
      </c>
      <c r="M19" s="19">
        <v>4</v>
      </c>
      <c r="N19" s="19" t="s">
        <v>15</v>
      </c>
      <c r="O19" s="129">
        <v>4</v>
      </c>
      <c r="P19" s="29"/>
      <c r="Q19" s="15"/>
      <c r="R19" s="30"/>
      <c r="S19" s="54"/>
    </row>
    <row r="20" spans="1:19" ht="15">
      <c r="A20" s="170" t="s">
        <v>24</v>
      </c>
      <c r="B20" s="184" t="s">
        <v>62</v>
      </c>
      <c r="C20" s="177" t="s">
        <v>34</v>
      </c>
      <c r="D20" s="59">
        <v>8</v>
      </c>
      <c r="E20" s="64">
        <f t="shared" si="1"/>
        <v>3</v>
      </c>
      <c r="F20" s="18"/>
      <c r="G20" s="19"/>
      <c r="H20" s="19"/>
      <c r="I20" s="19"/>
      <c r="J20" s="20"/>
      <c r="K20" s="18">
        <v>8</v>
      </c>
      <c r="L20" s="19">
        <v>0</v>
      </c>
      <c r="M20" s="19">
        <v>0</v>
      </c>
      <c r="N20" s="19" t="s">
        <v>15</v>
      </c>
      <c r="O20" s="130">
        <v>3</v>
      </c>
      <c r="P20" s="29" t="s">
        <v>73</v>
      </c>
      <c r="Q20" s="15"/>
      <c r="R20" s="30"/>
      <c r="S20" s="54" t="s">
        <v>74</v>
      </c>
    </row>
    <row r="21" spans="1:19" ht="15">
      <c r="A21" s="170" t="s">
        <v>25</v>
      </c>
      <c r="B21" s="183" t="s">
        <v>63</v>
      </c>
      <c r="C21" s="176" t="s">
        <v>46</v>
      </c>
      <c r="D21" s="59">
        <v>36</v>
      </c>
      <c r="E21" s="64">
        <f t="shared" si="1"/>
        <v>5</v>
      </c>
      <c r="F21" s="18">
        <v>0</v>
      </c>
      <c r="G21" s="19">
        <v>12</v>
      </c>
      <c r="H21" s="19">
        <v>24</v>
      </c>
      <c r="I21" s="19" t="s">
        <v>15</v>
      </c>
      <c r="J21" s="20">
        <v>5</v>
      </c>
      <c r="K21" s="60"/>
      <c r="L21" s="19"/>
      <c r="M21" s="19"/>
      <c r="N21" s="19"/>
      <c r="O21" s="129"/>
      <c r="P21" s="29"/>
      <c r="Q21" s="15"/>
      <c r="R21" s="30"/>
      <c r="S21" s="54"/>
    </row>
    <row r="22" spans="1:19" ht="15.75" thickBot="1">
      <c r="A22" s="171" t="s">
        <v>47</v>
      </c>
      <c r="B22" s="185" t="s">
        <v>64</v>
      </c>
      <c r="C22" s="178" t="s">
        <v>35</v>
      </c>
      <c r="D22" s="61">
        <v>16</v>
      </c>
      <c r="E22" s="61">
        <f t="shared" si="1"/>
        <v>4</v>
      </c>
      <c r="F22" s="21"/>
      <c r="G22" s="22"/>
      <c r="H22" s="22"/>
      <c r="I22" s="22"/>
      <c r="J22" s="23"/>
      <c r="K22" s="62">
        <v>8</v>
      </c>
      <c r="L22" s="22">
        <v>0</v>
      </c>
      <c r="M22" s="22">
        <v>0</v>
      </c>
      <c r="N22" s="22" t="s">
        <v>15</v>
      </c>
      <c r="O22" s="131">
        <v>4</v>
      </c>
      <c r="P22" s="139"/>
      <c r="Q22" s="140"/>
      <c r="R22" s="141"/>
      <c r="S22" s="54"/>
    </row>
    <row r="23" spans="1:19" ht="15.75" thickBot="1">
      <c r="A23" s="5" t="s">
        <v>26</v>
      </c>
      <c r="B23" s="6"/>
      <c r="C23" s="7"/>
      <c r="D23" s="8">
        <f aca="true" t="shared" si="2" ref="D23:O23">SUM(D24:D24)</f>
        <v>28</v>
      </c>
      <c r="E23" s="9">
        <f t="shared" si="2"/>
        <v>3</v>
      </c>
      <c r="F23" s="10">
        <f t="shared" si="2"/>
        <v>0</v>
      </c>
      <c r="G23" s="11">
        <f t="shared" si="2"/>
        <v>8</v>
      </c>
      <c r="H23" s="11">
        <f t="shared" si="2"/>
        <v>20</v>
      </c>
      <c r="I23" s="11">
        <f t="shared" si="2"/>
        <v>0</v>
      </c>
      <c r="J23" s="12">
        <f t="shared" si="2"/>
        <v>3</v>
      </c>
      <c r="K23" s="13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32">
        <f t="shared" si="2"/>
        <v>0</v>
      </c>
      <c r="P23" s="10"/>
      <c r="Q23" s="11"/>
      <c r="R23" s="12"/>
      <c r="S23" s="168"/>
    </row>
    <row r="24" spans="1:19" ht="15.75" thickBot="1">
      <c r="A24" s="172" t="s">
        <v>48</v>
      </c>
      <c r="B24" s="186" t="s">
        <v>53</v>
      </c>
      <c r="C24" s="179" t="s">
        <v>27</v>
      </c>
      <c r="D24" s="65">
        <f>SUM(F24:H24,K24:M24)</f>
        <v>28</v>
      </c>
      <c r="E24" s="66">
        <f>SUM(J24,O24)</f>
        <v>3</v>
      </c>
      <c r="F24" s="24">
        <v>0</v>
      </c>
      <c r="G24" s="26">
        <v>8</v>
      </c>
      <c r="H24" s="26">
        <v>20</v>
      </c>
      <c r="I24" s="26" t="s">
        <v>15</v>
      </c>
      <c r="J24" s="27">
        <v>3</v>
      </c>
      <c r="K24" s="28"/>
      <c r="L24" s="26"/>
      <c r="M24" s="26"/>
      <c r="N24" s="26"/>
      <c r="O24" s="133"/>
      <c r="P24" s="29"/>
      <c r="Q24" s="15"/>
      <c r="R24" s="30"/>
      <c r="S24" s="54"/>
    </row>
    <row r="25" spans="1:19" ht="15.75" thickBot="1">
      <c r="A25" s="5" t="s">
        <v>28</v>
      </c>
      <c r="B25" s="6"/>
      <c r="C25" s="7"/>
      <c r="D25" s="8">
        <f aca="true" t="shared" si="3" ref="D25:O25">SUM(D26:D26)</f>
        <v>16</v>
      </c>
      <c r="E25" s="9">
        <f t="shared" si="3"/>
        <v>3</v>
      </c>
      <c r="F25" s="10">
        <f t="shared" si="3"/>
        <v>8</v>
      </c>
      <c r="G25" s="11">
        <f t="shared" si="3"/>
        <v>8</v>
      </c>
      <c r="H25" s="11">
        <f t="shared" si="3"/>
        <v>0</v>
      </c>
      <c r="I25" s="11">
        <f t="shared" si="3"/>
        <v>0</v>
      </c>
      <c r="J25" s="12">
        <f t="shared" si="3"/>
        <v>3</v>
      </c>
      <c r="K25" s="13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  <c r="O25" s="132">
        <f t="shared" si="3"/>
        <v>0</v>
      </c>
      <c r="P25" s="10"/>
      <c r="Q25" s="11"/>
      <c r="R25" s="12"/>
      <c r="S25" s="168"/>
    </row>
    <row r="26" spans="1:19" ht="15.75" thickBot="1">
      <c r="A26" s="173" t="s">
        <v>49</v>
      </c>
      <c r="B26" s="186" t="s">
        <v>54</v>
      </c>
      <c r="C26" s="179" t="s">
        <v>29</v>
      </c>
      <c r="D26" s="65">
        <f>SUM(F26:H26,K26:M26)</f>
        <v>16</v>
      </c>
      <c r="E26" s="66">
        <f>SUM(J26,O26)</f>
        <v>3</v>
      </c>
      <c r="F26" s="24">
        <v>8</v>
      </c>
      <c r="G26" s="26">
        <v>8</v>
      </c>
      <c r="H26" s="26">
        <v>0</v>
      </c>
      <c r="I26" s="26" t="s">
        <v>20</v>
      </c>
      <c r="J26" s="27">
        <v>3</v>
      </c>
      <c r="K26" s="28"/>
      <c r="L26" s="15"/>
      <c r="M26" s="15"/>
      <c r="N26" s="15"/>
      <c r="O26" s="126"/>
      <c r="P26" s="29"/>
      <c r="Q26" s="15"/>
      <c r="R26" s="30"/>
      <c r="S26" s="54"/>
    </row>
    <row r="27" spans="1:19" ht="15.75" thickBot="1">
      <c r="A27" s="5" t="s">
        <v>30</v>
      </c>
      <c r="B27" s="6"/>
      <c r="C27" s="7"/>
      <c r="D27" s="8">
        <f aca="true" t="shared" si="4" ref="D27:O27">SUM(D28:D29)</f>
        <v>5</v>
      </c>
      <c r="E27" s="9">
        <f t="shared" si="4"/>
        <v>8</v>
      </c>
      <c r="F27" s="10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2">
        <f t="shared" si="4"/>
        <v>0</v>
      </c>
      <c r="K27" s="13">
        <f t="shared" si="4"/>
        <v>0</v>
      </c>
      <c r="L27" s="11">
        <f t="shared" si="4"/>
        <v>5</v>
      </c>
      <c r="M27" s="11">
        <f t="shared" si="4"/>
        <v>0</v>
      </c>
      <c r="N27" s="11">
        <f t="shared" si="4"/>
        <v>0</v>
      </c>
      <c r="O27" s="132">
        <f t="shared" si="4"/>
        <v>8</v>
      </c>
      <c r="P27" s="10"/>
      <c r="Q27" s="11"/>
      <c r="R27" s="12"/>
      <c r="S27" s="168"/>
    </row>
    <row r="28" spans="1:19" ht="15">
      <c r="A28" s="170" t="s">
        <v>50</v>
      </c>
      <c r="B28" s="97" t="s">
        <v>55</v>
      </c>
      <c r="C28" s="180" t="s">
        <v>31</v>
      </c>
      <c r="D28" s="67">
        <f>SUM(F28:H28,K28:M28)</f>
        <v>5</v>
      </c>
      <c r="E28" s="68">
        <f>SUM(J28,O28)</f>
        <v>2</v>
      </c>
      <c r="F28" s="29"/>
      <c r="G28" s="15"/>
      <c r="H28" s="15"/>
      <c r="I28" s="15"/>
      <c r="J28" s="30"/>
      <c r="K28" s="17">
        <v>0</v>
      </c>
      <c r="L28" s="15">
        <v>5</v>
      </c>
      <c r="M28" s="15">
        <v>0</v>
      </c>
      <c r="N28" s="15" t="s">
        <v>15</v>
      </c>
      <c r="O28" s="126">
        <v>2</v>
      </c>
      <c r="P28" s="29"/>
      <c r="Q28" s="15"/>
      <c r="R28" s="30"/>
      <c r="S28" s="54"/>
    </row>
    <row r="29" spans="1:19" ht="15.75" thickBot="1">
      <c r="A29" s="174" t="s">
        <v>51</v>
      </c>
      <c r="B29" s="31" t="s">
        <v>56</v>
      </c>
      <c r="C29" s="181" t="s">
        <v>32</v>
      </c>
      <c r="D29" s="153">
        <f>SUM(F29:H29,K29:M29)</f>
        <v>0</v>
      </c>
      <c r="E29" s="154">
        <f>SUM(J29,O29)</f>
        <v>6</v>
      </c>
      <c r="F29" s="152"/>
      <c r="G29" s="155"/>
      <c r="H29" s="155"/>
      <c r="I29" s="155"/>
      <c r="J29" s="156"/>
      <c r="K29" s="157">
        <v>0</v>
      </c>
      <c r="L29" s="155">
        <v>0</v>
      </c>
      <c r="M29" s="155">
        <v>0</v>
      </c>
      <c r="N29" s="155" t="s">
        <v>15</v>
      </c>
      <c r="O29" s="158">
        <v>6</v>
      </c>
      <c r="P29" s="152"/>
      <c r="Q29" s="155"/>
      <c r="R29" s="156"/>
      <c r="S29" s="159"/>
    </row>
    <row r="30" spans="1:19" ht="15">
      <c r="A30" s="142" t="s">
        <v>36</v>
      </c>
      <c r="B30" s="143"/>
      <c r="C30" s="144"/>
      <c r="D30" s="145">
        <f>SUM(F30:H30,K30:M30)</f>
        <v>183</v>
      </c>
      <c r="E30" s="146"/>
      <c r="F30" s="147">
        <f>J11+J23+J25+J27</f>
        <v>30</v>
      </c>
      <c r="G30" s="148">
        <f>G11+G23+G25+G27</f>
        <v>40</v>
      </c>
      <c r="H30" s="149">
        <f>H11+H23+H25+H27</f>
        <v>48</v>
      </c>
      <c r="I30" s="148"/>
      <c r="J30" s="150"/>
      <c r="K30" s="151">
        <f>K11+K23+K25+K27</f>
        <v>40</v>
      </c>
      <c r="L30" s="149">
        <f>L11+L23+L25+L27</f>
        <v>13</v>
      </c>
      <c r="M30" s="149">
        <f>M11+M23+M25+M27</f>
        <v>12</v>
      </c>
      <c r="N30" s="148"/>
      <c r="O30" s="150"/>
      <c r="P30" s="35"/>
      <c r="Q30" s="35"/>
      <c r="R30" s="35"/>
      <c r="S30" s="55"/>
    </row>
    <row r="31" spans="1:19" ht="15">
      <c r="A31" s="75" t="s">
        <v>37</v>
      </c>
      <c r="B31" s="76"/>
      <c r="C31" s="77"/>
      <c r="D31" s="70"/>
      <c r="E31" s="71"/>
      <c r="F31" s="82"/>
      <c r="G31" s="81">
        <f>SUM(F30:H30)</f>
        <v>118</v>
      </c>
      <c r="H31" s="51"/>
      <c r="I31" s="32"/>
      <c r="J31" s="33"/>
      <c r="K31" s="74">
        <f>SUM(K30:M30)</f>
        <v>65</v>
      </c>
      <c r="L31" s="34"/>
      <c r="M31" s="34"/>
      <c r="N31" s="32"/>
      <c r="O31" s="33"/>
      <c r="P31" s="35"/>
      <c r="Q31" s="35"/>
      <c r="R31" s="35"/>
      <c r="S31" s="55"/>
    </row>
    <row r="32" spans="1:19" ht="15.75" thickBot="1">
      <c r="A32" s="78" t="s">
        <v>38</v>
      </c>
      <c r="B32" s="79"/>
      <c r="C32" s="80"/>
      <c r="D32" s="72"/>
      <c r="E32" s="73">
        <f>SUM(J32,O32)</f>
        <v>60</v>
      </c>
      <c r="F32" s="37"/>
      <c r="G32" s="36"/>
      <c r="H32" s="36"/>
      <c r="I32" s="36"/>
      <c r="J32" s="38">
        <f>J11+J23+J25+J27</f>
        <v>30</v>
      </c>
      <c r="K32" s="37"/>
      <c r="L32" s="36"/>
      <c r="M32" s="36"/>
      <c r="N32" s="36"/>
      <c r="O32" s="38">
        <f>O11+O23+O25+O27</f>
        <v>30</v>
      </c>
      <c r="P32" s="35"/>
      <c r="Q32" s="35"/>
      <c r="R32" s="35"/>
      <c r="S32" s="55"/>
    </row>
    <row r="33" spans="1:19" ht="15">
      <c r="A33" s="35"/>
      <c r="B33" s="39"/>
      <c r="C33" s="40" t="s">
        <v>39</v>
      </c>
      <c r="D33" s="25"/>
      <c r="E33" s="25"/>
      <c r="F33" s="41"/>
      <c r="G33" s="25"/>
      <c r="H33" s="25"/>
      <c r="I33" s="42">
        <f>COUNTIF(I12:I29,"v")</f>
        <v>2</v>
      </c>
      <c r="J33" s="43"/>
      <c r="K33" s="41"/>
      <c r="L33" s="25"/>
      <c r="M33" s="25"/>
      <c r="N33" s="44">
        <f>COUNTIF(N12:N29,"v")</f>
        <v>0</v>
      </c>
      <c r="O33" s="43"/>
      <c r="P33" s="35"/>
      <c r="Q33" s="35"/>
      <c r="R33" s="35"/>
      <c r="S33" s="55"/>
    </row>
    <row r="34" spans="1:19" ht="15.75" thickBot="1">
      <c r="A34" s="35"/>
      <c r="B34" s="39"/>
      <c r="C34" s="45" t="s">
        <v>40</v>
      </c>
      <c r="D34" s="46"/>
      <c r="E34" s="46"/>
      <c r="F34" s="47"/>
      <c r="G34" s="46"/>
      <c r="H34" s="46"/>
      <c r="I34" s="4">
        <f>COUNTIF(I12:I29,"é")</f>
        <v>6</v>
      </c>
      <c r="J34" s="48"/>
      <c r="K34" s="47"/>
      <c r="L34" s="46"/>
      <c r="M34" s="46"/>
      <c r="N34" s="4">
        <f>COUNTIF(N12:N29,"é")</f>
        <v>7</v>
      </c>
      <c r="O34" s="48"/>
      <c r="P34" s="35"/>
      <c r="Q34" s="35"/>
      <c r="R34" s="35"/>
      <c r="S34" s="55"/>
    </row>
    <row r="35" spans="1:19" ht="15">
      <c r="A35" s="1"/>
      <c r="B35" s="2"/>
      <c r="C35" s="2"/>
      <c r="D35" s="1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5"/>
    </row>
    <row r="36" spans="1:19" ht="15">
      <c r="A36" s="1"/>
      <c r="B36" s="3"/>
      <c r="C36" s="49" t="s">
        <v>41</v>
      </c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5"/>
    </row>
    <row r="37" spans="1:19" ht="15">
      <c r="A37" s="1"/>
      <c r="B37" s="3"/>
      <c r="C37" s="3" t="s">
        <v>42</v>
      </c>
      <c r="D37" s="1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5"/>
    </row>
    <row r="38" spans="1:19" ht="15">
      <c r="A38" s="1"/>
      <c r="B38" s="3"/>
      <c r="C38" s="49" t="s">
        <v>29</v>
      </c>
      <c r="D38" s="1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5"/>
    </row>
    <row r="39" spans="1:19" ht="15">
      <c r="A39" s="1"/>
      <c r="B39" s="3"/>
      <c r="C39" s="49" t="s">
        <v>27</v>
      </c>
      <c r="D39" s="1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5"/>
    </row>
    <row r="40" spans="1:19" ht="15">
      <c r="A40" s="1"/>
      <c r="B40" s="3"/>
      <c r="C40" s="49" t="s">
        <v>43</v>
      </c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5"/>
    </row>
    <row r="41" spans="1:19" ht="15">
      <c r="A41" s="1"/>
      <c r="B41" s="3"/>
      <c r="C41" s="49" t="s">
        <v>14</v>
      </c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5"/>
    </row>
    <row r="42" spans="1:19" ht="15">
      <c r="A42" s="1"/>
      <c r="B42" s="3"/>
      <c r="C42" s="2" t="s">
        <v>52</v>
      </c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5"/>
    </row>
    <row r="46" spans="1:19" ht="15.75">
      <c r="A46" s="313" t="s">
        <v>113</v>
      </c>
      <c r="B46" s="314"/>
      <c r="C46" s="315"/>
      <c r="D46" s="316"/>
      <c r="E46" s="92" t="s">
        <v>0</v>
      </c>
      <c r="F46" s="317"/>
      <c r="G46" s="317"/>
      <c r="H46" s="317"/>
      <c r="I46" s="317"/>
      <c r="J46" s="316"/>
      <c r="L46" s="317"/>
      <c r="M46" s="317"/>
      <c r="N46" s="317"/>
      <c r="O46" s="317"/>
      <c r="P46" s="317"/>
      <c r="Q46" s="316"/>
      <c r="R46" s="318"/>
      <c r="S46" s="318"/>
    </row>
    <row r="47" spans="1:19" ht="12.75">
      <c r="A47" s="93" t="s">
        <v>111</v>
      </c>
      <c r="B47" s="319"/>
      <c r="C47" s="320"/>
      <c r="D47" s="319"/>
      <c r="E47" s="94" t="s">
        <v>115</v>
      </c>
      <c r="F47" s="319"/>
      <c r="G47" s="317"/>
      <c r="H47" s="317"/>
      <c r="I47" s="317"/>
      <c r="J47" s="316"/>
      <c r="L47" s="317"/>
      <c r="M47" s="317"/>
      <c r="N47" s="317"/>
      <c r="O47" s="317"/>
      <c r="P47" s="317"/>
      <c r="Q47" s="316"/>
      <c r="R47" s="318"/>
      <c r="S47" s="318"/>
    </row>
    <row r="48" spans="1:19" ht="13.5" thickBot="1">
      <c r="A48" s="95" t="s">
        <v>119</v>
      </c>
      <c r="B48" s="96"/>
      <c r="C48" s="96"/>
      <c r="E48" s="94" t="s">
        <v>118</v>
      </c>
      <c r="F48" s="87"/>
      <c r="G48" s="87"/>
      <c r="H48" s="87"/>
      <c r="I48" s="87"/>
      <c r="J48" s="87"/>
      <c r="L48" s="87"/>
      <c r="M48" s="87"/>
      <c r="N48" s="87"/>
      <c r="O48" s="87"/>
      <c r="P48" s="87"/>
      <c r="Q48" s="87"/>
      <c r="R48" s="321"/>
      <c r="S48" s="87"/>
    </row>
    <row r="49" spans="1:19" ht="15.75" thickBot="1">
      <c r="A49" s="106"/>
      <c r="B49" s="107"/>
      <c r="C49" s="108"/>
      <c r="D49" s="107"/>
      <c r="E49" s="107" t="s">
        <v>71</v>
      </c>
      <c r="F49" s="52" t="s">
        <v>4</v>
      </c>
      <c r="G49" s="53"/>
      <c r="H49" s="53"/>
      <c r="I49" s="53"/>
      <c r="J49" s="53"/>
      <c r="K49" s="53"/>
      <c r="L49" s="53"/>
      <c r="M49" s="53"/>
      <c r="N49" s="53"/>
      <c r="O49" s="111"/>
      <c r="P49" s="117"/>
      <c r="Q49" s="118"/>
      <c r="R49" s="119"/>
      <c r="S49" s="114"/>
    </row>
    <row r="50" spans="1:19" ht="15" thickBot="1">
      <c r="A50" s="109" t="s">
        <v>70</v>
      </c>
      <c r="B50" s="109" t="s">
        <v>1</v>
      </c>
      <c r="C50" s="109" t="s">
        <v>2</v>
      </c>
      <c r="D50" s="109" t="s">
        <v>3</v>
      </c>
      <c r="E50" s="109" t="s">
        <v>72</v>
      </c>
      <c r="F50" s="83" t="s">
        <v>6</v>
      </c>
      <c r="G50" s="98"/>
      <c r="H50" s="98"/>
      <c r="I50" s="98"/>
      <c r="J50" s="99"/>
      <c r="K50" s="52" t="s">
        <v>7</v>
      </c>
      <c r="L50" s="105"/>
      <c r="M50" s="105"/>
      <c r="N50" s="105"/>
      <c r="O50" s="112"/>
      <c r="P50" s="120"/>
      <c r="Q50" s="121" t="s">
        <v>5</v>
      </c>
      <c r="R50" s="122"/>
      <c r="S50" s="115" t="s">
        <v>5</v>
      </c>
    </row>
    <row r="51" spans="1:19" ht="15" thickBot="1">
      <c r="A51" s="110"/>
      <c r="B51" s="110"/>
      <c r="C51" s="110"/>
      <c r="D51" s="110"/>
      <c r="E51" s="110"/>
      <c r="F51" s="100" t="s">
        <v>8</v>
      </c>
      <c r="G51" s="101" t="s">
        <v>9</v>
      </c>
      <c r="H51" s="101" t="s">
        <v>10</v>
      </c>
      <c r="I51" s="102" t="s">
        <v>11</v>
      </c>
      <c r="J51" s="103" t="s">
        <v>12</v>
      </c>
      <c r="K51" s="104" t="s">
        <v>8</v>
      </c>
      <c r="L51" s="101" t="s">
        <v>9</v>
      </c>
      <c r="M51" s="101" t="s">
        <v>10</v>
      </c>
      <c r="N51" s="102" t="s">
        <v>11</v>
      </c>
      <c r="O51" s="113" t="s">
        <v>12</v>
      </c>
      <c r="P51" s="123"/>
      <c r="Q51" s="124"/>
      <c r="R51" s="125"/>
      <c r="S51" s="116"/>
    </row>
    <row r="52" spans="1:19" ht="15.75" thickBot="1">
      <c r="A52" s="187" t="s">
        <v>13</v>
      </c>
      <c r="B52" s="188"/>
      <c r="C52" s="189"/>
      <c r="D52" s="190">
        <v>180</v>
      </c>
      <c r="E52" s="191">
        <v>46</v>
      </c>
      <c r="F52" s="192">
        <v>46</v>
      </c>
      <c r="G52" s="193">
        <v>24</v>
      </c>
      <c r="H52" s="193">
        <v>12</v>
      </c>
      <c r="I52" s="193">
        <v>0</v>
      </c>
      <c r="J52" s="194">
        <v>22</v>
      </c>
      <c r="K52" s="195">
        <v>62</v>
      </c>
      <c r="L52" s="193">
        <v>0</v>
      </c>
      <c r="M52" s="193">
        <v>36</v>
      </c>
      <c r="N52" s="193">
        <v>0</v>
      </c>
      <c r="O52" s="196">
        <v>24</v>
      </c>
      <c r="P52" s="192"/>
      <c r="Q52" s="193"/>
      <c r="R52" s="194"/>
      <c r="S52" s="197"/>
    </row>
    <row r="53" spans="1:19" ht="15">
      <c r="A53" s="198" t="s">
        <v>6</v>
      </c>
      <c r="B53" s="199" t="s">
        <v>109</v>
      </c>
      <c r="C53" s="200" t="s">
        <v>82</v>
      </c>
      <c r="D53" s="201">
        <v>16</v>
      </c>
      <c r="E53" s="202">
        <v>5</v>
      </c>
      <c r="F53" s="203">
        <v>8</v>
      </c>
      <c r="G53" s="204">
        <v>8</v>
      </c>
      <c r="H53" s="204">
        <v>0</v>
      </c>
      <c r="I53" s="204" t="s">
        <v>15</v>
      </c>
      <c r="J53" s="205">
        <v>5</v>
      </c>
      <c r="K53" s="206"/>
      <c r="L53" s="204"/>
      <c r="M53" s="204"/>
      <c r="N53" s="204"/>
      <c r="O53" s="207"/>
      <c r="P53" s="203"/>
      <c r="Q53" s="204"/>
      <c r="R53" s="205"/>
      <c r="S53" s="208"/>
    </row>
    <row r="54" spans="1:19" ht="15">
      <c r="A54" s="209" t="s">
        <v>7</v>
      </c>
      <c r="B54" s="97" t="s">
        <v>95</v>
      </c>
      <c r="C54" s="210" t="s">
        <v>79</v>
      </c>
      <c r="D54" s="201">
        <v>16</v>
      </c>
      <c r="E54" s="202">
        <v>5</v>
      </c>
      <c r="F54" s="211">
        <v>8</v>
      </c>
      <c r="G54" s="212">
        <v>8</v>
      </c>
      <c r="H54" s="212">
        <v>0</v>
      </c>
      <c r="I54" s="212" t="s">
        <v>15</v>
      </c>
      <c r="J54" s="213">
        <v>5</v>
      </c>
      <c r="K54" s="214"/>
      <c r="L54" s="212"/>
      <c r="M54" s="212"/>
      <c r="N54" s="212"/>
      <c r="O54" s="215"/>
      <c r="P54" s="211"/>
      <c r="Q54" s="212"/>
      <c r="R54" s="213"/>
      <c r="S54" s="216"/>
    </row>
    <row r="55" spans="1:19" ht="15">
      <c r="A55" s="217" t="s">
        <v>17</v>
      </c>
      <c r="B55" s="218" t="s">
        <v>96</v>
      </c>
      <c r="C55" s="219" t="s">
        <v>83</v>
      </c>
      <c r="D55" s="201">
        <v>18</v>
      </c>
      <c r="E55" s="202">
        <v>5</v>
      </c>
      <c r="F55" s="220">
        <v>10</v>
      </c>
      <c r="G55" s="221">
        <v>8</v>
      </c>
      <c r="H55" s="221">
        <v>0</v>
      </c>
      <c r="I55" s="221" t="s">
        <v>20</v>
      </c>
      <c r="J55" s="222">
        <v>5</v>
      </c>
      <c r="K55" s="223"/>
      <c r="L55" s="221"/>
      <c r="M55" s="221"/>
      <c r="N55" s="221"/>
      <c r="O55" s="224"/>
      <c r="P55" s="220"/>
      <c r="Q55" s="221"/>
      <c r="R55" s="222"/>
      <c r="S55" s="225"/>
    </row>
    <row r="56" spans="1:19" ht="15">
      <c r="A56" s="209" t="s">
        <v>18</v>
      </c>
      <c r="B56" s="218" t="s">
        <v>97</v>
      </c>
      <c r="C56" s="219" t="s">
        <v>106</v>
      </c>
      <c r="D56" s="201">
        <v>14</v>
      </c>
      <c r="E56" s="202">
        <v>3</v>
      </c>
      <c r="F56" s="220">
        <v>10</v>
      </c>
      <c r="G56" s="221">
        <v>0</v>
      </c>
      <c r="H56" s="221">
        <v>4</v>
      </c>
      <c r="I56" s="221" t="s">
        <v>15</v>
      </c>
      <c r="J56" s="222">
        <v>3</v>
      </c>
      <c r="K56" s="223"/>
      <c r="L56" s="221"/>
      <c r="M56" s="221"/>
      <c r="N56" s="221"/>
      <c r="O56" s="224"/>
      <c r="P56" s="220"/>
      <c r="Q56" s="221"/>
      <c r="R56" s="222"/>
      <c r="S56" s="225"/>
    </row>
    <row r="57" spans="1:19" ht="15">
      <c r="A57" s="217" t="s">
        <v>19</v>
      </c>
      <c r="B57" s="218" t="s">
        <v>98</v>
      </c>
      <c r="C57" s="219" t="s">
        <v>85</v>
      </c>
      <c r="D57" s="201">
        <v>14</v>
      </c>
      <c r="E57" s="202">
        <v>4</v>
      </c>
      <c r="F57" s="220"/>
      <c r="G57" s="221"/>
      <c r="H57" s="221"/>
      <c r="I57" s="221"/>
      <c r="J57" s="222"/>
      <c r="K57" s="223">
        <v>4</v>
      </c>
      <c r="L57" s="221">
        <v>0</v>
      </c>
      <c r="M57" s="221">
        <v>10</v>
      </c>
      <c r="N57" s="221" t="s">
        <v>20</v>
      </c>
      <c r="O57" s="224">
        <v>4</v>
      </c>
      <c r="P57" s="220" t="s">
        <v>18</v>
      </c>
      <c r="Q57" s="221"/>
      <c r="R57" s="222"/>
      <c r="S57" s="225" t="s">
        <v>84</v>
      </c>
    </row>
    <row r="58" spans="1:19" ht="15">
      <c r="A58" s="209" t="s">
        <v>21</v>
      </c>
      <c r="B58" s="218" t="s">
        <v>99</v>
      </c>
      <c r="C58" s="219" t="s">
        <v>86</v>
      </c>
      <c r="D58" s="201">
        <v>14</v>
      </c>
      <c r="E58" s="202">
        <v>4</v>
      </c>
      <c r="F58" s="220"/>
      <c r="G58" s="221"/>
      <c r="H58" s="221"/>
      <c r="I58" s="221"/>
      <c r="J58" s="222"/>
      <c r="K58" s="223">
        <v>10</v>
      </c>
      <c r="L58" s="221">
        <v>0</v>
      </c>
      <c r="M58" s="221">
        <v>4</v>
      </c>
      <c r="N58" s="221" t="s">
        <v>20</v>
      </c>
      <c r="O58" s="224">
        <v>4</v>
      </c>
      <c r="P58" s="220" t="s">
        <v>17</v>
      </c>
      <c r="Q58" s="221"/>
      <c r="R58" s="222"/>
      <c r="S58" s="225" t="s">
        <v>83</v>
      </c>
    </row>
    <row r="59" spans="1:19" ht="15">
      <c r="A59" s="217" t="s">
        <v>22</v>
      </c>
      <c r="B59" s="226" t="s">
        <v>100</v>
      </c>
      <c r="C59" s="227" t="s">
        <v>87</v>
      </c>
      <c r="D59" s="201">
        <v>18</v>
      </c>
      <c r="E59" s="202">
        <v>4</v>
      </c>
      <c r="F59" s="220">
        <v>10</v>
      </c>
      <c r="G59" s="221">
        <v>0</v>
      </c>
      <c r="H59" s="221">
        <v>8</v>
      </c>
      <c r="I59" s="221" t="s">
        <v>20</v>
      </c>
      <c r="J59" s="222">
        <v>4</v>
      </c>
      <c r="K59" s="223"/>
      <c r="L59" s="221"/>
      <c r="M59" s="221"/>
      <c r="N59" s="221"/>
      <c r="O59" s="224"/>
      <c r="P59" s="220" t="s">
        <v>107</v>
      </c>
      <c r="Q59" s="221"/>
      <c r="R59" s="222"/>
      <c r="S59" s="225" t="s">
        <v>108</v>
      </c>
    </row>
    <row r="60" spans="1:19" ht="15">
      <c r="A60" s="209" t="s">
        <v>23</v>
      </c>
      <c r="B60" s="228" t="s">
        <v>101</v>
      </c>
      <c r="C60" s="229" t="s">
        <v>88</v>
      </c>
      <c r="D60" s="201">
        <v>20</v>
      </c>
      <c r="E60" s="202">
        <v>4</v>
      </c>
      <c r="F60" s="220"/>
      <c r="G60" s="221"/>
      <c r="H60" s="221"/>
      <c r="I60" s="221"/>
      <c r="J60" s="222"/>
      <c r="K60" s="223">
        <v>10</v>
      </c>
      <c r="L60" s="221">
        <v>0</v>
      </c>
      <c r="M60" s="221">
        <v>10</v>
      </c>
      <c r="N60" s="221" t="s">
        <v>20</v>
      </c>
      <c r="O60" s="224">
        <v>4</v>
      </c>
      <c r="P60" s="220" t="s">
        <v>22</v>
      </c>
      <c r="Q60" s="221"/>
      <c r="R60" s="222"/>
      <c r="S60" s="230" t="s">
        <v>87</v>
      </c>
    </row>
    <row r="61" spans="1:19" ht="15">
      <c r="A61" s="217" t="s">
        <v>24</v>
      </c>
      <c r="B61" s="231" t="s">
        <v>102</v>
      </c>
      <c r="C61" s="232" t="s">
        <v>80</v>
      </c>
      <c r="D61" s="201">
        <v>16</v>
      </c>
      <c r="E61" s="202">
        <v>4</v>
      </c>
      <c r="F61" s="220"/>
      <c r="G61" s="221"/>
      <c r="H61" s="221"/>
      <c r="I61" s="221"/>
      <c r="J61" s="222"/>
      <c r="K61" s="223">
        <v>8</v>
      </c>
      <c r="L61" s="221">
        <v>0</v>
      </c>
      <c r="M61" s="221">
        <v>8</v>
      </c>
      <c r="N61" s="221" t="s">
        <v>15</v>
      </c>
      <c r="O61" s="224">
        <v>4</v>
      </c>
      <c r="P61" s="220"/>
      <c r="Q61" s="221"/>
      <c r="R61" s="222"/>
      <c r="S61" s="225"/>
    </row>
    <row r="62" spans="1:19" ht="15">
      <c r="A62" s="209" t="s">
        <v>25</v>
      </c>
      <c r="B62" s="231" t="s">
        <v>103</v>
      </c>
      <c r="C62" s="232" t="s">
        <v>81</v>
      </c>
      <c r="D62" s="201">
        <v>14</v>
      </c>
      <c r="E62" s="202">
        <v>3</v>
      </c>
      <c r="F62" s="220"/>
      <c r="G62" s="221"/>
      <c r="H62" s="221"/>
      <c r="I62" s="221"/>
      <c r="J62" s="222"/>
      <c r="K62" s="223">
        <v>10</v>
      </c>
      <c r="L62" s="221">
        <v>0</v>
      </c>
      <c r="M62" s="221">
        <v>4</v>
      </c>
      <c r="N62" s="221" t="s">
        <v>20</v>
      </c>
      <c r="O62" s="224">
        <v>3</v>
      </c>
      <c r="P62" s="220"/>
      <c r="Q62" s="221"/>
      <c r="R62" s="222"/>
      <c r="S62" s="225"/>
    </row>
    <row r="63" spans="1:19" ht="15">
      <c r="A63" s="217" t="s">
        <v>47</v>
      </c>
      <c r="B63" s="233" t="s">
        <v>104</v>
      </c>
      <c r="C63" s="219" t="s">
        <v>89</v>
      </c>
      <c r="D63" s="201">
        <v>10</v>
      </c>
      <c r="E63" s="202">
        <v>3</v>
      </c>
      <c r="F63" s="220"/>
      <c r="G63" s="221"/>
      <c r="H63" s="221"/>
      <c r="I63" s="221"/>
      <c r="J63" s="222"/>
      <c r="K63" s="223">
        <v>10</v>
      </c>
      <c r="L63" s="221">
        <v>0</v>
      </c>
      <c r="M63" s="221">
        <v>0</v>
      </c>
      <c r="N63" s="221" t="s">
        <v>15</v>
      </c>
      <c r="O63" s="224">
        <v>3</v>
      </c>
      <c r="P63" s="220"/>
      <c r="Q63" s="221"/>
      <c r="R63" s="222"/>
      <c r="S63" s="225"/>
    </row>
    <row r="64" spans="1:19" ht="15.75" thickBot="1">
      <c r="A64" s="209" t="s">
        <v>48</v>
      </c>
      <c r="B64" s="231" t="s">
        <v>105</v>
      </c>
      <c r="C64" s="232" t="s">
        <v>90</v>
      </c>
      <c r="D64" s="201">
        <v>10</v>
      </c>
      <c r="E64" s="202">
        <v>2</v>
      </c>
      <c r="F64" s="220"/>
      <c r="G64" s="221"/>
      <c r="H64" s="221"/>
      <c r="I64" s="221"/>
      <c r="J64" s="222"/>
      <c r="K64" s="223">
        <v>10</v>
      </c>
      <c r="L64" s="221">
        <v>0</v>
      </c>
      <c r="M64" s="221">
        <v>0</v>
      </c>
      <c r="N64" s="221" t="s">
        <v>15</v>
      </c>
      <c r="O64" s="224">
        <v>2</v>
      </c>
      <c r="P64" s="220"/>
      <c r="Q64" s="221"/>
      <c r="R64" s="222"/>
      <c r="S64" s="225"/>
    </row>
    <row r="65" spans="1:19" ht="15.75" thickBot="1">
      <c r="A65" s="187" t="s">
        <v>26</v>
      </c>
      <c r="B65" s="188"/>
      <c r="C65" s="189"/>
      <c r="D65" s="190">
        <v>28</v>
      </c>
      <c r="E65" s="191">
        <v>3</v>
      </c>
      <c r="F65" s="192">
        <v>0</v>
      </c>
      <c r="G65" s="193">
        <v>8</v>
      </c>
      <c r="H65" s="193">
        <v>20</v>
      </c>
      <c r="I65" s="193">
        <v>0</v>
      </c>
      <c r="J65" s="194">
        <v>3</v>
      </c>
      <c r="K65" s="195">
        <v>0</v>
      </c>
      <c r="L65" s="193">
        <v>0</v>
      </c>
      <c r="M65" s="193">
        <v>0</v>
      </c>
      <c r="N65" s="193">
        <v>0</v>
      </c>
      <c r="O65" s="196">
        <v>0</v>
      </c>
      <c r="P65" s="192"/>
      <c r="Q65" s="193"/>
      <c r="R65" s="194"/>
      <c r="S65" s="197"/>
    </row>
    <row r="66" spans="1:19" ht="15.75" thickBot="1">
      <c r="A66" s="234" t="s">
        <v>49</v>
      </c>
      <c r="B66" s="235" t="s">
        <v>53</v>
      </c>
      <c r="C66" s="236" t="s">
        <v>27</v>
      </c>
      <c r="D66" s="237">
        <v>28</v>
      </c>
      <c r="E66" s="238">
        <v>3</v>
      </c>
      <c r="F66" s="239">
        <v>0</v>
      </c>
      <c r="G66" s="240">
        <v>8</v>
      </c>
      <c r="H66" s="240">
        <v>20</v>
      </c>
      <c r="I66" s="240" t="s">
        <v>15</v>
      </c>
      <c r="J66" s="241">
        <v>3</v>
      </c>
      <c r="K66" s="242"/>
      <c r="L66" s="240"/>
      <c r="M66" s="240"/>
      <c r="N66" s="240"/>
      <c r="O66" s="243"/>
      <c r="P66" s="239"/>
      <c r="Q66" s="240"/>
      <c r="R66" s="241"/>
      <c r="S66" s="244"/>
    </row>
    <row r="67" spans="1:19" ht="15.75" thickBot="1">
      <c r="A67" s="187" t="s">
        <v>28</v>
      </c>
      <c r="B67" s="188"/>
      <c r="C67" s="245"/>
      <c r="D67" s="190">
        <v>16</v>
      </c>
      <c r="E67" s="191">
        <v>3</v>
      </c>
      <c r="F67" s="246">
        <v>8</v>
      </c>
      <c r="G67" s="247">
        <v>8</v>
      </c>
      <c r="H67" s="247">
        <v>0</v>
      </c>
      <c r="I67" s="247">
        <v>0</v>
      </c>
      <c r="J67" s="248">
        <v>3</v>
      </c>
      <c r="K67" s="249">
        <v>0</v>
      </c>
      <c r="L67" s="247">
        <v>0</v>
      </c>
      <c r="M67" s="247">
        <v>0</v>
      </c>
      <c r="N67" s="247">
        <v>0</v>
      </c>
      <c r="O67" s="250">
        <v>0</v>
      </c>
      <c r="P67" s="246"/>
      <c r="Q67" s="247"/>
      <c r="R67" s="248"/>
      <c r="S67" s="197"/>
    </row>
    <row r="68" spans="1:19" ht="15.75" thickBot="1">
      <c r="A68" s="251" t="s">
        <v>50</v>
      </c>
      <c r="B68" s="235" t="s">
        <v>54</v>
      </c>
      <c r="C68" s="252" t="s">
        <v>29</v>
      </c>
      <c r="D68" s="237">
        <v>16</v>
      </c>
      <c r="E68" s="238">
        <v>3</v>
      </c>
      <c r="F68" s="239">
        <v>8</v>
      </c>
      <c r="G68" s="240">
        <v>8</v>
      </c>
      <c r="H68" s="240">
        <v>0</v>
      </c>
      <c r="I68" s="240" t="s">
        <v>20</v>
      </c>
      <c r="J68" s="241">
        <v>3</v>
      </c>
      <c r="K68" s="242"/>
      <c r="L68" s="212"/>
      <c r="M68" s="212"/>
      <c r="N68" s="212"/>
      <c r="O68" s="215"/>
      <c r="P68" s="211"/>
      <c r="Q68" s="212"/>
      <c r="R68" s="213"/>
      <c r="S68" s="244"/>
    </row>
    <row r="69" spans="1:19" ht="15.75" thickBot="1">
      <c r="A69" s="187" t="s">
        <v>30</v>
      </c>
      <c r="B69" s="188"/>
      <c r="C69" s="245"/>
      <c r="D69" s="190">
        <v>5</v>
      </c>
      <c r="E69" s="191">
        <v>8</v>
      </c>
      <c r="F69" s="253">
        <v>0</v>
      </c>
      <c r="G69" s="254">
        <v>0</v>
      </c>
      <c r="H69" s="254">
        <v>0</v>
      </c>
      <c r="I69" s="254">
        <v>0</v>
      </c>
      <c r="J69" s="194">
        <v>0</v>
      </c>
      <c r="K69" s="255">
        <v>0</v>
      </c>
      <c r="L69" s="254">
        <v>5</v>
      </c>
      <c r="M69" s="254">
        <v>0</v>
      </c>
      <c r="N69" s="254">
        <v>0</v>
      </c>
      <c r="O69" s="196">
        <v>8</v>
      </c>
      <c r="P69" s="192"/>
      <c r="Q69" s="193"/>
      <c r="R69" s="194"/>
      <c r="S69" s="197"/>
    </row>
    <row r="70" spans="1:19" ht="15">
      <c r="A70" s="209" t="s">
        <v>51</v>
      </c>
      <c r="B70" s="256" t="s">
        <v>55</v>
      </c>
      <c r="C70" s="257" t="s">
        <v>31</v>
      </c>
      <c r="D70" s="201">
        <v>5</v>
      </c>
      <c r="E70" s="202">
        <v>2</v>
      </c>
      <c r="F70" s="211"/>
      <c r="G70" s="212"/>
      <c r="H70" s="212"/>
      <c r="I70" s="212"/>
      <c r="J70" s="213"/>
      <c r="K70" s="214">
        <v>0</v>
      </c>
      <c r="L70" s="212">
        <v>5</v>
      </c>
      <c r="M70" s="212">
        <v>0</v>
      </c>
      <c r="N70" s="212" t="s">
        <v>15</v>
      </c>
      <c r="O70" s="215">
        <v>2</v>
      </c>
      <c r="P70" s="211"/>
      <c r="Q70" s="212"/>
      <c r="R70" s="213"/>
      <c r="S70" s="216"/>
    </row>
    <row r="71" spans="1:19" ht="15.75" thickBot="1">
      <c r="A71" s="198" t="s">
        <v>91</v>
      </c>
      <c r="B71" s="256" t="s">
        <v>56</v>
      </c>
      <c r="C71" s="257" t="s">
        <v>32</v>
      </c>
      <c r="D71" s="201">
        <v>0</v>
      </c>
      <c r="E71" s="258">
        <v>6</v>
      </c>
      <c r="F71" s="211"/>
      <c r="G71" s="212"/>
      <c r="H71" s="212"/>
      <c r="I71" s="212"/>
      <c r="J71" s="213"/>
      <c r="K71" s="214">
        <v>0</v>
      </c>
      <c r="L71" s="212">
        <v>0</v>
      </c>
      <c r="M71" s="212">
        <v>0</v>
      </c>
      <c r="N71" s="212" t="s">
        <v>15</v>
      </c>
      <c r="O71" s="215">
        <v>6</v>
      </c>
      <c r="P71" s="259"/>
      <c r="Q71" s="260"/>
      <c r="R71" s="261"/>
      <c r="S71" s="262"/>
    </row>
    <row r="72" spans="1:19" ht="15">
      <c r="A72" s="263" t="s">
        <v>36</v>
      </c>
      <c r="B72" s="264"/>
      <c r="C72" s="265"/>
      <c r="D72" s="266">
        <v>229</v>
      </c>
      <c r="E72" s="267"/>
      <c r="F72" s="268">
        <v>54</v>
      </c>
      <c r="G72" s="269">
        <v>40</v>
      </c>
      <c r="H72" s="270">
        <v>32</v>
      </c>
      <c r="I72" s="269"/>
      <c r="J72" s="271"/>
      <c r="K72" s="270">
        <v>62</v>
      </c>
      <c r="L72" s="270">
        <v>5</v>
      </c>
      <c r="M72" s="270">
        <v>36</v>
      </c>
      <c r="N72" s="269"/>
      <c r="O72" s="272"/>
      <c r="P72" s="273"/>
      <c r="Q72" s="274"/>
      <c r="R72" s="274"/>
      <c r="S72" s="275"/>
    </row>
    <row r="73" spans="1:19" ht="15">
      <c r="A73" s="75" t="s">
        <v>37</v>
      </c>
      <c r="B73" s="76"/>
      <c r="C73" s="276"/>
      <c r="D73" s="277"/>
      <c r="E73" s="278"/>
      <c r="F73" s="279">
        <v>126</v>
      </c>
      <c r="G73" s="280"/>
      <c r="H73" s="280"/>
      <c r="I73" s="281"/>
      <c r="J73" s="282"/>
      <c r="K73" s="283">
        <v>103</v>
      </c>
      <c r="L73" s="284"/>
      <c r="M73" s="284"/>
      <c r="N73" s="281"/>
      <c r="O73" s="285"/>
      <c r="P73" s="273"/>
      <c r="Q73" s="274"/>
      <c r="R73" s="274"/>
      <c r="S73" s="275"/>
    </row>
    <row r="74" spans="1:19" ht="15.75" thickBot="1">
      <c r="A74" s="78" t="s">
        <v>38</v>
      </c>
      <c r="B74" s="79"/>
      <c r="C74" s="286"/>
      <c r="D74" s="287"/>
      <c r="E74" s="288">
        <v>60</v>
      </c>
      <c r="F74" s="289"/>
      <c r="G74" s="290"/>
      <c r="H74" s="290"/>
      <c r="I74" s="290"/>
      <c r="J74" s="291">
        <v>28</v>
      </c>
      <c r="K74" s="292"/>
      <c r="L74" s="290"/>
      <c r="M74" s="290"/>
      <c r="N74" s="290"/>
      <c r="O74" s="293">
        <v>32</v>
      </c>
      <c r="P74" s="273"/>
      <c r="Q74" s="274"/>
      <c r="R74" s="274"/>
      <c r="S74" s="275"/>
    </row>
    <row r="75" spans="1:19" ht="15">
      <c r="A75" s="294"/>
      <c r="B75" s="295"/>
      <c r="C75" s="296" t="s">
        <v>39</v>
      </c>
      <c r="D75" s="297"/>
      <c r="E75" s="297"/>
      <c r="F75" s="298"/>
      <c r="G75" s="297"/>
      <c r="H75" s="297"/>
      <c r="I75" s="299">
        <v>3</v>
      </c>
      <c r="J75" s="300"/>
      <c r="K75" s="297"/>
      <c r="L75" s="297"/>
      <c r="M75" s="297"/>
      <c r="N75" s="301">
        <v>4</v>
      </c>
      <c r="O75" s="302"/>
      <c r="P75" s="273"/>
      <c r="Q75" s="274"/>
      <c r="R75" s="274"/>
      <c r="S75" s="275"/>
    </row>
    <row r="76" spans="1:19" ht="15.75" thickBot="1">
      <c r="A76" s="294"/>
      <c r="B76" s="295"/>
      <c r="C76" s="303" t="s">
        <v>40</v>
      </c>
      <c r="D76" s="304"/>
      <c r="E76" s="304"/>
      <c r="F76" s="305"/>
      <c r="G76" s="304"/>
      <c r="H76" s="304"/>
      <c r="I76" s="306">
        <v>4</v>
      </c>
      <c r="J76" s="307"/>
      <c r="K76" s="304"/>
      <c r="L76" s="304"/>
      <c r="M76" s="304"/>
      <c r="N76" s="306">
        <v>5</v>
      </c>
      <c r="O76" s="308"/>
      <c r="P76" s="273"/>
      <c r="Q76" s="274"/>
      <c r="R76" s="274"/>
      <c r="S76" s="275"/>
    </row>
    <row r="77" spans="1:19" ht="15">
      <c r="A77" s="309"/>
      <c r="B77" s="310"/>
      <c r="C77" s="310"/>
      <c r="D77" s="309"/>
      <c r="E77" s="309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</row>
    <row r="78" spans="1:19" ht="15">
      <c r="A78" s="309"/>
      <c r="B78" s="275"/>
      <c r="C78" s="274" t="s">
        <v>41</v>
      </c>
      <c r="D78" s="309"/>
      <c r="E78" s="309"/>
      <c r="F78" s="310" t="s">
        <v>92</v>
      </c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</row>
    <row r="79" spans="1:19" ht="15">
      <c r="A79" s="309"/>
      <c r="B79" s="275"/>
      <c r="C79" s="275" t="s">
        <v>42</v>
      </c>
      <c r="D79" s="309"/>
      <c r="E79" s="309"/>
      <c r="F79" s="310" t="s">
        <v>93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</row>
    <row r="80" spans="1:19" ht="15">
      <c r="A80" s="309"/>
      <c r="B80" s="275"/>
      <c r="C80" s="274" t="s">
        <v>29</v>
      </c>
      <c r="D80" s="309"/>
      <c r="E80" s="309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</row>
    <row r="81" spans="1:19" ht="15">
      <c r="A81" s="309"/>
      <c r="B81" s="275"/>
      <c r="C81" s="274" t="s">
        <v>27</v>
      </c>
      <c r="D81" s="309"/>
      <c r="E81" s="309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</row>
    <row r="82" spans="1:19" ht="15">
      <c r="A82" s="309"/>
      <c r="B82" s="275"/>
      <c r="C82" s="274" t="s">
        <v>43</v>
      </c>
      <c r="D82" s="309"/>
      <c r="E82" s="309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</row>
    <row r="83" spans="1:19" ht="15">
      <c r="A83" s="309"/>
      <c r="B83" s="275"/>
      <c r="C83" s="275" t="s">
        <v>94</v>
      </c>
      <c r="D83" s="309"/>
      <c r="E83" s="309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</row>
  </sheetData>
  <sheetProtection/>
  <mergeCells count="2">
    <mergeCell ref="F73:H73"/>
    <mergeCell ref="K73:M7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45" max="255" man="1"/>
  </rowBreaks>
  <ignoredErrors>
    <ignoredError sqref="D12 D25" formulaRange="1"/>
    <ignoredError sqref="E22:E23 D26:E26 D24:E24" formula="1"/>
    <ignoredError sqref="D2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2019-11-12T14:17:04Z</cp:lastPrinted>
  <dcterms:created xsi:type="dcterms:W3CDTF">2008-05-03T23:04:50Z</dcterms:created>
  <dcterms:modified xsi:type="dcterms:W3CDTF">2019-11-12T14:17:25Z</dcterms:modified>
  <cp:category/>
  <cp:version/>
  <cp:contentType/>
  <cp:contentStatus/>
</cp:coreProperties>
</file>