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LGM MSc" sheetId="1" r:id="rId1"/>
  </sheets>
  <definedNames/>
  <calcPr fullCalcOnLoad="1"/>
</workbook>
</file>

<file path=xl/sharedStrings.xml><?xml version="1.0" encoding="utf-8"?>
<sst xmlns="http://schemas.openxmlformats.org/spreadsheetml/2006/main" count="385" uniqueCount="155">
  <si>
    <t>TAVASZI</t>
  </si>
  <si>
    <t>ŐSZI</t>
  </si>
  <si>
    <t>Sorszám</t>
  </si>
  <si>
    <t>Kód</t>
  </si>
  <si>
    <t>Tantárgyak</t>
  </si>
  <si>
    <t>Félévek</t>
  </si>
  <si>
    <t>Előtanulmányok</t>
  </si>
  <si>
    <t>1.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</si>
  <si>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</si>
  <si>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</si>
  <si>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</si>
  <si>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</si>
  <si>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</si>
  <si>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</si>
  <si>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</si>
  <si>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</si>
  <si>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</si>
  <si>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</si>
  <si>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</si>
  <si>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</si>
  <si>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</si>
  <si>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</si>
  <si>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</si>
  <si>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 xml:space="preserve">                                                                                                                    féléves óraszámokkal (ea. tgy. l). ; követelményekkel (k.); kreditekkel (kr.)</t>
  </si>
  <si>
    <t>levelező munkarend</t>
  </si>
  <si>
    <t>Óbudai Egyetem</t>
  </si>
  <si>
    <t>Hegesztéstechnológiák I.</t>
  </si>
  <si>
    <t>Hegesztéstechnológiák II.</t>
  </si>
  <si>
    <t>Hőfolyamatok és modellezésük</t>
  </si>
  <si>
    <t>Hegeszthetőség és anyagvizsgálat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</si>
  <si>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</si>
  <si>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</si>
  <si>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</si>
  <si>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</si>
  <si>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</si>
  <si>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</si>
  <si>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</si>
  <si>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</si>
  <si>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</si>
  <si>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</si>
  <si>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</si>
  <si>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Korszerű anyagtechnológiák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</si>
  <si>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</si>
  <si>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</si>
  <si>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</si>
  <si>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</si>
  <si>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</si>
  <si>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</si>
  <si>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</si>
  <si>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</si>
  <si>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</si>
  <si>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</si>
  <si>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</si>
  <si>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</si>
  <si>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</si>
  <si>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</si>
  <si>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</si>
  <si>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</si>
  <si>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</si>
  <si>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</si>
  <si>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</si>
  <si>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</si>
  <si>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</si>
  <si>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</si>
  <si>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</si>
  <si>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</si>
  <si>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</si>
  <si>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</si>
  <si>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félév óra</t>
  </si>
  <si>
    <t/>
  </si>
  <si>
    <t>Alapozó ismeretek: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</si>
  <si>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</si>
  <si>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</si>
  <si>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</si>
  <si>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</si>
  <si>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</si>
  <si>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Termelésirányítás a gépiparban</t>
  </si>
  <si>
    <t>Korszerű felületnemesítő eljárások</t>
  </si>
  <si>
    <t>Prof. Dr. Rajnai Zoltán</t>
  </si>
  <si>
    <t>dékán</t>
  </si>
  <si>
    <t>gépészmérnöki mesterképzési szak (MSc)</t>
  </si>
  <si>
    <t>„szabadon választható”</t>
  </si>
  <si>
    <t>Szabadon választható I.</t>
  </si>
  <si>
    <t>Szabadon választható II.</t>
  </si>
  <si>
    <t>„kötelezően választható”</t>
  </si>
  <si>
    <t>hegesztéstechnológia szakirány</t>
  </si>
  <si>
    <t>Szabadon választható:</t>
  </si>
  <si>
    <t>TAVASZ</t>
  </si>
  <si>
    <t>ŐSZ</t>
  </si>
  <si>
    <t>mintatanterv</t>
  </si>
  <si>
    <t>Hegesztő áramforrások felépítése, mérés, jelfeldolgozás,</t>
  </si>
  <si>
    <t>Polimerek és ragasztástechnológiái</t>
  </si>
  <si>
    <t>Számítógépes modellezés</t>
  </si>
  <si>
    <t>Ipari hegesztés gyakorlatok</t>
  </si>
  <si>
    <t>Kritérium tárgyak</t>
  </si>
  <si>
    <t>Testnevelés I.</t>
  </si>
  <si>
    <t>Testnevelés II.</t>
  </si>
  <si>
    <t xml:space="preserve">Gépszerkezetek és tervezés (4 kredit)
Gyártási folyamatok és rendszerek (4 kredit)
Korszerű anyagtechnológiák (4 kredit) </t>
  </si>
  <si>
    <t>Érvényes: 2023. szeptember 01-től</t>
  </si>
  <si>
    <t>Gyártási folyamatok és automatizált gyártóberendezések</t>
  </si>
  <si>
    <t>Gazdasági és humán ismeretek</t>
  </si>
  <si>
    <t>8.</t>
  </si>
  <si>
    <t>13.</t>
  </si>
  <si>
    <t>Munka- és környezetvédelem</t>
  </si>
  <si>
    <t xml:space="preserve">Hegesztéstechnológiák I.-II. (10 kredit) Hegesztő áramforrások felépítése, mérés, jelfeldolgozás (4 kredit)
Hegeszthetőség és anyagvizsgálat (4 kredit)  </t>
  </si>
  <si>
    <t>Összesen: 30 kredit</t>
  </si>
  <si>
    <t>Minőségbiztosítás</t>
  </si>
  <si>
    <t>BTXAMG1MLF</t>
  </si>
  <si>
    <t>BTXMF11MLF</t>
  </si>
  <si>
    <t>BTXME12MLF</t>
  </si>
  <si>
    <t>BMXHA12MLF</t>
  </si>
  <si>
    <t>BAXAT11MLF</t>
  </si>
  <si>
    <t>BTXUG14MLF</t>
  </si>
  <si>
    <t>BGXMB13MLF</t>
  </si>
  <si>
    <t>BTXMK14MLF</t>
  </si>
  <si>
    <t>BGXGT12MLF</t>
  </si>
  <si>
    <t>BAXHA12MLF</t>
  </si>
  <si>
    <t>BGXGF12MLF</t>
  </si>
  <si>
    <t>BAXKA11MLF</t>
  </si>
  <si>
    <t>BAXPO13MLF</t>
  </si>
  <si>
    <t>BAPPF11MLF</t>
  </si>
  <si>
    <t>BAXHT11MLF</t>
  </si>
  <si>
    <t>BAXHT22MLF</t>
  </si>
  <si>
    <t>BAXHM12MLF</t>
  </si>
  <si>
    <t>BAXHA11MLF</t>
  </si>
  <si>
    <t>BADTH13MLF</t>
  </si>
  <si>
    <t>BADTH24MLF</t>
  </si>
  <si>
    <t>GTTTS1HMLF</t>
  </si>
  <si>
    <t>GTTTS2HMLF</t>
  </si>
  <si>
    <t>BAWTV12MLF</t>
  </si>
  <si>
    <t>BGWRA12MLF</t>
  </si>
  <si>
    <t>BAWKH12MLF</t>
  </si>
  <si>
    <t>BGWSM12MLF</t>
  </si>
  <si>
    <t>BGVTG13MLF</t>
  </si>
  <si>
    <t>BAVKF13MLF</t>
  </si>
  <si>
    <t>BAVHS13MLF</t>
  </si>
  <si>
    <t>BAVIH13MLF</t>
  </si>
  <si>
    <t>BAVEK13MLF</t>
  </si>
  <si>
    <t>Energia gazdálkodás és környezettudatosság</t>
  </si>
  <si>
    <t>teljesítendő: 2 tárgy, 8 kredit</t>
  </si>
  <si>
    <t xml:space="preserve">            TAVASZ</t>
  </si>
  <si>
    <t>h</t>
  </si>
  <si>
    <t>Háromfokozatú értékelés (h)</t>
  </si>
  <si>
    <t>képzéskód, szakkód: BMLFGM, BMLFGM</t>
  </si>
  <si>
    <t>szakiránykód: BMLFGMHT</t>
  </si>
  <si>
    <t>(BDVSGX1MLF)</t>
  </si>
  <si>
    <t>(BDVSGX2MLF)</t>
  </si>
  <si>
    <t>(BDWKGH1MLF)</t>
  </si>
  <si>
    <t>(BDWKGH2MLF)</t>
  </si>
  <si>
    <t>1. tavaszi</t>
  </si>
  <si>
    <t>2. őszi</t>
  </si>
  <si>
    <t>3. tavaszi</t>
  </si>
  <si>
    <t>4.  őszi</t>
  </si>
  <si>
    <t>tárgycsoportkód: BMLFGMXXM0F24SV</t>
  </si>
  <si>
    <t>tárgycsoportkód: BMLFGMHTM0F24KV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</si>
</sst>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,##0"/>
    <numFmt numFmtId="170" formatCode="#,###,##0.00"/>
    <numFmt numFmtId="171" formatCode="[$¥€-2]\ #\ ##,000_);[Red]\([$€-2]\ #\ ##,000\)"/>
  </numFmts>
  <fonts count="45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9.5"/>
      <name val="Arial Narrow"/>
      <family val="2"/>
    </font>
    <font>
      <sz val="11"/>
      <color indexed="8"/>
      <name val="Arial"/>
      <family val="2"/>
    </font>
    <font>
      <b/>
      <i/>
      <sz val="9.5"/>
      <name val="Arial Narrow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b/>
      <sz val="9.5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dotted"/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10" fillId="11" borderId="11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12" applyNumberFormat="0" applyAlignment="0" applyProtection="0"/>
    <xf numFmtId="0" fontId="21" fillId="17" borderId="12" applyNumberFormat="0" applyAlignment="0" applyProtection="0"/>
    <xf numFmtId="0" fontId="21" fillId="17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17" borderId="15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0" fillId="9" borderId="0" xfId="0" applyFont="1" applyFill="1" applyAlignment="1">
      <alignment/>
    </xf>
    <xf numFmtId="0" fontId="0" fillId="9" borderId="21" xfId="0" applyFont="1" applyFill="1" applyBorder="1" applyAlignment="1">
      <alignment vertical="center"/>
    </xf>
    <xf numFmtId="0" fontId="0" fillId="9" borderId="22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28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horizontal="left" vertical="center" wrapText="1"/>
    </xf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vertical="center"/>
    </xf>
    <xf numFmtId="0" fontId="1" fillId="14" borderId="24" xfId="0" applyFont="1" applyFill="1" applyBorder="1" applyAlignment="1">
      <alignment horizontal="right" vertical="center"/>
    </xf>
    <xf numFmtId="0" fontId="1" fillId="14" borderId="25" xfId="0" applyFont="1" applyFill="1" applyBorder="1" applyAlignment="1">
      <alignment vertical="center"/>
    </xf>
    <xf numFmtId="0" fontId="2" fillId="14" borderId="26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31" borderId="32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1" fillId="31" borderId="35" xfId="0" applyFont="1" applyFill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9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right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right" vertical="center"/>
    </xf>
    <xf numFmtId="0" fontId="27" fillId="9" borderId="15" xfId="0" applyFont="1" applyFill="1" applyBorder="1" applyAlignment="1">
      <alignment horizontal="center" vertical="center" shrinkToFit="1"/>
    </xf>
    <xf numFmtId="0" fontId="32" fillId="9" borderId="15" xfId="0" applyFont="1" applyFill="1" applyBorder="1" applyAlignment="1">
      <alignment horizontal="center" vertical="center" shrinkToFit="1"/>
    </xf>
    <xf numFmtId="0" fontId="27" fillId="9" borderId="26" xfId="0" applyFont="1" applyFill="1" applyBorder="1" applyAlignment="1">
      <alignment horizontal="center" vertical="center" shrinkToFit="1"/>
    </xf>
    <xf numFmtId="0" fontId="27" fillId="9" borderId="27" xfId="0" applyFont="1" applyFill="1" applyBorder="1" applyAlignment="1">
      <alignment horizontal="center" vertical="center" shrinkToFit="1"/>
    </xf>
    <xf numFmtId="0" fontId="27" fillId="9" borderId="28" xfId="0" applyFont="1" applyFill="1" applyBorder="1" applyAlignment="1">
      <alignment horizontal="center" vertical="center" shrinkToFit="1"/>
    </xf>
    <xf numFmtId="0" fontId="2" fillId="9" borderId="37" xfId="0" applyFont="1" applyFill="1" applyBorder="1" applyAlignment="1">
      <alignment vertical="center" wrapText="1"/>
    </xf>
    <xf numFmtId="0" fontId="34" fillId="9" borderId="38" xfId="0" applyFont="1" applyFill="1" applyBorder="1" applyAlignment="1">
      <alignment vertical="center" wrapText="1"/>
    </xf>
    <xf numFmtId="0" fontId="28" fillId="9" borderId="38" xfId="0" applyFont="1" applyFill="1" applyBorder="1" applyAlignment="1">
      <alignment vertical="center" wrapText="1"/>
    </xf>
    <xf numFmtId="0" fontId="2" fillId="9" borderId="32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vertical="center" wrapText="1"/>
    </xf>
    <xf numFmtId="0" fontId="2" fillId="9" borderId="47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shrinkToFit="1"/>
    </xf>
    <xf numFmtId="0" fontId="33" fillId="9" borderId="32" xfId="0" applyFont="1" applyFill="1" applyBorder="1" applyAlignment="1">
      <alignment horizontal="center" vertical="center" shrinkToFit="1"/>
    </xf>
    <xf numFmtId="0" fontId="1" fillId="9" borderId="26" xfId="0" applyFont="1" applyFill="1" applyBorder="1" applyAlignment="1">
      <alignment horizontal="center" vertical="center" shrinkToFit="1"/>
    </xf>
    <xf numFmtId="0" fontId="1" fillId="9" borderId="27" xfId="0" applyFont="1" applyFill="1" applyBorder="1" applyAlignment="1">
      <alignment horizontal="center" vertical="center" shrinkToFit="1"/>
    </xf>
    <xf numFmtId="0" fontId="1" fillId="9" borderId="28" xfId="0" applyFont="1" applyFill="1" applyBorder="1" applyAlignment="1">
      <alignment horizontal="center" vertical="center" shrinkToFit="1"/>
    </xf>
    <xf numFmtId="0" fontId="2" fillId="9" borderId="3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1" fillId="9" borderId="66" xfId="0" applyFont="1" applyFill="1" applyBorder="1" applyAlignment="1">
      <alignment horizontal="right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vertical="center"/>
    </xf>
    <xf numFmtId="0" fontId="1" fillId="9" borderId="67" xfId="0" applyFont="1" applyFill="1" applyBorder="1" applyAlignment="1">
      <alignment horizontal="right" vertical="center"/>
    </xf>
    <xf numFmtId="0" fontId="1" fillId="9" borderId="68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8" fillId="9" borderId="72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horizontal="center" vertical="center"/>
    </xf>
    <xf numFmtId="0" fontId="28" fillId="9" borderId="73" xfId="0" applyFont="1" applyFill="1" applyBorder="1" applyAlignment="1">
      <alignment vertical="center"/>
    </xf>
    <xf numFmtId="0" fontId="2" fillId="9" borderId="74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2" fillId="9" borderId="75" xfId="0" applyFont="1" applyFill="1" applyBorder="1" applyAlignment="1">
      <alignment horizontal="center" vertical="center"/>
    </xf>
    <xf numFmtId="0" fontId="2" fillId="9" borderId="76" xfId="0" applyFont="1" applyFill="1" applyBorder="1" applyAlignment="1">
      <alignment horizontal="center" vertical="center"/>
    </xf>
    <xf numFmtId="0" fontId="2" fillId="9" borderId="77" xfId="0" applyFont="1" applyFill="1" applyBorder="1" applyAlignment="1">
      <alignment horizontal="center" vertical="center"/>
    </xf>
    <xf numFmtId="0" fontId="2" fillId="9" borderId="7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 quotePrefix="1">
      <alignment horizontal="center" vertical="center"/>
    </xf>
    <xf numFmtId="49" fontId="2" fillId="9" borderId="0" xfId="0" applyNumberFormat="1" applyFont="1" applyFill="1" applyBorder="1" applyAlignment="1">
      <alignment horizontal="center" vertical="center"/>
    </xf>
    <xf numFmtId="0" fontId="33" fillId="9" borderId="26" xfId="0" applyFont="1" applyFill="1" applyBorder="1" applyAlignment="1">
      <alignment horizontal="center" vertical="center" shrinkToFit="1"/>
    </xf>
    <xf numFmtId="0" fontId="2" fillId="9" borderId="15" xfId="0" applyFont="1" applyFill="1" applyBorder="1" applyAlignment="1">
      <alignment horizontal="center" vertical="center" shrinkToFit="1"/>
    </xf>
    <xf numFmtId="0" fontId="2" fillId="9" borderId="27" xfId="0" applyFont="1" applyFill="1" applyBorder="1" applyAlignment="1">
      <alignment horizontal="center" vertical="center" shrinkToFit="1"/>
    </xf>
    <xf numFmtId="0" fontId="2" fillId="9" borderId="79" xfId="0" applyFont="1" applyFill="1" applyBorder="1" applyAlignment="1">
      <alignment horizontal="center" vertical="center" shrinkToFit="1"/>
    </xf>
    <xf numFmtId="0" fontId="2" fillId="9" borderId="70" xfId="0" applyFont="1" applyFill="1" applyBorder="1" applyAlignment="1">
      <alignment horizontal="center" vertical="center" wrapText="1"/>
    </xf>
    <xf numFmtId="0" fontId="2" fillId="9" borderId="71" xfId="0" applyFont="1" applyFill="1" applyBorder="1" applyAlignment="1">
      <alignment horizontal="center" vertical="center" wrapText="1"/>
    </xf>
    <xf numFmtId="0" fontId="2" fillId="9" borderId="80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2" fillId="9" borderId="82" xfId="0" applyFont="1" applyFill="1" applyBorder="1" applyAlignment="1">
      <alignment horizontal="center" vertical="center" wrapText="1"/>
    </xf>
    <xf numFmtId="0" fontId="2" fillId="9" borderId="83" xfId="0" applyFont="1" applyFill="1" applyBorder="1" applyAlignment="1">
      <alignment horizontal="center" vertical="center"/>
    </xf>
    <xf numFmtId="0" fontId="2" fillId="9" borderId="84" xfId="0" applyFont="1" applyFill="1" applyBorder="1" applyAlignment="1">
      <alignment horizontal="center" vertical="center"/>
    </xf>
    <xf numFmtId="0" fontId="2" fillId="9" borderId="85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vertical="center"/>
    </xf>
    <xf numFmtId="0" fontId="35" fillId="9" borderId="25" xfId="0" applyFont="1" applyFill="1" applyBorder="1" applyAlignment="1">
      <alignment vertical="center"/>
    </xf>
    <xf numFmtId="0" fontId="2" fillId="9" borderId="74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86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vertical="center" wrapText="1"/>
    </xf>
    <xf numFmtId="0" fontId="30" fillId="9" borderId="35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9" borderId="0" xfId="0" applyFont="1" applyFill="1" applyBorder="1" applyAlignment="1">
      <alignment horizontal="left" vertical="center"/>
    </xf>
    <xf numFmtId="0" fontId="0" fillId="9" borderId="87" xfId="0" applyFont="1" applyFill="1" applyBorder="1" applyAlignment="1">
      <alignment vertical="center"/>
    </xf>
    <xf numFmtId="0" fontId="0" fillId="9" borderId="28" xfId="0" applyFont="1" applyFill="1" applyBorder="1" applyAlignment="1">
      <alignment vertical="center"/>
    </xf>
    <xf numFmtId="0" fontId="39" fillId="9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shrinkToFit="1"/>
    </xf>
    <xf numFmtId="0" fontId="1" fillId="9" borderId="88" xfId="0" applyFont="1" applyFill="1" applyBorder="1" applyAlignment="1">
      <alignment horizontal="center" vertical="center" shrinkToFit="1"/>
    </xf>
    <xf numFmtId="0" fontId="1" fillId="9" borderId="89" xfId="0" applyFont="1" applyFill="1" applyBorder="1" applyAlignment="1">
      <alignment horizontal="center" vertical="center" shrinkToFit="1"/>
    </xf>
    <xf numFmtId="0" fontId="1" fillId="9" borderId="90" xfId="0" applyFont="1" applyFill="1" applyBorder="1" applyAlignment="1">
      <alignment horizontal="center" vertical="center" shrinkToFit="1"/>
    </xf>
    <xf numFmtId="0" fontId="2" fillId="9" borderId="91" xfId="0" applyFont="1" applyFill="1" applyBorder="1" applyAlignment="1">
      <alignment vertical="center" wrapText="1"/>
    </xf>
    <xf numFmtId="0" fontId="34" fillId="9" borderId="92" xfId="0" applyFont="1" applyFill="1" applyBorder="1" applyAlignment="1">
      <alignment vertical="center" wrapText="1"/>
    </xf>
    <xf numFmtId="0" fontId="28" fillId="9" borderId="92" xfId="0" applyFont="1" applyFill="1" applyBorder="1" applyAlignment="1">
      <alignment vertical="center" wrapText="1"/>
    </xf>
    <xf numFmtId="0" fontId="2" fillId="9" borderId="91" xfId="0" applyFont="1" applyFill="1" applyBorder="1" applyAlignment="1">
      <alignment horizontal="center" vertical="center"/>
    </xf>
    <xf numFmtId="0" fontId="1" fillId="9" borderId="93" xfId="0" applyFont="1" applyFill="1" applyBorder="1" applyAlignment="1">
      <alignment horizontal="center" vertical="center" wrapText="1"/>
    </xf>
    <xf numFmtId="0" fontId="2" fillId="9" borderId="94" xfId="0" applyFont="1" applyFill="1" applyBorder="1" applyAlignment="1">
      <alignment vertical="center"/>
    </xf>
    <xf numFmtId="0" fontId="2" fillId="9" borderId="95" xfId="0" applyFont="1" applyFill="1" applyBorder="1" applyAlignment="1">
      <alignment vertical="center"/>
    </xf>
    <xf numFmtId="0" fontId="0" fillId="9" borderId="95" xfId="0" applyFont="1" applyFill="1" applyBorder="1" applyAlignment="1">
      <alignment vertical="center"/>
    </xf>
    <xf numFmtId="0" fontId="0" fillId="9" borderId="96" xfId="0" applyFont="1" applyFill="1" applyBorder="1" applyAlignment="1">
      <alignment vertical="center"/>
    </xf>
    <xf numFmtId="0" fontId="0" fillId="9" borderId="97" xfId="0" applyFont="1" applyFill="1" applyBorder="1" applyAlignment="1">
      <alignment vertical="center"/>
    </xf>
    <xf numFmtId="0" fontId="1" fillId="14" borderId="98" xfId="0" applyFont="1" applyFill="1" applyBorder="1" applyAlignment="1">
      <alignment horizontal="right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99" xfId="0" applyFont="1" applyFill="1" applyBorder="1" applyAlignment="1">
      <alignment horizontal="center" vertical="center" wrapText="1"/>
    </xf>
    <xf numFmtId="0" fontId="2" fillId="14" borderId="100" xfId="0" applyFont="1" applyFill="1" applyBorder="1" applyAlignment="1">
      <alignment horizontal="center" vertical="center"/>
    </xf>
    <xf numFmtId="0" fontId="2" fillId="14" borderId="101" xfId="0" applyFont="1" applyFill="1" applyBorder="1" applyAlignment="1">
      <alignment horizontal="center" vertical="center"/>
    </xf>
    <xf numFmtId="0" fontId="1" fillId="14" borderId="102" xfId="0" applyFont="1" applyFill="1" applyBorder="1" applyAlignment="1">
      <alignment horizontal="right" vertical="center"/>
    </xf>
    <xf numFmtId="0" fontId="2" fillId="14" borderId="103" xfId="0" applyFont="1" applyFill="1" applyBorder="1" applyAlignment="1">
      <alignment horizontal="center" vertical="center"/>
    </xf>
    <xf numFmtId="0" fontId="2" fillId="14" borderId="93" xfId="0" applyFont="1" applyFill="1" applyBorder="1" applyAlignment="1">
      <alignment horizontal="center" vertical="center"/>
    </xf>
    <xf numFmtId="0" fontId="2" fillId="14" borderId="104" xfId="0" applyFont="1" applyFill="1" applyBorder="1" applyAlignment="1">
      <alignment horizontal="center" vertical="center"/>
    </xf>
    <xf numFmtId="0" fontId="2" fillId="9" borderId="105" xfId="0" applyFont="1" applyFill="1" applyBorder="1" applyAlignment="1">
      <alignment horizontal="center" vertical="center" wrapText="1"/>
    </xf>
    <xf numFmtId="0" fontId="2" fillId="9" borderId="106" xfId="0" applyFont="1" applyFill="1" applyBorder="1" applyAlignment="1">
      <alignment horizontal="center" vertical="center" wrapText="1"/>
    </xf>
    <xf numFmtId="0" fontId="2" fillId="9" borderId="107" xfId="0" applyFont="1" applyFill="1" applyBorder="1" applyAlignment="1">
      <alignment horizontal="center" vertical="center" wrapText="1"/>
    </xf>
    <xf numFmtId="0" fontId="2" fillId="9" borderId="108" xfId="0" applyFont="1" applyFill="1" applyBorder="1" applyAlignment="1">
      <alignment horizontal="center" vertical="center" wrapText="1"/>
    </xf>
    <xf numFmtId="0" fontId="2" fillId="9" borderId="109" xfId="0" applyFont="1" applyFill="1" applyBorder="1" applyAlignment="1">
      <alignment horizontal="center" vertical="center" wrapText="1"/>
    </xf>
    <xf numFmtId="0" fontId="2" fillId="9" borderId="110" xfId="0" applyFont="1" applyFill="1" applyBorder="1" applyAlignment="1">
      <alignment horizontal="center" vertical="center"/>
    </xf>
    <xf numFmtId="0" fontId="2" fillId="9" borderId="11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88" xfId="0" applyFont="1" applyFill="1" applyBorder="1" applyAlignment="1">
      <alignment horizontal="center" vertical="center" wrapText="1"/>
    </xf>
    <xf numFmtId="0" fontId="2" fillId="9" borderId="89" xfId="0" applyFont="1" applyFill="1" applyBorder="1" applyAlignment="1">
      <alignment horizontal="center" vertical="center" wrapText="1"/>
    </xf>
    <xf numFmtId="0" fontId="2" fillId="9" borderId="112" xfId="0" applyFont="1" applyFill="1" applyBorder="1" applyAlignment="1">
      <alignment horizontal="center" vertical="center" wrapText="1"/>
    </xf>
    <xf numFmtId="0" fontId="2" fillId="9" borderId="9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wrapText="1"/>
    </xf>
    <xf numFmtId="0" fontId="28" fillId="14" borderId="87" xfId="0" applyFont="1" applyFill="1" applyBorder="1" applyAlignment="1">
      <alignment horizontal="center" vertical="center"/>
    </xf>
    <xf numFmtId="0" fontId="28" fillId="14" borderId="28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8" fillId="14" borderId="113" xfId="0" applyFont="1" applyFill="1" applyBorder="1" applyAlignment="1">
      <alignment horizontal="left" vertical="center" wrapText="1"/>
    </xf>
    <xf numFmtId="0" fontId="34" fillId="14" borderId="38" xfId="0" applyFont="1" applyFill="1" applyBorder="1" applyAlignment="1">
      <alignment vertical="center" wrapText="1"/>
    </xf>
    <xf numFmtId="0" fontId="1" fillId="14" borderId="49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14" borderId="81" xfId="0" applyFont="1" applyFill="1" applyBorder="1" applyAlignment="1">
      <alignment horizontal="center" vertical="center"/>
    </xf>
    <xf numFmtId="0" fontId="2" fillId="14" borderId="71" xfId="0" applyFont="1" applyFill="1" applyBorder="1" applyAlignment="1">
      <alignment horizontal="center" vertical="center"/>
    </xf>
    <xf numFmtId="0" fontId="2" fillId="14" borderId="84" xfId="0" applyFont="1" applyFill="1" applyBorder="1" applyAlignment="1">
      <alignment horizontal="center" vertical="center"/>
    </xf>
    <xf numFmtId="0" fontId="2" fillId="14" borderId="85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horizontal="center" vertical="center"/>
    </xf>
    <xf numFmtId="0" fontId="1" fillId="14" borderId="61" xfId="0" applyFont="1" applyFill="1" applyBorder="1" applyAlignment="1">
      <alignment horizontal="center" vertical="center" wrapText="1"/>
    </xf>
    <xf numFmtId="0" fontId="2" fillId="14" borderId="43" xfId="0" applyFont="1" applyFill="1" applyBorder="1" applyAlignment="1">
      <alignment horizontal="center" vertical="center"/>
    </xf>
    <xf numFmtId="0" fontId="2" fillId="14" borderId="52" xfId="0" applyFont="1" applyFill="1" applyBorder="1" applyAlignment="1">
      <alignment horizontal="center" vertical="center"/>
    </xf>
    <xf numFmtId="0" fontId="2" fillId="14" borderId="75" xfId="0" applyFont="1" applyFill="1" applyBorder="1" applyAlignment="1">
      <alignment horizontal="center" vertical="center"/>
    </xf>
    <xf numFmtId="0" fontId="2" fillId="14" borderId="74" xfId="0" applyFont="1" applyFill="1" applyBorder="1" applyAlignment="1">
      <alignment horizontal="center" vertical="center"/>
    </xf>
    <xf numFmtId="0" fontId="2" fillId="14" borderId="53" xfId="0" applyFont="1" applyFill="1" applyBorder="1" applyAlignment="1">
      <alignment horizontal="center" vertical="center"/>
    </xf>
    <xf numFmtId="0" fontId="2" fillId="14" borderId="86" xfId="0" applyFont="1" applyFill="1" applyBorder="1" applyAlignment="1">
      <alignment horizontal="center" vertical="center"/>
    </xf>
    <xf numFmtId="0" fontId="2" fillId="14" borderId="77" xfId="0" applyFont="1" applyFill="1" applyBorder="1" applyAlignment="1">
      <alignment horizontal="center" vertical="center"/>
    </xf>
    <xf numFmtId="0" fontId="2" fillId="14" borderId="78" xfId="0" applyFont="1" applyFill="1" applyBorder="1" applyAlignment="1">
      <alignment horizontal="center" vertical="center"/>
    </xf>
    <xf numFmtId="0" fontId="28" fillId="14" borderId="114" xfId="0" applyFont="1" applyFill="1" applyBorder="1" applyAlignment="1">
      <alignment vertical="center" wrapText="1"/>
    </xf>
    <xf numFmtId="0" fontId="1" fillId="14" borderId="115" xfId="0" applyFont="1" applyFill="1" applyBorder="1" applyAlignment="1">
      <alignment horizontal="center" vertical="center"/>
    </xf>
    <xf numFmtId="0" fontId="2" fillId="14" borderId="116" xfId="0" applyFont="1" applyFill="1" applyBorder="1" applyAlignment="1">
      <alignment horizontal="center" vertical="center"/>
    </xf>
    <xf numFmtId="0" fontId="28" fillId="14" borderId="117" xfId="0" applyFont="1" applyFill="1" applyBorder="1" applyAlignment="1">
      <alignment vertical="center"/>
    </xf>
    <xf numFmtId="0" fontId="1" fillId="14" borderId="118" xfId="0" applyFont="1" applyFill="1" applyBorder="1" applyAlignment="1">
      <alignment horizontal="center" vertical="center"/>
    </xf>
    <xf numFmtId="0" fontId="2" fillId="14" borderId="119" xfId="0" applyFont="1" applyFill="1" applyBorder="1" applyAlignment="1">
      <alignment horizontal="center" vertical="center"/>
    </xf>
    <xf numFmtId="0" fontId="30" fillId="14" borderId="120" xfId="0" applyFont="1" applyFill="1" applyBorder="1" applyAlignment="1">
      <alignment horizontal="left" vertical="center" wrapText="1"/>
    </xf>
    <xf numFmtId="0" fontId="2" fillId="14" borderId="54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2" fillId="14" borderId="121" xfId="0" applyFont="1" applyFill="1" applyBorder="1" applyAlignment="1">
      <alignment horizontal="center" vertical="center"/>
    </xf>
    <xf numFmtId="0" fontId="2" fillId="14" borderId="60" xfId="0" applyFont="1" applyFill="1" applyBorder="1" applyAlignment="1">
      <alignment horizontal="center" vertical="center"/>
    </xf>
    <xf numFmtId="0" fontId="2" fillId="14" borderId="61" xfId="0" applyFont="1" applyFill="1" applyBorder="1" applyAlignment="1">
      <alignment horizontal="center" vertical="center"/>
    </xf>
    <xf numFmtId="0" fontId="30" fillId="14" borderId="122" xfId="0" applyFont="1" applyFill="1" applyBorder="1" applyAlignment="1">
      <alignment horizontal="left" vertical="center" wrapText="1"/>
    </xf>
    <xf numFmtId="0" fontId="2" fillId="14" borderId="74" xfId="0" applyFont="1" applyFill="1" applyBorder="1" applyAlignment="1">
      <alignment horizontal="center" vertical="center"/>
    </xf>
    <xf numFmtId="0" fontId="2" fillId="14" borderId="52" xfId="0" applyFont="1" applyFill="1" applyBorder="1" applyAlignment="1">
      <alignment horizontal="center" vertical="center"/>
    </xf>
    <xf numFmtId="0" fontId="2" fillId="14" borderId="75" xfId="0" applyFont="1" applyFill="1" applyBorder="1" applyAlignment="1">
      <alignment horizontal="center" vertical="center"/>
    </xf>
    <xf numFmtId="0" fontId="2" fillId="14" borderId="123" xfId="0" applyFont="1" applyFill="1" applyBorder="1" applyAlignment="1">
      <alignment horizontal="center" vertical="center"/>
    </xf>
    <xf numFmtId="0" fontId="1" fillId="14" borderId="46" xfId="0" applyFont="1" applyFill="1" applyBorder="1" applyAlignment="1">
      <alignment horizontal="center" vertical="center"/>
    </xf>
    <xf numFmtId="0" fontId="1" fillId="14" borderId="45" xfId="0" applyFont="1" applyFill="1" applyBorder="1" applyAlignment="1">
      <alignment horizontal="center" vertical="center" wrapText="1"/>
    </xf>
    <xf numFmtId="0" fontId="2" fillId="14" borderId="124" xfId="0" applyFont="1" applyFill="1" applyBorder="1" applyAlignment="1">
      <alignment horizontal="center" vertical="center"/>
    </xf>
    <xf numFmtId="0" fontId="2" fillId="14" borderId="125" xfId="0" applyFont="1" applyFill="1" applyBorder="1" applyAlignment="1">
      <alignment horizontal="center" vertical="center"/>
    </xf>
    <xf numFmtId="0" fontId="2" fillId="14" borderId="126" xfId="0" applyFont="1" applyFill="1" applyBorder="1" applyAlignment="1">
      <alignment horizontal="center" vertical="center"/>
    </xf>
    <xf numFmtId="0" fontId="2" fillId="14" borderId="126" xfId="0" applyFont="1" applyFill="1" applyBorder="1" applyAlignment="1">
      <alignment horizontal="center" vertical="center" wrapText="1"/>
    </xf>
    <xf numFmtId="0" fontId="2" fillId="14" borderId="127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vertical="center"/>
    </xf>
    <xf numFmtId="0" fontId="2" fillId="14" borderId="45" xfId="0" applyFont="1" applyFill="1" applyBorder="1" applyAlignment="1">
      <alignment horizontal="center" vertical="center"/>
    </xf>
    <xf numFmtId="0" fontId="28" fillId="14" borderId="97" xfId="0" applyFont="1" applyFill="1" applyBorder="1" applyAlignment="1">
      <alignment horizontal="left" vertical="center" wrapText="1"/>
    </xf>
    <xf numFmtId="0" fontId="2" fillId="9" borderId="46" xfId="0" applyFont="1" applyFill="1" applyBorder="1" applyAlignment="1">
      <alignment vertical="center"/>
    </xf>
    <xf numFmtId="0" fontId="2" fillId="9" borderId="115" xfId="0" applyFont="1" applyFill="1" applyBorder="1" applyAlignment="1">
      <alignment vertical="center"/>
    </xf>
    <xf numFmtId="0" fontId="0" fillId="9" borderId="115" xfId="0" applyFont="1" applyFill="1" applyBorder="1" applyAlignment="1">
      <alignment vertical="center"/>
    </xf>
    <xf numFmtId="0" fontId="0" fillId="9" borderId="128" xfId="0" applyFont="1" applyFill="1" applyBorder="1" applyAlignment="1">
      <alignment vertical="center"/>
    </xf>
    <xf numFmtId="0" fontId="1" fillId="14" borderId="46" xfId="0" applyFont="1" applyFill="1" applyBorder="1" applyAlignment="1">
      <alignment horizontal="center" vertical="center" wrapText="1"/>
    </xf>
    <xf numFmtId="0" fontId="1" fillId="14" borderId="115" xfId="0" applyFont="1" applyFill="1" applyBorder="1" applyAlignment="1">
      <alignment horizontal="center" vertical="center" wrapText="1"/>
    </xf>
    <xf numFmtId="0" fontId="1" fillId="14" borderId="128" xfId="0" applyFont="1" applyFill="1" applyBorder="1" applyAlignment="1">
      <alignment horizontal="center" vertical="center" wrapText="1"/>
    </xf>
    <xf numFmtId="0" fontId="1" fillId="14" borderId="91" xfId="0" applyFont="1" applyFill="1" applyBorder="1" applyAlignment="1">
      <alignment horizontal="center" vertical="center"/>
    </xf>
    <xf numFmtId="0" fontId="1" fillId="14" borderId="37" xfId="0" applyFont="1" applyFill="1" applyBorder="1" applyAlignment="1">
      <alignment horizontal="center" vertical="center"/>
    </xf>
    <xf numFmtId="0" fontId="1" fillId="14" borderId="128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vertical="center"/>
    </xf>
    <xf numFmtId="0" fontId="28" fillId="14" borderId="129" xfId="0" applyFont="1" applyFill="1" applyBorder="1" applyAlignment="1">
      <alignment vertical="center" wrapText="1"/>
    </xf>
    <xf numFmtId="0" fontId="28" fillId="14" borderId="130" xfId="0" applyFont="1" applyFill="1" applyBorder="1" applyAlignment="1">
      <alignment horizontal="left" vertical="center" wrapText="1"/>
    </xf>
    <xf numFmtId="0" fontId="27" fillId="9" borderId="33" xfId="0" applyFont="1" applyFill="1" applyBorder="1" applyAlignment="1">
      <alignment horizontal="center" vertical="center" shrinkToFit="1"/>
    </xf>
    <xf numFmtId="0" fontId="2" fillId="9" borderId="114" xfId="0" applyFont="1" applyFill="1" applyBorder="1" applyAlignment="1">
      <alignment vertical="center" wrapText="1"/>
    </xf>
    <xf numFmtId="0" fontId="28" fillId="9" borderId="20" xfId="0" applyFont="1" applyFill="1" applyBorder="1" applyAlignment="1">
      <alignment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vertical="center" wrapText="1"/>
    </xf>
    <xf numFmtId="0" fontId="2" fillId="9" borderId="16" xfId="0" applyFont="1" applyFill="1" applyBorder="1" applyAlignment="1">
      <alignment vertical="center" wrapText="1"/>
    </xf>
    <xf numFmtId="0" fontId="28" fillId="14" borderId="33" xfId="0" applyFont="1" applyFill="1" applyBorder="1" applyAlignment="1">
      <alignment horizontal="left" vertical="center"/>
    </xf>
    <xf numFmtId="0" fontId="2" fillId="0" borderId="111" xfId="0" applyFont="1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 shrinkToFit="1"/>
    </xf>
    <xf numFmtId="0" fontId="36" fillId="31" borderId="132" xfId="0" applyFont="1" applyFill="1" applyBorder="1" applyAlignment="1">
      <alignment vertical="center" wrapText="1"/>
    </xf>
    <xf numFmtId="0" fontId="36" fillId="31" borderId="133" xfId="0" applyFont="1" applyFill="1" applyBorder="1" applyAlignment="1">
      <alignment vertical="center" wrapText="1"/>
    </xf>
    <xf numFmtId="0" fontId="1" fillId="31" borderId="24" xfId="0" applyFont="1" applyFill="1" applyBorder="1" applyAlignment="1">
      <alignment horizontal="right" vertical="center"/>
    </xf>
    <xf numFmtId="0" fontId="36" fillId="31" borderId="134" xfId="0" applyFont="1" applyFill="1" applyBorder="1" applyAlignment="1">
      <alignment vertical="center" wrapText="1"/>
    </xf>
    <xf numFmtId="0" fontId="36" fillId="31" borderId="135" xfId="0" applyFont="1" applyFill="1" applyBorder="1" applyAlignment="1">
      <alignment vertical="center" wrapText="1"/>
    </xf>
    <xf numFmtId="0" fontId="36" fillId="31" borderId="92" xfId="0" applyFont="1" applyFill="1" applyBorder="1" applyAlignment="1">
      <alignment vertical="center" wrapText="1"/>
    </xf>
    <xf numFmtId="0" fontId="36" fillId="31" borderId="1" xfId="0" applyFont="1" applyFill="1" applyBorder="1" applyAlignment="1">
      <alignment vertical="center" wrapText="1"/>
    </xf>
    <xf numFmtId="0" fontId="2" fillId="9" borderId="136" xfId="0" applyFont="1" applyFill="1" applyBorder="1" applyAlignment="1">
      <alignment horizontal="center" vertical="center"/>
    </xf>
    <xf numFmtId="0" fontId="2" fillId="9" borderId="82" xfId="0" applyFont="1" applyFill="1" applyBorder="1" applyAlignment="1">
      <alignment horizontal="center" vertical="center"/>
    </xf>
    <xf numFmtId="0" fontId="33" fillId="9" borderId="88" xfId="0" applyFont="1" applyFill="1" applyBorder="1" applyAlignment="1">
      <alignment horizontal="center" vertical="center" shrinkToFit="1"/>
    </xf>
    <xf numFmtId="0" fontId="2" fillId="9" borderId="15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vertical="center" shrinkToFit="1"/>
    </xf>
    <xf numFmtId="0" fontId="1" fillId="9" borderId="87" xfId="0" applyFont="1" applyFill="1" applyBorder="1" applyAlignment="1">
      <alignment vertical="center" shrinkToFit="1"/>
    </xf>
    <xf numFmtId="0" fontId="1" fillId="9" borderId="28" xfId="0" applyFont="1" applyFill="1" applyBorder="1" applyAlignment="1">
      <alignment vertical="center" shrinkToFit="1"/>
    </xf>
    <xf numFmtId="0" fontId="1" fillId="17" borderId="33" xfId="0" applyFont="1" applyFill="1" applyBorder="1" applyAlignment="1">
      <alignment horizontal="left" vertical="center" shrinkToFit="1"/>
    </xf>
    <xf numFmtId="0" fontId="30" fillId="14" borderId="33" xfId="0" applyFont="1" applyFill="1" applyBorder="1" applyAlignment="1">
      <alignment horizontal="center" vertical="center"/>
    </xf>
    <xf numFmtId="0" fontId="30" fillId="14" borderId="28" xfId="0" applyFont="1" applyFill="1" applyBorder="1" applyAlignment="1">
      <alignment horizontal="center" vertical="center"/>
    </xf>
    <xf numFmtId="0" fontId="2" fillId="9" borderId="137" xfId="0" applyFont="1" applyFill="1" applyBorder="1" applyAlignment="1">
      <alignment horizontal="center" vertical="center" wrapText="1"/>
    </xf>
    <xf numFmtId="0" fontId="1" fillId="9" borderId="91" xfId="0" applyFont="1" applyFill="1" applyBorder="1" applyAlignment="1">
      <alignment horizontal="center" vertical="center"/>
    </xf>
    <xf numFmtId="0" fontId="1" fillId="9" borderId="92" xfId="0" applyFont="1" applyFill="1" applyBorder="1" applyAlignment="1">
      <alignment horizontal="center" vertical="center"/>
    </xf>
    <xf numFmtId="0" fontId="1" fillId="17" borderId="87" xfId="0" applyFont="1" applyFill="1" applyBorder="1" applyAlignment="1">
      <alignment horizontal="left" vertical="center" shrinkToFit="1"/>
    </xf>
    <xf numFmtId="0" fontId="1" fillId="17" borderId="28" xfId="0" applyFont="1" applyFill="1" applyBorder="1" applyAlignment="1">
      <alignment horizontal="left" vertical="center" shrinkToFit="1"/>
    </xf>
    <xf numFmtId="0" fontId="1" fillId="9" borderId="98" xfId="0" applyFont="1" applyFill="1" applyBorder="1" applyAlignment="1">
      <alignment vertical="center" shrinkToFit="1"/>
    </xf>
    <xf numFmtId="0" fontId="1" fillId="9" borderId="33" xfId="0" applyFont="1" applyFill="1" applyBorder="1" applyAlignment="1">
      <alignment horizontal="left" vertical="center" wrapText="1"/>
    </xf>
    <xf numFmtId="0" fontId="1" fillId="9" borderId="87" xfId="0" applyFont="1" applyFill="1" applyBorder="1" applyAlignment="1">
      <alignment horizontal="left" vertical="center" wrapText="1"/>
    </xf>
    <xf numFmtId="0" fontId="1" fillId="9" borderId="28" xfId="0" applyFont="1" applyFill="1" applyBorder="1" applyAlignment="1">
      <alignment horizontal="left" vertical="center" wrapText="1"/>
    </xf>
    <xf numFmtId="0" fontId="7" fillId="9" borderId="33" xfId="0" applyFont="1" applyFill="1" applyBorder="1" applyAlignment="1">
      <alignment horizontal="center" vertical="center"/>
    </xf>
    <xf numFmtId="0" fontId="7" fillId="9" borderId="8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1" fillId="9" borderId="91" xfId="0" applyFont="1" applyFill="1" applyBorder="1" applyAlignment="1">
      <alignment horizontal="center" vertical="center" wrapText="1"/>
    </xf>
    <xf numFmtId="0" fontId="1" fillId="9" borderId="92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114" xfId="0" applyFont="1" applyFill="1" applyBorder="1" applyAlignment="1">
      <alignment horizontal="center" vertical="center"/>
    </xf>
    <xf numFmtId="0" fontId="1" fillId="9" borderId="137" xfId="0" applyFont="1" applyFill="1" applyBorder="1" applyAlignment="1">
      <alignment horizontal="center" vertical="center"/>
    </xf>
    <xf numFmtId="0" fontId="2" fillId="9" borderId="93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9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8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7" fillId="9" borderId="98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98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left" vertical="center" wrapText="1"/>
    </xf>
    <xf numFmtId="0" fontId="0" fillId="9" borderId="32" xfId="0" applyFont="1" applyFill="1" applyBorder="1" applyAlignment="1">
      <alignment horizontal="left" vertical="center" wrapText="1"/>
    </xf>
    <xf numFmtId="0" fontId="2" fillId="9" borderId="33" xfId="0" applyFont="1" applyFill="1" applyBorder="1" applyAlignment="1">
      <alignment horizontal="center" vertical="center"/>
    </xf>
    <xf numFmtId="0" fontId="0" fillId="9" borderId="87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28" fillId="9" borderId="32" xfId="0" applyFont="1" applyFill="1" applyBorder="1" applyAlignment="1">
      <alignment horizontal="left" vertical="center" wrapText="1"/>
    </xf>
    <xf numFmtId="0" fontId="4" fillId="9" borderId="91" xfId="0" applyFont="1" applyFill="1" applyBorder="1" applyAlignment="1">
      <alignment horizontal="center" vertical="center" wrapText="1" shrinkToFit="1"/>
    </xf>
    <xf numFmtId="0" fontId="4" fillId="9" borderId="92" xfId="0" applyFont="1" applyFill="1" applyBorder="1" applyAlignment="1">
      <alignment horizontal="center" vertical="center" wrapText="1" shrinkToFit="1"/>
    </xf>
    <xf numFmtId="0" fontId="4" fillId="9" borderId="38" xfId="0" applyFont="1" applyFill="1" applyBorder="1" applyAlignment="1">
      <alignment horizontal="center" vertical="center" wrapText="1" shrinkToFit="1"/>
    </xf>
    <xf numFmtId="0" fontId="8" fillId="9" borderId="0" xfId="0" applyFont="1" applyFill="1" applyBorder="1" applyAlignment="1">
      <alignment horizontal="center" vertical="center"/>
    </xf>
    <xf numFmtId="0" fontId="28" fillId="14" borderId="114" xfId="0" applyFont="1" applyFill="1" applyBorder="1" applyAlignment="1">
      <alignment horizontal="center" vertical="center"/>
    </xf>
    <xf numFmtId="0" fontId="28" fillId="14" borderId="137" xfId="0" applyFont="1" applyFill="1" applyBorder="1" applyAlignment="1">
      <alignment horizontal="center" vertical="center"/>
    </xf>
    <xf numFmtId="0" fontId="28" fillId="14" borderId="93" xfId="0" applyFont="1" applyFill="1" applyBorder="1" applyAlignment="1">
      <alignment horizontal="center" vertical="center"/>
    </xf>
    <xf numFmtId="0" fontId="28" fillId="14" borderId="33" xfId="0" applyFont="1" applyFill="1" applyBorder="1" applyAlignment="1">
      <alignment horizontal="center" vertical="center"/>
    </xf>
    <xf numFmtId="0" fontId="28" fillId="14" borderId="87" xfId="0" applyFont="1" applyFill="1" applyBorder="1" applyAlignment="1">
      <alignment horizontal="center" vertical="center"/>
    </xf>
    <xf numFmtId="0" fontId="28" fillId="14" borderId="28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left" vertical="center"/>
    </xf>
    <xf numFmtId="0" fontId="7" fillId="9" borderId="87" xfId="0" applyFont="1" applyFill="1" applyBorder="1" applyAlignment="1">
      <alignment horizontal="left" vertical="center"/>
    </xf>
    <xf numFmtId="0" fontId="7" fillId="9" borderId="28" xfId="0" applyFont="1" applyFill="1" applyBorder="1" applyAlignment="1">
      <alignment horizontal="left" vertical="center"/>
    </xf>
    <xf numFmtId="0" fontId="29" fillId="22" borderId="32" xfId="0" applyFont="1" applyFill="1" applyBorder="1" applyAlignment="1">
      <alignment horizontal="center" vertical="center"/>
    </xf>
    <xf numFmtId="0" fontId="29" fillId="22" borderId="3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7" customWidth="1"/>
    <col min="2" max="2" width="17.421875" style="7" customWidth="1"/>
    <col min="3" max="3" width="28.140625" style="7" customWidth="1"/>
    <col min="4" max="4" width="4.57421875" style="7" customWidth="1"/>
    <col min="5" max="5" width="5.421875" style="7" customWidth="1"/>
    <col min="6" max="25" width="3.57421875" style="7" customWidth="1"/>
    <col min="26" max="28" width="5.57421875" style="7" customWidth="1"/>
  </cols>
  <sheetData>
    <row r="1" spans="1:28" ht="12.75" customHeight="1" thickBot="1">
      <c r="A1" s="147"/>
      <c r="B1" s="147"/>
      <c r="C1" s="147"/>
      <c r="D1" s="147"/>
      <c r="E1" s="147"/>
      <c r="F1" s="147"/>
      <c r="G1" s="147"/>
      <c r="H1" s="147"/>
      <c r="I1" s="315" t="s">
        <v>89</v>
      </c>
      <c r="J1" s="315"/>
      <c r="K1" s="315"/>
      <c r="L1" s="315"/>
      <c r="M1" s="315"/>
      <c r="N1" s="315"/>
      <c r="O1" s="44"/>
      <c r="P1" s="44"/>
      <c r="Q1" s="44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12.75" customHeight="1" thickBot="1">
      <c r="A2" s="321" t="s">
        <v>25</v>
      </c>
      <c r="B2" s="321"/>
      <c r="C2" s="147"/>
      <c r="D2" s="147"/>
      <c r="E2" s="326" t="s">
        <v>80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147"/>
      <c r="T2" s="147"/>
      <c r="U2" s="147"/>
      <c r="V2" s="147"/>
      <c r="W2" s="147"/>
      <c r="X2" s="147"/>
      <c r="Y2" s="299" t="s">
        <v>24</v>
      </c>
      <c r="Z2" s="300"/>
      <c r="AA2" s="300"/>
      <c r="AB2" s="301"/>
    </row>
    <row r="3" spans="1:28" ht="12.75" customHeight="1" thickBot="1">
      <c r="A3" s="314" t="s">
        <v>22</v>
      </c>
      <c r="B3" s="314"/>
      <c r="C3" s="314"/>
      <c r="D3" s="314"/>
      <c r="E3" s="148"/>
      <c r="F3" s="316" t="s">
        <v>143</v>
      </c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148"/>
      <c r="R3" s="148"/>
      <c r="S3" s="148"/>
      <c r="T3" s="148"/>
      <c r="U3" s="148"/>
      <c r="V3" s="148"/>
      <c r="W3" s="148"/>
      <c r="X3" s="148"/>
      <c r="Y3" s="147"/>
      <c r="Z3" s="147"/>
      <c r="AA3" s="147"/>
      <c r="AB3" s="147"/>
    </row>
    <row r="4" spans="1:28" ht="12.75" customHeight="1" thickBot="1">
      <c r="A4" s="319" t="s">
        <v>23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149"/>
      <c r="AA4" s="149"/>
      <c r="AB4" s="150"/>
    </row>
    <row r="5" spans="1:28" ht="12.75" customHeight="1" thickBot="1">
      <c r="A5" s="323" t="s">
        <v>2</v>
      </c>
      <c r="B5" s="291" t="s">
        <v>3</v>
      </c>
      <c r="C5" s="291" t="s">
        <v>4</v>
      </c>
      <c r="D5" s="302" t="s">
        <v>68</v>
      </c>
      <c r="E5" s="291" t="s">
        <v>16</v>
      </c>
      <c r="F5" s="311" t="s">
        <v>5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05" t="s">
        <v>6</v>
      </c>
      <c r="AA5" s="306"/>
      <c r="AB5" s="307"/>
    </row>
    <row r="6" spans="1:28" ht="12.75" customHeight="1" thickBot="1">
      <c r="A6" s="324"/>
      <c r="B6" s="292"/>
      <c r="C6" s="292"/>
      <c r="D6" s="303"/>
      <c r="E6" s="292"/>
      <c r="F6" s="311" t="s">
        <v>149</v>
      </c>
      <c r="G6" s="312"/>
      <c r="H6" s="312"/>
      <c r="I6" s="312"/>
      <c r="J6" s="313"/>
      <c r="K6" s="311" t="s">
        <v>150</v>
      </c>
      <c r="L6" s="312"/>
      <c r="M6" s="312"/>
      <c r="N6" s="312"/>
      <c r="O6" s="313"/>
      <c r="P6" s="311" t="s">
        <v>151</v>
      </c>
      <c r="Q6" s="312"/>
      <c r="R6" s="312"/>
      <c r="S6" s="312"/>
      <c r="T6" s="313"/>
      <c r="U6" s="311" t="s">
        <v>152</v>
      </c>
      <c r="V6" s="312"/>
      <c r="W6" s="312"/>
      <c r="X6" s="312"/>
      <c r="Y6" s="313"/>
      <c r="Z6" s="308"/>
      <c r="AA6" s="309"/>
      <c r="AB6" s="310"/>
    </row>
    <row r="7" spans="1:28" ht="12.75" customHeight="1" thickBot="1">
      <c r="A7" s="325"/>
      <c r="B7" s="283"/>
      <c r="C7" s="283"/>
      <c r="D7" s="304"/>
      <c r="E7" s="283"/>
      <c r="F7" s="45" t="s">
        <v>10</v>
      </c>
      <c r="G7" s="45" t="s">
        <v>11</v>
      </c>
      <c r="H7" s="45" t="s">
        <v>12</v>
      </c>
      <c r="I7" s="45" t="s">
        <v>13</v>
      </c>
      <c r="J7" s="46" t="s">
        <v>14</v>
      </c>
      <c r="K7" s="47" t="s">
        <v>10</v>
      </c>
      <c r="L7" s="45" t="s">
        <v>11</v>
      </c>
      <c r="M7" s="45" t="s">
        <v>12</v>
      </c>
      <c r="N7" s="45" t="s">
        <v>13</v>
      </c>
      <c r="O7" s="48" t="s">
        <v>14</v>
      </c>
      <c r="P7" s="45" t="s">
        <v>10</v>
      </c>
      <c r="Q7" s="45" t="s">
        <v>11</v>
      </c>
      <c r="R7" s="45" t="s">
        <v>12</v>
      </c>
      <c r="S7" s="45" t="s">
        <v>13</v>
      </c>
      <c r="T7" s="46" t="s">
        <v>14</v>
      </c>
      <c r="U7" s="47" t="s">
        <v>10</v>
      </c>
      <c r="V7" s="45" t="s">
        <v>11</v>
      </c>
      <c r="W7" s="45" t="s">
        <v>12</v>
      </c>
      <c r="X7" s="45" t="s">
        <v>13</v>
      </c>
      <c r="Y7" s="48" t="s">
        <v>14</v>
      </c>
      <c r="Z7" s="311"/>
      <c r="AA7" s="312"/>
      <c r="AB7" s="313"/>
    </row>
    <row r="8" spans="1:28" ht="13.5" thickBot="1">
      <c r="A8" s="284" t="s">
        <v>70</v>
      </c>
      <c r="B8" s="285"/>
      <c r="C8" s="286"/>
      <c r="D8" s="49">
        <f>SUM(D9:D13)</f>
        <v>85</v>
      </c>
      <c r="E8" s="49">
        <f>SUM(E9:E13)</f>
        <v>20</v>
      </c>
      <c r="F8" s="49">
        <f>SUM(F9:F14)</f>
        <v>20</v>
      </c>
      <c r="G8" s="49">
        <f>SUM(G9:G14)</f>
        <v>5</v>
      </c>
      <c r="H8" s="49">
        <f>SUM(H9:H14)</f>
        <v>0</v>
      </c>
      <c r="I8" s="49"/>
      <c r="J8" s="50">
        <f>SUM(J9:J14)</f>
        <v>8</v>
      </c>
      <c r="K8" s="49">
        <f>SUM(K9:K14)</f>
        <v>35</v>
      </c>
      <c r="L8" s="49">
        <f>SUM(L9:L14)</f>
        <v>25</v>
      </c>
      <c r="M8" s="49">
        <f>SUM(M9:M14)</f>
        <v>0</v>
      </c>
      <c r="N8" s="49"/>
      <c r="O8" s="50">
        <f>SUM(O9:O14)</f>
        <v>12</v>
      </c>
      <c r="P8" s="49">
        <f>SUM(P9:P14)</f>
        <v>15</v>
      </c>
      <c r="Q8" s="49">
        <f>SUM(Q9:Q14)</f>
        <v>10</v>
      </c>
      <c r="R8" s="49">
        <f>SUM(R9:R14)</f>
        <v>0</v>
      </c>
      <c r="S8" s="49"/>
      <c r="T8" s="50">
        <f>SUM(T9:T14)</f>
        <v>7</v>
      </c>
      <c r="U8" s="49">
        <f>SUM(U9:U12)</f>
        <v>0</v>
      </c>
      <c r="V8" s="49">
        <f>SUM(V9:V14)</f>
        <v>5</v>
      </c>
      <c r="W8" s="49">
        <f>SUM(W9:W14)</f>
        <v>0</v>
      </c>
      <c r="X8" s="49"/>
      <c r="Y8" s="50">
        <f>SUM(Y9:Y14)</f>
        <v>3</v>
      </c>
      <c r="Z8" s="51"/>
      <c r="AA8" s="52"/>
      <c r="AB8" s="53"/>
    </row>
    <row r="9" spans="1:28" ht="14.25" thickBot="1">
      <c r="A9" s="54" t="s">
        <v>7</v>
      </c>
      <c r="B9" s="55" t="s">
        <v>107</v>
      </c>
      <c r="C9" s="56" t="s">
        <v>20</v>
      </c>
      <c r="D9" s="57">
        <f aca="true" t="shared" si="0" ref="D9:D17">SUM(F9:Y9)-E9</f>
        <v>25</v>
      </c>
      <c r="E9" s="58">
        <f aca="true" t="shared" si="1" ref="E9:E17">J9+O9+T9+Y9</f>
        <v>4</v>
      </c>
      <c r="F9" s="59" t="s">
        <v>69</v>
      </c>
      <c r="G9" s="60" t="s">
        <v>69</v>
      </c>
      <c r="H9" s="60" t="s">
        <v>69</v>
      </c>
      <c r="I9" s="60"/>
      <c r="J9" s="61"/>
      <c r="K9" s="59">
        <v>15</v>
      </c>
      <c r="L9" s="60">
        <v>10</v>
      </c>
      <c r="M9" s="60">
        <v>0</v>
      </c>
      <c r="N9" s="60" t="s">
        <v>17</v>
      </c>
      <c r="O9" s="61">
        <v>4</v>
      </c>
      <c r="P9" s="59"/>
      <c r="Q9" s="60"/>
      <c r="R9" s="60"/>
      <c r="S9" s="60"/>
      <c r="T9" s="61"/>
      <c r="U9" s="62" t="s">
        <v>69</v>
      </c>
      <c r="V9" s="60" t="s">
        <v>69</v>
      </c>
      <c r="W9" s="60" t="s">
        <v>69</v>
      </c>
      <c r="X9" s="60"/>
      <c r="Y9" s="61"/>
      <c r="Z9" s="279"/>
      <c r="AA9" s="64"/>
      <c r="AB9" s="65"/>
    </row>
    <row r="10" spans="1:28" ht="14.25" thickBot="1">
      <c r="A10" s="66" t="s">
        <v>8</v>
      </c>
      <c r="B10" s="55" t="s">
        <v>108</v>
      </c>
      <c r="C10" s="56" t="s">
        <v>36</v>
      </c>
      <c r="D10" s="57">
        <f t="shared" si="0"/>
        <v>15</v>
      </c>
      <c r="E10" s="58">
        <f t="shared" si="1"/>
        <v>4</v>
      </c>
      <c r="F10" s="59" t="s">
        <v>69</v>
      </c>
      <c r="G10" s="60" t="s">
        <v>69</v>
      </c>
      <c r="H10" s="60" t="s">
        <v>69</v>
      </c>
      <c r="I10" s="60"/>
      <c r="J10" s="61"/>
      <c r="K10" s="59">
        <v>10</v>
      </c>
      <c r="L10" s="60">
        <v>5</v>
      </c>
      <c r="M10" s="60">
        <v>0</v>
      </c>
      <c r="N10" s="60" t="s">
        <v>44</v>
      </c>
      <c r="O10" s="61">
        <v>4</v>
      </c>
      <c r="P10" s="59"/>
      <c r="Q10" s="60"/>
      <c r="R10" s="60"/>
      <c r="S10" s="60"/>
      <c r="T10" s="61"/>
      <c r="U10" s="62" t="s">
        <v>69</v>
      </c>
      <c r="V10" s="60" t="s">
        <v>69</v>
      </c>
      <c r="W10" s="60" t="s">
        <v>69</v>
      </c>
      <c r="X10" s="60"/>
      <c r="Y10" s="61"/>
      <c r="Z10" s="67"/>
      <c r="AA10" s="68"/>
      <c r="AB10" s="69"/>
    </row>
    <row r="11" spans="1:28" ht="14.25" thickBot="1">
      <c r="A11" s="66" t="s">
        <v>9</v>
      </c>
      <c r="B11" s="55" t="s">
        <v>109</v>
      </c>
      <c r="C11" s="56" t="s">
        <v>37</v>
      </c>
      <c r="D11" s="57">
        <f t="shared" si="0"/>
        <v>15</v>
      </c>
      <c r="E11" s="58">
        <f t="shared" si="1"/>
        <v>4</v>
      </c>
      <c r="F11" s="59">
        <v>10</v>
      </c>
      <c r="G11" s="60">
        <v>5</v>
      </c>
      <c r="H11" s="60">
        <v>0</v>
      </c>
      <c r="I11" s="60" t="s">
        <v>17</v>
      </c>
      <c r="J11" s="61">
        <v>4</v>
      </c>
      <c r="K11" s="59"/>
      <c r="L11" s="60"/>
      <c r="M11" s="60"/>
      <c r="N11" s="60"/>
      <c r="O11" s="61"/>
      <c r="P11" s="59"/>
      <c r="Q11" s="60"/>
      <c r="R11" s="60"/>
      <c r="S11" s="60"/>
      <c r="T11" s="61"/>
      <c r="U11" s="62" t="s">
        <v>69</v>
      </c>
      <c r="V11" s="60" t="s">
        <v>69</v>
      </c>
      <c r="W11" s="60" t="s">
        <v>69</v>
      </c>
      <c r="X11" s="60"/>
      <c r="Y11" s="61"/>
      <c r="Z11" s="70"/>
      <c r="AA11" s="68"/>
      <c r="AB11" s="69"/>
    </row>
    <row r="12" spans="1:28" ht="26.25" thickBot="1">
      <c r="A12" s="66" t="s">
        <v>49</v>
      </c>
      <c r="B12" s="55" t="s">
        <v>110</v>
      </c>
      <c r="C12" s="56" t="s">
        <v>38</v>
      </c>
      <c r="D12" s="57">
        <f t="shared" si="0"/>
        <v>10</v>
      </c>
      <c r="E12" s="58">
        <f t="shared" si="1"/>
        <v>4</v>
      </c>
      <c r="F12" s="59">
        <v>10</v>
      </c>
      <c r="G12" s="60">
        <v>0</v>
      </c>
      <c r="H12" s="60">
        <v>0</v>
      </c>
      <c r="I12" s="60" t="s">
        <v>44</v>
      </c>
      <c r="J12" s="61">
        <v>4</v>
      </c>
      <c r="K12" s="62" t="s">
        <v>69</v>
      </c>
      <c r="L12" s="60" t="s">
        <v>69</v>
      </c>
      <c r="M12" s="60" t="s">
        <v>69</v>
      </c>
      <c r="N12" s="60"/>
      <c r="O12" s="63"/>
      <c r="P12" s="59"/>
      <c r="Q12" s="60"/>
      <c r="R12" s="60"/>
      <c r="S12" s="60"/>
      <c r="T12" s="61"/>
      <c r="U12" s="62" t="s">
        <v>69</v>
      </c>
      <c r="V12" s="60" t="s">
        <v>69</v>
      </c>
      <c r="W12" s="60" t="s">
        <v>69</v>
      </c>
      <c r="X12" s="60"/>
      <c r="Y12" s="61"/>
      <c r="Z12" s="70"/>
      <c r="AA12" s="68"/>
      <c r="AB12" s="69"/>
    </row>
    <row r="13" spans="1:28" ht="14.25" thickBot="1">
      <c r="A13" s="157" t="s">
        <v>50</v>
      </c>
      <c r="B13" s="158" t="s">
        <v>111</v>
      </c>
      <c r="C13" s="159" t="s">
        <v>39</v>
      </c>
      <c r="D13" s="160">
        <f t="shared" si="0"/>
        <v>20</v>
      </c>
      <c r="E13" s="161">
        <f t="shared" si="1"/>
        <v>4</v>
      </c>
      <c r="F13" s="82"/>
      <c r="G13" s="83"/>
      <c r="H13" s="83"/>
      <c r="I13" s="83"/>
      <c r="J13" s="84"/>
      <c r="K13" s="85">
        <v>10</v>
      </c>
      <c r="L13" s="83">
        <v>10</v>
      </c>
      <c r="M13" s="83">
        <v>0</v>
      </c>
      <c r="N13" s="83" t="s">
        <v>17</v>
      </c>
      <c r="O13" s="86">
        <v>4</v>
      </c>
      <c r="P13" s="82"/>
      <c r="Q13" s="83"/>
      <c r="R13" s="83"/>
      <c r="S13" s="83"/>
      <c r="T13" s="84"/>
      <c r="U13" s="85" t="s">
        <v>69</v>
      </c>
      <c r="V13" s="83" t="s">
        <v>69</v>
      </c>
      <c r="W13" s="83" t="s">
        <v>69</v>
      </c>
      <c r="X13" s="83"/>
      <c r="Y13" s="84"/>
      <c r="Z13" s="87"/>
      <c r="AA13" s="88"/>
      <c r="AB13" s="89"/>
    </row>
    <row r="14" spans="1:28" ht="17.25" customHeight="1" thickBot="1">
      <c r="A14" s="296" t="s">
        <v>100</v>
      </c>
      <c r="B14" s="297"/>
      <c r="C14" s="298"/>
      <c r="D14" s="49">
        <f>SUM(D15:D17)</f>
        <v>35</v>
      </c>
      <c r="E14" s="263">
        <f>SUM(E15:E17)</f>
        <v>10</v>
      </c>
      <c r="F14" s="184"/>
      <c r="G14" s="185"/>
      <c r="H14" s="185"/>
      <c r="I14" s="185"/>
      <c r="J14" s="187"/>
      <c r="K14" s="184" t="s">
        <v>69</v>
      </c>
      <c r="L14" s="185"/>
      <c r="M14" s="185" t="s">
        <v>69</v>
      </c>
      <c r="N14" s="185"/>
      <c r="O14" s="186"/>
      <c r="P14" s="189">
        <f>SUM(P15:P17)</f>
        <v>15</v>
      </c>
      <c r="Q14" s="189">
        <f aca="true" t="shared" si="2" ref="Q14:Y14">SUM(Q15:Q17)</f>
        <v>10</v>
      </c>
      <c r="R14" s="189">
        <f t="shared" si="2"/>
        <v>0</v>
      </c>
      <c r="S14" s="189"/>
      <c r="T14" s="189">
        <f t="shared" si="2"/>
        <v>7</v>
      </c>
      <c r="U14" s="189">
        <f t="shared" si="2"/>
        <v>5</v>
      </c>
      <c r="V14" s="189">
        <f t="shared" si="2"/>
        <v>5</v>
      </c>
      <c r="W14" s="189">
        <f t="shared" si="2"/>
        <v>0</v>
      </c>
      <c r="X14" s="189"/>
      <c r="Y14" s="266">
        <f t="shared" si="2"/>
        <v>3</v>
      </c>
      <c r="Z14" s="282"/>
      <c r="AA14" s="188"/>
      <c r="AB14" s="108"/>
    </row>
    <row r="15" spans="1:28" ht="14.25" thickBot="1">
      <c r="A15" s="268" t="s">
        <v>51</v>
      </c>
      <c r="B15" s="55" t="s">
        <v>112</v>
      </c>
      <c r="C15" s="265" t="s">
        <v>40</v>
      </c>
      <c r="D15" s="192">
        <f t="shared" si="0"/>
        <v>15</v>
      </c>
      <c r="E15" s="266">
        <f t="shared" si="1"/>
        <v>3</v>
      </c>
      <c r="F15" s="179"/>
      <c r="G15" s="177"/>
      <c r="H15" s="177"/>
      <c r="I15" s="177"/>
      <c r="J15" s="180"/>
      <c r="K15" s="176" t="s">
        <v>69</v>
      </c>
      <c r="L15" s="177"/>
      <c r="M15" s="177" t="s">
        <v>69</v>
      </c>
      <c r="N15" s="177"/>
      <c r="O15" s="178"/>
      <c r="P15" s="179">
        <v>10</v>
      </c>
      <c r="Q15" s="177">
        <v>5</v>
      </c>
      <c r="R15" s="177">
        <v>0</v>
      </c>
      <c r="S15" s="177" t="s">
        <v>44</v>
      </c>
      <c r="T15" s="180">
        <v>3</v>
      </c>
      <c r="U15" s="176" t="s">
        <v>69</v>
      </c>
      <c r="V15" s="177" t="s">
        <v>69</v>
      </c>
      <c r="W15" s="177" t="s">
        <v>69</v>
      </c>
      <c r="X15" s="177"/>
      <c r="Y15" s="180"/>
      <c r="Z15" s="181"/>
      <c r="AA15" s="182"/>
      <c r="AB15" s="183"/>
    </row>
    <row r="16" spans="1:28" ht="14.25" thickBot="1">
      <c r="A16" s="264" t="s">
        <v>101</v>
      </c>
      <c r="B16" s="55" t="s">
        <v>113</v>
      </c>
      <c r="C16" s="56" t="s">
        <v>106</v>
      </c>
      <c r="D16" s="57">
        <f t="shared" si="0"/>
        <v>10</v>
      </c>
      <c r="E16" s="58">
        <f t="shared" si="1"/>
        <v>3</v>
      </c>
      <c r="F16" s="59" t="s">
        <v>69</v>
      </c>
      <c r="G16" s="60" t="s">
        <v>69</v>
      </c>
      <c r="H16" s="60" t="s">
        <v>69</v>
      </c>
      <c r="I16" s="60"/>
      <c r="J16" s="61"/>
      <c r="K16" s="62" t="s">
        <v>69</v>
      </c>
      <c r="L16" s="60" t="s">
        <v>69</v>
      </c>
      <c r="M16" s="60" t="s">
        <v>69</v>
      </c>
      <c r="N16" s="60"/>
      <c r="O16" s="63"/>
      <c r="P16" s="59"/>
      <c r="Q16" s="60"/>
      <c r="R16" s="60"/>
      <c r="S16" s="60"/>
      <c r="T16" s="61"/>
      <c r="U16" s="62">
        <v>5</v>
      </c>
      <c r="V16" s="60">
        <v>5</v>
      </c>
      <c r="W16" s="60">
        <v>0</v>
      </c>
      <c r="X16" s="60" t="s">
        <v>44</v>
      </c>
      <c r="Y16" s="61">
        <v>3</v>
      </c>
      <c r="Z16" s="70"/>
      <c r="AA16" s="68"/>
      <c r="AB16" s="69"/>
    </row>
    <row r="17" spans="1:28" ht="14.25" thickBot="1">
      <c r="A17" s="267" t="s">
        <v>52</v>
      </c>
      <c r="B17" s="55" t="s">
        <v>114</v>
      </c>
      <c r="C17" s="56" t="s">
        <v>103</v>
      </c>
      <c r="D17" s="57">
        <f t="shared" si="0"/>
        <v>10</v>
      </c>
      <c r="E17" s="58">
        <f t="shared" si="1"/>
        <v>4</v>
      </c>
      <c r="F17" s="59" t="s">
        <v>69</v>
      </c>
      <c r="G17" s="60" t="s">
        <v>69</v>
      </c>
      <c r="H17" s="60" t="s">
        <v>69</v>
      </c>
      <c r="I17" s="60"/>
      <c r="J17" s="61"/>
      <c r="K17" s="62" t="s">
        <v>69</v>
      </c>
      <c r="L17" s="60" t="s">
        <v>69</v>
      </c>
      <c r="M17" s="60" t="s">
        <v>69</v>
      </c>
      <c r="N17" s="60"/>
      <c r="O17" s="63"/>
      <c r="P17" s="59">
        <v>5</v>
      </c>
      <c r="Q17" s="60">
        <v>5</v>
      </c>
      <c r="R17" s="60">
        <v>0</v>
      </c>
      <c r="S17" s="60" t="s">
        <v>17</v>
      </c>
      <c r="T17" s="61">
        <v>4</v>
      </c>
      <c r="U17" s="62"/>
      <c r="V17" s="60"/>
      <c r="W17" s="60"/>
      <c r="X17" s="60"/>
      <c r="Y17" s="61"/>
      <c r="Z17" s="70"/>
      <c r="AA17" s="68"/>
      <c r="AB17" s="69"/>
    </row>
    <row r="18" spans="1:28" ht="14.25" thickBot="1">
      <c r="A18" s="284" t="s">
        <v>47</v>
      </c>
      <c r="B18" s="295"/>
      <c r="C18" s="286"/>
      <c r="D18" s="71">
        <f>SUM(D19:D24)</f>
        <v>100</v>
      </c>
      <c r="E18" s="153">
        <f>SUM(E19:E24)</f>
        <v>24</v>
      </c>
      <c r="F18" s="154">
        <f>SUM(F19:F24)</f>
        <v>20</v>
      </c>
      <c r="G18" s="154">
        <f aca="true" t="shared" si="3" ref="G18:Y18">SUM(G19:G24)</f>
        <v>15</v>
      </c>
      <c r="H18" s="154">
        <f t="shared" si="3"/>
        <v>0</v>
      </c>
      <c r="I18" s="154"/>
      <c r="J18" s="281">
        <f t="shared" si="3"/>
        <v>8</v>
      </c>
      <c r="K18" s="154">
        <f t="shared" si="3"/>
        <v>10</v>
      </c>
      <c r="L18" s="154">
        <f t="shared" si="3"/>
        <v>25</v>
      </c>
      <c r="M18" s="154">
        <f t="shared" si="3"/>
        <v>0</v>
      </c>
      <c r="N18" s="154"/>
      <c r="O18" s="281">
        <f t="shared" si="3"/>
        <v>8</v>
      </c>
      <c r="P18" s="154">
        <f t="shared" si="3"/>
        <v>0</v>
      </c>
      <c r="Q18" s="154">
        <f t="shared" si="3"/>
        <v>0</v>
      </c>
      <c r="R18" s="154">
        <f t="shared" si="3"/>
        <v>0</v>
      </c>
      <c r="S18" s="154"/>
      <c r="T18" s="281">
        <f t="shared" si="3"/>
        <v>0</v>
      </c>
      <c r="U18" s="154">
        <f t="shared" si="3"/>
        <v>20</v>
      </c>
      <c r="V18" s="154">
        <f t="shared" si="3"/>
        <v>10</v>
      </c>
      <c r="W18" s="154">
        <f t="shared" si="3"/>
        <v>0</v>
      </c>
      <c r="X18" s="154"/>
      <c r="Y18" s="72">
        <f t="shared" si="3"/>
        <v>8</v>
      </c>
      <c r="Z18" s="154"/>
      <c r="AA18" s="155"/>
      <c r="AB18" s="156"/>
    </row>
    <row r="19" spans="1:28" ht="14.25" thickBot="1">
      <c r="A19" s="54" t="s">
        <v>53</v>
      </c>
      <c r="B19" s="55" t="s">
        <v>115</v>
      </c>
      <c r="C19" s="56" t="s">
        <v>43</v>
      </c>
      <c r="D19" s="76">
        <f aca="true" t="shared" si="4" ref="D19:D24">SUM(F19:Y19)-E19</f>
        <v>15</v>
      </c>
      <c r="E19" s="77">
        <f aca="true" t="shared" si="5" ref="E19:E24">J19+O19+T19+Y19</f>
        <v>4</v>
      </c>
      <c r="F19" s="129">
        <v>10</v>
      </c>
      <c r="G19" s="127">
        <v>5</v>
      </c>
      <c r="H19" s="127">
        <v>0</v>
      </c>
      <c r="I19" s="127" t="s">
        <v>17</v>
      </c>
      <c r="J19" s="130">
        <v>4</v>
      </c>
      <c r="K19" s="126"/>
      <c r="L19" s="127"/>
      <c r="M19" s="127"/>
      <c r="N19" s="127"/>
      <c r="O19" s="128"/>
      <c r="P19" s="129"/>
      <c r="Q19" s="127"/>
      <c r="R19" s="127"/>
      <c r="S19" s="127"/>
      <c r="T19" s="130"/>
      <c r="U19" s="126" t="s">
        <v>69</v>
      </c>
      <c r="V19" s="127" t="s">
        <v>69</v>
      </c>
      <c r="W19" s="127" t="s">
        <v>69</v>
      </c>
      <c r="X19" s="127"/>
      <c r="Y19" s="130"/>
      <c r="Z19" s="131"/>
      <c r="AA19" s="132"/>
      <c r="AB19" s="133"/>
    </row>
    <row r="20" spans="1:28" ht="26.25" thickBot="1">
      <c r="A20" s="66" t="s">
        <v>54</v>
      </c>
      <c r="B20" s="55" t="s">
        <v>116</v>
      </c>
      <c r="C20" s="56" t="s">
        <v>90</v>
      </c>
      <c r="D20" s="57">
        <f t="shared" si="4"/>
        <v>15</v>
      </c>
      <c r="E20" s="58">
        <f t="shared" si="5"/>
        <v>4</v>
      </c>
      <c r="F20" s="59" t="s">
        <v>69</v>
      </c>
      <c r="G20" s="60" t="s">
        <v>69</v>
      </c>
      <c r="H20" s="60" t="s">
        <v>69</v>
      </c>
      <c r="I20" s="60"/>
      <c r="J20" s="61"/>
      <c r="K20" s="62"/>
      <c r="L20" s="60"/>
      <c r="M20" s="60"/>
      <c r="N20" s="60"/>
      <c r="O20" s="63"/>
      <c r="P20" s="59"/>
      <c r="Q20" s="60"/>
      <c r="R20" s="60"/>
      <c r="S20" s="60"/>
      <c r="T20" s="61"/>
      <c r="U20" s="62">
        <v>10</v>
      </c>
      <c r="V20" s="60">
        <v>5</v>
      </c>
      <c r="W20" s="60">
        <v>0</v>
      </c>
      <c r="X20" s="60" t="s">
        <v>17</v>
      </c>
      <c r="Y20" s="61">
        <v>4</v>
      </c>
      <c r="Z20" s="70"/>
      <c r="AA20" s="68"/>
      <c r="AB20" s="69"/>
    </row>
    <row r="21" spans="1:28" ht="26.25" thickBot="1">
      <c r="A21" s="66" t="s">
        <v>55</v>
      </c>
      <c r="B21" s="55" t="s">
        <v>117</v>
      </c>
      <c r="C21" s="56" t="s">
        <v>99</v>
      </c>
      <c r="D21" s="57">
        <f t="shared" si="4"/>
        <v>20</v>
      </c>
      <c r="E21" s="58">
        <f t="shared" si="5"/>
        <v>4</v>
      </c>
      <c r="F21" s="59">
        <v>10</v>
      </c>
      <c r="G21" s="60">
        <v>10</v>
      </c>
      <c r="H21" s="60">
        <v>0</v>
      </c>
      <c r="I21" s="60" t="s">
        <v>17</v>
      </c>
      <c r="J21" s="61">
        <v>4</v>
      </c>
      <c r="K21" s="62" t="s">
        <v>69</v>
      </c>
      <c r="L21" s="60" t="s">
        <v>69</v>
      </c>
      <c r="M21" s="60" t="s">
        <v>69</v>
      </c>
      <c r="N21" s="60"/>
      <c r="O21" s="63"/>
      <c r="P21" s="59"/>
      <c r="Q21" s="60"/>
      <c r="R21" s="60"/>
      <c r="S21" s="60"/>
      <c r="T21" s="61"/>
      <c r="U21" s="62" t="s">
        <v>69</v>
      </c>
      <c r="V21" s="60" t="s">
        <v>69</v>
      </c>
      <c r="W21" s="60" t="s">
        <v>69</v>
      </c>
      <c r="X21" s="60"/>
      <c r="Y21" s="61"/>
      <c r="Z21" s="70"/>
      <c r="AA21" s="68"/>
      <c r="AB21" s="69"/>
    </row>
    <row r="22" spans="1:28" ht="14.25" thickBot="1">
      <c r="A22" s="66" t="s">
        <v>102</v>
      </c>
      <c r="B22" s="55" t="s">
        <v>118</v>
      </c>
      <c r="C22" s="56" t="s">
        <v>41</v>
      </c>
      <c r="D22" s="57">
        <f t="shared" si="4"/>
        <v>15</v>
      </c>
      <c r="E22" s="58">
        <f t="shared" si="5"/>
        <v>4</v>
      </c>
      <c r="F22" s="59"/>
      <c r="G22" s="60"/>
      <c r="H22" s="60"/>
      <c r="I22" s="60"/>
      <c r="J22" s="61"/>
      <c r="K22" s="62">
        <v>10</v>
      </c>
      <c r="L22" s="60">
        <v>5</v>
      </c>
      <c r="M22" s="60">
        <v>0</v>
      </c>
      <c r="N22" s="60" t="s">
        <v>44</v>
      </c>
      <c r="O22" s="63">
        <v>4</v>
      </c>
      <c r="P22" s="59"/>
      <c r="Q22" s="60"/>
      <c r="R22" s="60"/>
      <c r="S22" s="60"/>
      <c r="T22" s="61"/>
      <c r="U22" s="62" t="s">
        <v>69</v>
      </c>
      <c r="V22" s="60" t="s">
        <v>69</v>
      </c>
      <c r="W22" s="60" t="s">
        <v>69</v>
      </c>
      <c r="X22" s="60"/>
      <c r="Y22" s="61"/>
      <c r="Z22" s="70"/>
      <c r="AA22" s="68"/>
      <c r="AB22" s="69"/>
    </row>
    <row r="23" spans="1:28" ht="14.25" thickBot="1">
      <c r="A23" s="66" t="s">
        <v>56</v>
      </c>
      <c r="B23" s="55" t="s">
        <v>119</v>
      </c>
      <c r="C23" s="56" t="s">
        <v>91</v>
      </c>
      <c r="D23" s="57">
        <f t="shared" si="4"/>
        <v>15</v>
      </c>
      <c r="E23" s="58">
        <f t="shared" si="5"/>
        <v>4</v>
      </c>
      <c r="F23" s="59" t="s">
        <v>69</v>
      </c>
      <c r="G23" s="60" t="s">
        <v>69</v>
      </c>
      <c r="H23" s="60" t="s">
        <v>69</v>
      </c>
      <c r="I23" s="60"/>
      <c r="J23" s="61"/>
      <c r="K23" s="62" t="s">
        <v>69</v>
      </c>
      <c r="L23" s="60" t="s">
        <v>69</v>
      </c>
      <c r="M23" s="60" t="s">
        <v>69</v>
      </c>
      <c r="N23" s="60"/>
      <c r="O23" s="63"/>
      <c r="P23" s="59"/>
      <c r="Q23" s="60"/>
      <c r="R23" s="60"/>
      <c r="S23" s="60"/>
      <c r="T23" s="61"/>
      <c r="U23" s="62">
        <v>10</v>
      </c>
      <c r="V23" s="60">
        <v>5</v>
      </c>
      <c r="W23" s="60">
        <v>0</v>
      </c>
      <c r="X23" s="60" t="s">
        <v>17</v>
      </c>
      <c r="Y23" s="61">
        <v>4</v>
      </c>
      <c r="Z23" s="70"/>
      <c r="AA23" s="68"/>
      <c r="AB23" s="69"/>
    </row>
    <row r="24" spans="1:28" ht="14.25" thickBot="1">
      <c r="A24" s="78" t="s">
        <v>57</v>
      </c>
      <c r="B24" s="55" t="s">
        <v>120</v>
      </c>
      <c r="C24" s="56" t="s">
        <v>42</v>
      </c>
      <c r="D24" s="57">
        <f t="shared" si="4"/>
        <v>20</v>
      </c>
      <c r="E24" s="58">
        <f t="shared" si="5"/>
        <v>4</v>
      </c>
      <c r="F24" s="82"/>
      <c r="G24" s="83"/>
      <c r="H24" s="83"/>
      <c r="I24" s="83"/>
      <c r="J24" s="84"/>
      <c r="K24" s="79">
        <v>0</v>
      </c>
      <c r="L24" s="80">
        <v>20</v>
      </c>
      <c r="M24" s="80">
        <v>0</v>
      </c>
      <c r="N24" s="80" t="s">
        <v>44</v>
      </c>
      <c r="O24" s="81">
        <v>4</v>
      </c>
      <c r="P24" s="82"/>
      <c r="Q24" s="83"/>
      <c r="R24" s="83"/>
      <c r="S24" s="83"/>
      <c r="T24" s="84"/>
      <c r="U24" s="85" t="s">
        <v>69</v>
      </c>
      <c r="V24" s="83" t="s">
        <v>69</v>
      </c>
      <c r="W24" s="83" t="s">
        <v>69</v>
      </c>
      <c r="X24" s="83"/>
      <c r="Y24" s="84"/>
      <c r="Z24" s="87"/>
      <c r="AA24" s="88"/>
      <c r="AB24" s="89"/>
    </row>
    <row r="25" spans="1:28" ht="13.5" thickBot="1">
      <c r="A25" s="284" t="s">
        <v>86</v>
      </c>
      <c r="B25" s="285"/>
      <c r="C25" s="286"/>
      <c r="D25" s="71">
        <f>SUM(D28:D29)</f>
        <v>20</v>
      </c>
      <c r="E25" s="71">
        <f>SUM(E28:E29)</f>
        <v>8</v>
      </c>
      <c r="F25" s="71">
        <f>SUM(F28:F29)</f>
        <v>0</v>
      </c>
      <c r="G25" s="71">
        <f aca="true" t="shared" si="6" ref="G25:Y25">SUM(G28:G29)</f>
        <v>0</v>
      </c>
      <c r="H25" s="71">
        <f t="shared" si="6"/>
        <v>0</v>
      </c>
      <c r="I25" s="71"/>
      <c r="J25" s="71">
        <f t="shared" si="6"/>
        <v>0</v>
      </c>
      <c r="K25" s="71">
        <f t="shared" si="6"/>
        <v>0</v>
      </c>
      <c r="L25" s="71">
        <f t="shared" si="6"/>
        <v>0</v>
      </c>
      <c r="M25" s="71">
        <f t="shared" si="6"/>
        <v>0</v>
      </c>
      <c r="N25" s="71"/>
      <c r="O25" s="71">
        <f t="shared" si="6"/>
        <v>0</v>
      </c>
      <c r="P25" s="71">
        <f t="shared" si="6"/>
        <v>0</v>
      </c>
      <c r="Q25" s="71">
        <f t="shared" si="6"/>
        <v>0</v>
      </c>
      <c r="R25" s="71">
        <f t="shared" si="6"/>
        <v>0</v>
      </c>
      <c r="S25" s="71"/>
      <c r="T25" s="71">
        <f t="shared" si="6"/>
        <v>0</v>
      </c>
      <c r="U25" s="71">
        <f t="shared" si="6"/>
        <v>20</v>
      </c>
      <c r="V25" s="71">
        <f t="shared" si="6"/>
        <v>0</v>
      </c>
      <c r="W25" s="71">
        <f t="shared" si="6"/>
        <v>0</v>
      </c>
      <c r="X25" s="71"/>
      <c r="Y25" s="71">
        <f t="shared" si="6"/>
        <v>8</v>
      </c>
      <c r="Z25" s="73"/>
      <c r="AA25" s="74"/>
      <c r="AB25" s="75"/>
    </row>
    <row r="26" spans="1:28" ht="14.25" thickBot="1" thickTop="1">
      <c r="A26" s="90"/>
      <c r="B26" s="91"/>
      <c r="C26" s="274" t="s">
        <v>153</v>
      </c>
      <c r="D26" s="92"/>
      <c r="E26" s="93"/>
      <c r="F26" s="94"/>
      <c r="G26" s="95"/>
      <c r="H26" s="95"/>
      <c r="I26" s="95"/>
      <c r="J26" s="96" t="s">
        <v>139</v>
      </c>
      <c r="K26" s="106"/>
      <c r="L26" s="97"/>
      <c r="M26" s="97"/>
      <c r="N26" s="97"/>
      <c r="O26" s="98"/>
      <c r="P26" s="106"/>
      <c r="Q26" s="97"/>
      <c r="R26" s="97"/>
      <c r="S26" s="97"/>
      <c r="T26" s="61"/>
      <c r="U26" s="99"/>
      <c r="V26" s="97"/>
      <c r="W26" s="97"/>
      <c r="X26" s="97"/>
      <c r="Y26" s="98"/>
      <c r="Z26" s="70"/>
      <c r="AA26" s="68"/>
      <c r="AB26" s="69"/>
    </row>
    <row r="27" spans="1:28" ht="13.5" thickBot="1">
      <c r="A27" s="90"/>
      <c r="B27" s="100"/>
      <c r="C27" s="101" t="s">
        <v>81</v>
      </c>
      <c r="D27" s="102"/>
      <c r="E27" s="103"/>
      <c r="F27" s="106"/>
      <c r="G27" s="97"/>
      <c r="H27" s="97"/>
      <c r="I27" s="97"/>
      <c r="J27" s="98"/>
      <c r="K27" s="106"/>
      <c r="L27" s="97"/>
      <c r="M27" s="97"/>
      <c r="N27" s="97"/>
      <c r="O27" s="98"/>
      <c r="P27" s="106"/>
      <c r="Q27" s="97"/>
      <c r="R27" s="97"/>
      <c r="S27" s="97"/>
      <c r="T27" s="61"/>
      <c r="U27" s="99"/>
      <c r="V27" s="97"/>
      <c r="W27" s="97"/>
      <c r="X27" s="97"/>
      <c r="Y27" s="98"/>
      <c r="Z27" s="70"/>
      <c r="AA27" s="68"/>
      <c r="AB27" s="69"/>
    </row>
    <row r="28" spans="1:28" ht="14.25" thickBot="1">
      <c r="A28" s="90" t="s">
        <v>58</v>
      </c>
      <c r="B28" s="272" t="s">
        <v>145</v>
      </c>
      <c r="C28" s="107" t="s">
        <v>82</v>
      </c>
      <c r="D28" s="108">
        <f>SUM(F28:Y28)-E28</f>
        <v>10</v>
      </c>
      <c r="E28" s="58">
        <f>J28+O28+T28+Y28</f>
        <v>4</v>
      </c>
      <c r="F28" s="106"/>
      <c r="G28" s="97"/>
      <c r="H28" s="97"/>
      <c r="I28" s="97"/>
      <c r="J28" s="98"/>
      <c r="K28" s="106"/>
      <c r="L28" s="97"/>
      <c r="M28" s="97"/>
      <c r="N28" s="97"/>
      <c r="O28" s="98"/>
      <c r="P28" s="106"/>
      <c r="Q28" s="97"/>
      <c r="R28" s="97"/>
      <c r="S28" s="97"/>
      <c r="T28" s="61"/>
      <c r="U28" s="106">
        <v>10</v>
      </c>
      <c r="V28" s="97">
        <v>0</v>
      </c>
      <c r="W28" s="97">
        <v>0</v>
      </c>
      <c r="X28" s="97" t="s">
        <v>44</v>
      </c>
      <c r="Y28" s="98">
        <v>4</v>
      </c>
      <c r="Z28" s="70"/>
      <c r="AA28" s="68"/>
      <c r="AB28" s="69"/>
    </row>
    <row r="29" spans="1:28" ht="14.25" thickBot="1">
      <c r="A29" s="90" t="s">
        <v>59</v>
      </c>
      <c r="B29" s="273" t="s">
        <v>146</v>
      </c>
      <c r="C29" s="109" t="s">
        <v>83</v>
      </c>
      <c r="D29" s="108">
        <f>SUM(F29:Y29)-E29</f>
        <v>10</v>
      </c>
      <c r="E29" s="58">
        <f>J29+O29+T29+Y29</f>
        <v>4</v>
      </c>
      <c r="F29" s="110"/>
      <c r="G29" s="111"/>
      <c r="H29" s="111"/>
      <c r="I29" s="111"/>
      <c r="J29" s="112"/>
      <c r="K29" s="110"/>
      <c r="L29" s="111"/>
      <c r="M29" s="111"/>
      <c r="N29" s="111"/>
      <c r="O29" s="112"/>
      <c r="P29" s="110"/>
      <c r="Q29" s="111"/>
      <c r="R29" s="111"/>
      <c r="S29" s="111"/>
      <c r="T29" s="112"/>
      <c r="U29" s="110">
        <v>10</v>
      </c>
      <c r="V29" s="111">
        <v>0</v>
      </c>
      <c r="W29" s="111">
        <v>0</v>
      </c>
      <c r="X29" s="111" t="s">
        <v>44</v>
      </c>
      <c r="Y29" s="112">
        <v>4</v>
      </c>
      <c r="Z29" s="113"/>
      <c r="AA29" s="114"/>
      <c r="AB29" s="115"/>
    </row>
    <row r="30" spans="1:28" ht="12.75">
      <c r="A30" s="116"/>
      <c r="B30" s="117"/>
      <c r="C30" s="116"/>
      <c r="D30" s="45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0"/>
      <c r="Q30" s="120"/>
      <c r="R30" s="120"/>
      <c r="S30" s="119"/>
      <c r="T30" s="121"/>
      <c r="U30" s="119"/>
      <c r="V30" s="119"/>
      <c r="W30" s="119"/>
      <c r="X30" s="119"/>
      <c r="Y30" s="119"/>
      <c r="Z30" s="119"/>
      <c r="AA30" s="119"/>
      <c r="AB30" s="119"/>
    </row>
    <row r="31" spans="1:28" ht="13.5" thickBot="1">
      <c r="A31" s="147"/>
      <c r="B31" s="147"/>
      <c r="C31" s="147"/>
      <c r="D31" s="151"/>
      <c r="E31" s="151"/>
      <c r="F31" s="151"/>
      <c r="G31" s="151"/>
      <c r="H31" s="151"/>
      <c r="I31" s="151"/>
      <c r="J31" s="151"/>
      <c r="K31" s="152" t="s">
        <v>143</v>
      </c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ht="13.5" thickBot="1">
      <c r="A32" s="333" t="s">
        <v>85</v>
      </c>
      <c r="B32" s="334"/>
      <c r="C32" s="335"/>
      <c r="D32" s="151"/>
      <c r="E32" s="151"/>
      <c r="F32" s="151"/>
      <c r="G32" s="151"/>
      <c r="H32" s="151"/>
      <c r="I32" s="151"/>
      <c r="J32" s="151"/>
      <c r="K32" s="152" t="s">
        <v>144</v>
      </c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ht="14.25" thickBot="1">
      <c r="A33" s="284" t="s">
        <v>18</v>
      </c>
      <c r="B33" s="285"/>
      <c r="C33" s="286"/>
      <c r="D33" s="73">
        <f>SUM(D34:D37)+SUM(D40:D43)</f>
        <v>180</v>
      </c>
      <c r="E33" s="73">
        <f>SUM(E34:E43)</f>
        <v>56</v>
      </c>
      <c r="F33" s="73">
        <f>SUM(F34:F43)</f>
        <v>35</v>
      </c>
      <c r="G33" s="73">
        <f>SUM(G34:G43)</f>
        <v>15</v>
      </c>
      <c r="H33" s="73">
        <f>SUM(H34:H43)</f>
        <v>0</v>
      </c>
      <c r="I33" s="73"/>
      <c r="J33" s="122">
        <f>SUM(J34:J43)</f>
        <v>13</v>
      </c>
      <c r="K33" s="73">
        <f>SUM(K34:K43)</f>
        <v>25</v>
      </c>
      <c r="L33" s="73">
        <f>SUM(L34:L43)</f>
        <v>10</v>
      </c>
      <c r="M33" s="73">
        <f>SUM(M34:M43)</f>
        <v>0</v>
      </c>
      <c r="N33" s="73"/>
      <c r="O33" s="122">
        <f>SUM(O34:O43)</f>
        <v>9</v>
      </c>
      <c r="P33" s="73">
        <f>SUM(P34:P43)</f>
        <v>0</v>
      </c>
      <c r="Q33" s="73">
        <f>SUM(Q34:Q43)</f>
        <v>50</v>
      </c>
      <c r="R33" s="73">
        <f>SUM(R34:R43)</f>
        <v>0</v>
      </c>
      <c r="S33" s="73"/>
      <c r="T33" s="122">
        <f>SUM(T34:T43)</f>
        <v>20</v>
      </c>
      <c r="U33" s="73">
        <f>SUM(U34:U43)</f>
        <v>10</v>
      </c>
      <c r="V33" s="73">
        <f>SUM(V34:V43)</f>
        <v>35</v>
      </c>
      <c r="W33" s="73">
        <f>SUM(W34:W43)</f>
        <v>0</v>
      </c>
      <c r="X33" s="73"/>
      <c r="Y33" s="122">
        <f>SUM(Y34:Y43)</f>
        <v>14</v>
      </c>
      <c r="Z33" s="123"/>
      <c r="AA33" s="124"/>
      <c r="AB33" s="125"/>
    </row>
    <row r="34" spans="1:28" ht="14.25" thickBot="1">
      <c r="A34" s="54" t="s">
        <v>60</v>
      </c>
      <c r="B34" s="55" t="s">
        <v>121</v>
      </c>
      <c r="C34" s="56" t="s">
        <v>26</v>
      </c>
      <c r="D34" s="57">
        <f>SUM(F34:Y34)-E34</f>
        <v>20</v>
      </c>
      <c r="E34" s="77">
        <f>J34+O34+T34+Y34</f>
        <v>5</v>
      </c>
      <c r="F34" s="129" t="s">
        <v>69</v>
      </c>
      <c r="G34" s="127" t="s">
        <v>69</v>
      </c>
      <c r="H34" s="127" t="s">
        <v>69</v>
      </c>
      <c r="I34" s="127"/>
      <c r="J34" s="130"/>
      <c r="K34" s="126">
        <v>15</v>
      </c>
      <c r="L34" s="127">
        <v>5</v>
      </c>
      <c r="M34" s="127">
        <v>0</v>
      </c>
      <c r="N34" s="127" t="s">
        <v>17</v>
      </c>
      <c r="O34" s="128">
        <v>5</v>
      </c>
      <c r="P34" s="129" t="s">
        <v>69</v>
      </c>
      <c r="Q34" s="127" t="s">
        <v>69</v>
      </c>
      <c r="R34" s="127" t="s">
        <v>69</v>
      </c>
      <c r="S34" s="127"/>
      <c r="T34" s="130"/>
      <c r="U34" s="126" t="s">
        <v>69</v>
      </c>
      <c r="V34" s="127" t="s">
        <v>69</v>
      </c>
      <c r="W34" s="127" t="s">
        <v>69</v>
      </c>
      <c r="X34" s="127"/>
      <c r="Y34" s="130"/>
      <c r="Z34" s="131"/>
      <c r="AA34" s="132"/>
      <c r="AB34" s="133"/>
    </row>
    <row r="35" spans="1:28" ht="14.25" thickBot="1">
      <c r="A35" s="66" t="s">
        <v>61</v>
      </c>
      <c r="B35" s="55" t="s">
        <v>122</v>
      </c>
      <c r="C35" s="56" t="s">
        <v>27</v>
      </c>
      <c r="D35" s="57">
        <f>SUM(F35:Y35)-E35</f>
        <v>20</v>
      </c>
      <c r="E35" s="58">
        <f>J35+O35+T35+Y35</f>
        <v>5</v>
      </c>
      <c r="F35" s="59">
        <v>15</v>
      </c>
      <c r="G35" s="60">
        <v>5</v>
      </c>
      <c r="H35" s="60">
        <v>0</v>
      </c>
      <c r="I35" s="60" t="s">
        <v>17</v>
      </c>
      <c r="J35" s="61">
        <v>5</v>
      </c>
      <c r="K35" s="62" t="s">
        <v>69</v>
      </c>
      <c r="L35" s="60" t="s">
        <v>69</v>
      </c>
      <c r="M35" s="60" t="s">
        <v>69</v>
      </c>
      <c r="N35" s="60"/>
      <c r="O35" s="63"/>
      <c r="P35" s="59" t="s">
        <v>69</v>
      </c>
      <c r="Q35" s="60" t="s">
        <v>69</v>
      </c>
      <c r="R35" s="60" t="s">
        <v>69</v>
      </c>
      <c r="S35" s="60"/>
      <c r="T35" s="61"/>
      <c r="U35" s="62" t="s">
        <v>69</v>
      </c>
      <c r="V35" s="60" t="s">
        <v>69</v>
      </c>
      <c r="W35" s="60" t="s">
        <v>69</v>
      </c>
      <c r="X35" s="60"/>
      <c r="Y35" s="61"/>
      <c r="Z35" s="70"/>
      <c r="AA35" s="68"/>
      <c r="AB35" s="69"/>
    </row>
    <row r="36" spans="1:28" ht="14.25" thickBot="1">
      <c r="A36" s="66" t="s">
        <v>62</v>
      </c>
      <c r="B36" s="55" t="s">
        <v>123</v>
      </c>
      <c r="C36" s="56" t="s">
        <v>28</v>
      </c>
      <c r="D36" s="57">
        <f>SUM(F36:Y36)-E36</f>
        <v>15</v>
      </c>
      <c r="E36" s="58">
        <f>J36+O36+T36+Y36</f>
        <v>4</v>
      </c>
      <c r="F36" s="59">
        <v>10</v>
      </c>
      <c r="G36" s="60">
        <v>5</v>
      </c>
      <c r="H36" s="60">
        <v>0</v>
      </c>
      <c r="I36" s="60" t="s">
        <v>44</v>
      </c>
      <c r="J36" s="61">
        <v>4</v>
      </c>
      <c r="K36" s="62" t="s">
        <v>69</v>
      </c>
      <c r="L36" s="60" t="s">
        <v>69</v>
      </c>
      <c r="M36" s="60" t="s">
        <v>69</v>
      </c>
      <c r="N36" s="60"/>
      <c r="O36" s="61"/>
      <c r="P36" s="62"/>
      <c r="Q36" s="60"/>
      <c r="R36" s="60"/>
      <c r="S36" s="60"/>
      <c r="T36" s="61"/>
      <c r="U36" s="62" t="s">
        <v>69</v>
      </c>
      <c r="V36" s="60" t="s">
        <v>69</v>
      </c>
      <c r="W36" s="60" t="s">
        <v>69</v>
      </c>
      <c r="X36" s="60"/>
      <c r="Y36" s="61"/>
      <c r="Z36" s="70"/>
      <c r="AA36" s="68"/>
      <c r="AB36" s="69"/>
    </row>
    <row r="37" spans="1:28" ht="14.25" thickBot="1">
      <c r="A37" s="66" t="s">
        <v>63</v>
      </c>
      <c r="B37" s="55" t="s">
        <v>124</v>
      </c>
      <c r="C37" s="56" t="s">
        <v>29</v>
      </c>
      <c r="D37" s="57">
        <f>SUM(F37:Y37)-E37</f>
        <v>15</v>
      </c>
      <c r="E37" s="58">
        <f>J37+O37+T37+Y37</f>
        <v>4</v>
      </c>
      <c r="F37" s="59" t="s">
        <v>69</v>
      </c>
      <c r="G37" s="60" t="s">
        <v>69</v>
      </c>
      <c r="H37" s="60" t="s">
        <v>69</v>
      </c>
      <c r="I37" s="60"/>
      <c r="J37" s="61"/>
      <c r="K37" s="62">
        <v>10</v>
      </c>
      <c r="L37" s="60">
        <v>5</v>
      </c>
      <c r="M37" s="60">
        <v>0</v>
      </c>
      <c r="N37" s="60" t="s">
        <v>17</v>
      </c>
      <c r="O37" s="61">
        <v>4</v>
      </c>
      <c r="P37" s="62"/>
      <c r="Q37" s="60"/>
      <c r="R37" s="60"/>
      <c r="S37" s="60"/>
      <c r="T37" s="61"/>
      <c r="U37" s="62" t="s">
        <v>69</v>
      </c>
      <c r="V37" s="60" t="s">
        <v>69</v>
      </c>
      <c r="W37" s="60" t="s">
        <v>69</v>
      </c>
      <c r="X37" s="60"/>
      <c r="Y37" s="61"/>
      <c r="Z37" s="70"/>
      <c r="AA37" s="68"/>
      <c r="AB37" s="69"/>
    </row>
    <row r="38" spans="1:28" s="18" customFormat="1" ht="15" thickBot="1" thickTop="1">
      <c r="A38" s="90"/>
      <c r="B38" s="134"/>
      <c r="C38" s="274" t="s">
        <v>154</v>
      </c>
      <c r="D38" s="92"/>
      <c r="E38" s="93"/>
      <c r="F38" s="94"/>
      <c r="G38" s="95"/>
      <c r="H38" s="95"/>
      <c r="I38" s="95"/>
      <c r="J38" s="96" t="s">
        <v>139</v>
      </c>
      <c r="K38" s="104"/>
      <c r="L38" s="105"/>
      <c r="M38" s="105"/>
      <c r="N38" s="105"/>
      <c r="O38" s="280"/>
      <c r="P38" s="99"/>
      <c r="Q38" s="97"/>
      <c r="R38" s="97"/>
      <c r="S38" s="97"/>
      <c r="T38" s="61"/>
      <c r="U38" s="99"/>
      <c r="V38" s="97"/>
      <c r="W38" s="97"/>
      <c r="X38" s="97"/>
      <c r="Y38" s="98"/>
      <c r="Z38" s="70"/>
      <c r="AA38" s="68"/>
      <c r="AB38" s="69"/>
    </row>
    <row r="39" spans="1:28" s="18" customFormat="1" ht="14.25" thickBot="1">
      <c r="A39" s="90"/>
      <c r="B39" s="135"/>
      <c r="C39" s="101" t="s">
        <v>84</v>
      </c>
      <c r="D39" s="102"/>
      <c r="E39" s="103"/>
      <c r="F39" s="106"/>
      <c r="G39" s="97"/>
      <c r="H39" s="97"/>
      <c r="I39" s="97"/>
      <c r="J39" s="98"/>
      <c r="K39" s="104"/>
      <c r="L39" s="105"/>
      <c r="M39" s="105"/>
      <c r="N39" s="105"/>
      <c r="O39" s="280"/>
      <c r="P39" s="99"/>
      <c r="Q39" s="97"/>
      <c r="R39" s="97"/>
      <c r="S39" s="97"/>
      <c r="T39" s="61"/>
      <c r="U39" s="99"/>
      <c r="V39" s="97"/>
      <c r="W39" s="97"/>
      <c r="X39" s="97"/>
      <c r="Y39" s="98"/>
      <c r="Z39" s="70"/>
      <c r="AA39" s="68"/>
      <c r="AB39" s="69"/>
    </row>
    <row r="40" spans="1:28" s="18" customFormat="1" ht="14.25" thickBot="1">
      <c r="A40" s="90" t="s">
        <v>64</v>
      </c>
      <c r="B40" s="272" t="s">
        <v>147</v>
      </c>
      <c r="C40" s="107" t="s">
        <v>30</v>
      </c>
      <c r="D40" s="108">
        <f>SUM(F40:Y40)-E40</f>
        <v>15</v>
      </c>
      <c r="E40" s="58">
        <f>J40+O40+T40+Y40</f>
        <v>4</v>
      </c>
      <c r="F40" s="106">
        <v>10</v>
      </c>
      <c r="G40" s="97">
        <v>5</v>
      </c>
      <c r="H40" s="97">
        <v>0</v>
      </c>
      <c r="I40" s="97" t="s">
        <v>44</v>
      </c>
      <c r="J40" s="98">
        <v>4</v>
      </c>
      <c r="K40" s="106" t="s">
        <v>69</v>
      </c>
      <c r="L40" s="97" t="s">
        <v>69</v>
      </c>
      <c r="M40" s="97" t="s">
        <v>69</v>
      </c>
      <c r="N40" s="97"/>
      <c r="O40" s="98"/>
      <c r="P40" s="99" t="s">
        <v>69</v>
      </c>
      <c r="Q40" s="97" t="s">
        <v>69</v>
      </c>
      <c r="R40" s="97" t="s">
        <v>69</v>
      </c>
      <c r="S40" s="97"/>
      <c r="T40" s="61"/>
      <c r="U40" s="106" t="s">
        <v>69</v>
      </c>
      <c r="V40" s="97" t="s">
        <v>69</v>
      </c>
      <c r="W40" s="97" t="s">
        <v>69</v>
      </c>
      <c r="X40" s="97"/>
      <c r="Y40" s="98"/>
      <c r="Z40" s="70"/>
      <c r="AA40" s="68"/>
      <c r="AB40" s="69"/>
    </row>
    <row r="41" spans="1:28" s="18" customFormat="1" ht="14.25" thickBot="1">
      <c r="A41" s="90" t="s">
        <v>65</v>
      </c>
      <c r="B41" s="273" t="s">
        <v>148</v>
      </c>
      <c r="C41" s="109" t="s">
        <v>33</v>
      </c>
      <c r="D41" s="108">
        <f>SUM(F41:Y41)-E41</f>
        <v>15</v>
      </c>
      <c r="E41" s="58">
        <f>J41+O41+T41+Y41</f>
        <v>4</v>
      </c>
      <c r="F41" s="106" t="s">
        <v>69</v>
      </c>
      <c r="G41" s="97" t="s">
        <v>69</v>
      </c>
      <c r="H41" s="97" t="s">
        <v>69</v>
      </c>
      <c r="I41" s="97"/>
      <c r="J41" s="98"/>
      <c r="K41" s="106" t="s">
        <v>69</v>
      </c>
      <c r="L41" s="97" t="s">
        <v>69</v>
      </c>
      <c r="M41" s="97" t="s">
        <v>69</v>
      </c>
      <c r="N41" s="97"/>
      <c r="O41" s="98"/>
      <c r="P41" s="99" t="s">
        <v>69</v>
      </c>
      <c r="Q41" s="97" t="s">
        <v>69</v>
      </c>
      <c r="R41" s="97" t="s">
        <v>69</v>
      </c>
      <c r="S41" s="97"/>
      <c r="T41" s="61"/>
      <c r="U41" s="106">
        <v>10</v>
      </c>
      <c r="V41" s="97">
        <v>5</v>
      </c>
      <c r="W41" s="97">
        <v>0</v>
      </c>
      <c r="X41" s="97" t="s">
        <v>44</v>
      </c>
      <c r="Y41" s="98">
        <v>4</v>
      </c>
      <c r="Z41" s="70"/>
      <c r="AA41" s="68"/>
      <c r="AB41" s="69"/>
    </row>
    <row r="42" spans="1:28" ht="14.25" thickBot="1">
      <c r="A42" s="66" t="s">
        <v>66</v>
      </c>
      <c r="B42" s="55" t="s">
        <v>125</v>
      </c>
      <c r="C42" s="56" t="s">
        <v>45</v>
      </c>
      <c r="D42" s="108">
        <f>SUM(F42:Y42)-E42</f>
        <v>30</v>
      </c>
      <c r="E42" s="58">
        <f>J42+O42+T42+Y42</f>
        <v>10</v>
      </c>
      <c r="F42" s="59" t="s">
        <v>69</v>
      </c>
      <c r="G42" s="60" t="s">
        <v>69</v>
      </c>
      <c r="H42" s="60" t="s">
        <v>69</v>
      </c>
      <c r="I42" s="60"/>
      <c r="J42" s="61"/>
      <c r="K42" s="62" t="s">
        <v>69</v>
      </c>
      <c r="L42" s="60" t="s">
        <v>69</v>
      </c>
      <c r="M42" s="60" t="s">
        <v>69</v>
      </c>
      <c r="N42" s="60"/>
      <c r="O42" s="63"/>
      <c r="P42" s="59" t="s">
        <v>69</v>
      </c>
      <c r="Q42" s="60" t="s">
        <v>69</v>
      </c>
      <c r="R42" s="60" t="s">
        <v>69</v>
      </c>
      <c r="S42" s="60"/>
      <c r="T42" s="61"/>
      <c r="U42" s="62">
        <v>0</v>
      </c>
      <c r="V42" s="60">
        <v>30</v>
      </c>
      <c r="W42" s="60">
        <v>0</v>
      </c>
      <c r="X42" s="60" t="s">
        <v>44</v>
      </c>
      <c r="Y42" s="61">
        <v>10</v>
      </c>
      <c r="Z42" s="70"/>
      <c r="AA42" s="68"/>
      <c r="AB42" s="69"/>
    </row>
    <row r="43" spans="1:28" ht="14.25" thickBot="1">
      <c r="A43" s="78" t="s">
        <v>67</v>
      </c>
      <c r="B43" s="55" t="s">
        <v>126</v>
      </c>
      <c r="C43" s="56" t="s">
        <v>46</v>
      </c>
      <c r="D43" s="108">
        <f>SUM(F43:Y43)-E43</f>
        <v>50</v>
      </c>
      <c r="E43" s="58">
        <f>J43+O43+T43+Y43</f>
        <v>20</v>
      </c>
      <c r="F43" s="136" t="s">
        <v>69</v>
      </c>
      <c r="G43" s="80" t="s">
        <v>69</v>
      </c>
      <c r="H43" s="80" t="s">
        <v>69</v>
      </c>
      <c r="I43" s="80"/>
      <c r="J43" s="137"/>
      <c r="K43" s="79" t="s">
        <v>69</v>
      </c>
      <c r="L43" s="80" t="s">
        <v>69</v>
      </c>
      <c r="M43" s="80" t="s">
        <v>69</v>
      </c>
      <c r="N43" s="80"/>
      <c r="O43" s="81"/>
      <c r="P43" s="136">
        <v>0</v>
      </c>
      <c r="Q43" s="80">
        <v>50</v>
      </c>
      <c r="R43" s="80">
        <v>0</v>
      </c>
      <c r="S43" s="80" t="s">
        <v>44</v>
      </c>
      <c r="T43" s="137">
        <v>20</v>
      </c>
      <c r="U43" s="79" t="s">
        <v>69</v>
      </c>
      <c r="V43" s="80" t="s">
        <v>69</v>
      </c>
      <c r="W43" s="80" t="s">
        <v>69</v>
      </c>
      <c r="X43" s="80"/>
      <c r="Y43" s="137"/>
      <c r="Z43" s="138"/>
      <c r="AA43" s="114"/>
      <c r="AB43" s="115"/>
    </row>
    <row r="44" spans="1:28" ht="12.75">
      <c r="A44" s="290" t="s">
        <v>94</v>
      </c>
      <c r="B44" s="290"/>
      <c r="C44" s="290"/>
      <c r="D44" s="139">
        <f>SUM(D45:D46)</f>
        <v>10</v>
      </c>
      <c r="E44" s="140">
        <f>SUM(E45:E46)</f>
        <v>2</v>
      </c>
      <c r="F44" s="141"/>
      <c r="G44" s="141"/>
      <c r="H44" s="141"/>
      <c r="I44" s="141"/>
      <c r="J44" s="141">
        <f>SUM(J45:J46)</f>
        <v>1</v>
      </c>
      <c r="K44" s="141"/>
      <c r="L44" s="141"/>
      <c r="M44" s="141"/>
      <c r="N44" s="141"/>
      <c r="O44" s="141">
        <f>SUM(O45:O46)</f>
        <v>1</v>
      </c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39"/>
      <c r="AA44" s="139"/>
      <c r="AB44" s="139"/>
    </row>
    <row r="45" spans="1:28" ht="14.25" thickBot="1">
      <c r="A45" s="142"/>
      <c r="B45" s="55" t="s">
        <v>127</v>
      </c>
      <c r="C45" s="143" t="s">
        <v>95</v>
      </c>
      <c r="D45" s="144">
        <f>SUM(F45:Y45)-E45</f>
        <v>5</v>
      </c>
      <c r="E45" s="77">
        <f>J45+O45+T45+Y45</f>
        <v>1</v>
      </c>
      <c r="F45" s="145">
        <v>0</v>
      </c>
      <c r="G45" s="145">
        <v>5</v>
      </c>
      <c r="H45" s="145">
        <v>0</v>
      </c>
      <c r="I45" s="145" t="s">
        <v>141</v>
      </c>
      <c r="J45" s="145">
        <v>1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46"/>
      <c r="AB45" s="146"/>
    </row>
    <row r="46" spans="1:28" ht="14.25" thickBot="1">
      <c r="A46" s="142"/>
      <c r="B46" s="55" t="s">
        <v>128</v>
      </c>
      <c r="C46" s="143" t="s">
        <v>96</v>
      </c>
      <c r="D46" s="108">
        <f>SUM(F46:Y46)-E46</f>
        <v>5</v>
      </c>
      <c r="E46" s="58">
        <f>J46+O46+T46+Y46</f>
        <v>1</v>
      </c>
      <c r="F46" s="141"/>
      <c r="G46" s="141"/>
      <c r="H46" s="141"/>
      <c r="I46" s="141"/>
      <c r="J46" s="141"/>
      <c r="K46" s="141">
        <v>0</v>
      </c>
      <c r="L46" s="141">
        <v>5</v>
      </c>
      <c r="M46" s="141">
        <v>0</v>
      </c>
      <c r="N46" s="141" t="s">
        <v>141</v>
      </c>
      <c r="O46" s="141">
        <v>1</v>
      </c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39"/>
      <c r="AA46" s="139"/>
      <c r="AB46" s="139"/>
    </row>
    <row r="47" spans="1:28" ht="13.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3.5" thickBot="1">
      <c r="A48" s="287" t="s">
        <v>19</v>
      </c>
      <c r="B48" s="293"/>
      <c r="C48" s="294"/>
      <c r="D48" s="1">
        <f>D8++D14+D18+D25+D33+D44</f>
        <v>430</v>
      </c>
      <c r="E48" s="36">
        <f>E8+E14+E18+E25+E33+E44</f>
        <v>120</v>
      </c>
      <c r="F48" s="1">
        <f>F8+F18+F25+F33</f>
        <v>75</v>
      </c>
      <c r="G48" s="1">
        <f>G8+G18+G25+G33</f>
        <v>35</v>
      </c>
      <c r="H48" s="1">
        <f>H8+H18+H25+H33</f>
        <v>0</v>
      </c>
      <c r="I48" s="1"/>
      <c r="J48" s="36">
        <f>J8+J18+J25+J33+J44</f>
        <v>30</v>
      </c>
      <c r="K48" s="1">
        <f>K8+K18+K25+K33</f>
        <v>70</v>
      </c>
      <c r="L48" s="1">
        <f>L8+L18+L25+L33</f>
        <v>60</v>
      </c>
      <c r="M48" s="1">
        <f>M8+M18+M25+M33</f>
        <v>0</v>
      </c>
      <c r="N48" s="1"/>
      <c r="O48" s="36">
        <f>O8+O18+O25+O33+O44</f>
        <v>30</v>
      </c>
      <c r="P48" s="1">
        <f>P8+P18+P25+P33</f>
        <v>15</v>
      </c>
      <c r="Q48" s="1">
        <f>Q8+Q18+Q25+Q33</f>
        <v>60</v>
      </c>
      <c r="R48" s="1">
        <f>R8+R18+R25+R33</f>
        <v>0</v>
      </c>
      <c r="S48" s="1"/>
      <c r="T48" s="36">
        <f>T8+T18+T25+T33</f>
        <v>27</v>
      </c>
      <c r="U48" s="1">
        <f>U8+U18+U25+U33</f>
        <v>50</v>
      </c>
      <c r="V48" s="1">
        <f>V8+V18+V25+V33</f>
        <v>50</v>
      </c>
      <c r="W48" s="1">
        <f>W8+W18+W25+W33</f>
        <v>0</v>
      </c>
      <c r="X48" s="1"/>
      <c r="Y48" s="37">
        <f>Y8+Y18+Y25+Y33</f>
        <v>33</v>
      </c>
      <c r="Z48" s="9"/>
      <c r="AA48" s="9"/>
      <c r="AB48" s="10"/>
    </row>
    <row r="49" spans="1:28" ht="12.75">
      <c r="A49" s="11"/>
      <c r="B49" s="12"/>
      <c r="C49" s="33" t="s">
        <v>15</v>
      </c>
      <c r="D49" s="34"/>
      <c r="E49" s="34"/>
      <c r="F49" s="34"/>
      <c r="G49" s="34"/>
      <c r="H49" s="34"/>
      <c r="I49" s="34">
        <f>COUNTIF(I9:I37,"v")+COUNTIF(I42:I43,"v")</f>
        <v>4</v>
      </c>
      <c r="J49" s="34"/>
      <c r="K49" s="34"/>
      <c r="L49" s="34"/>
      <c r="M49" s="34"/>
      <c r="N49" s="34">
        <f>COUNTIF(N9:N37,"v")+COUNTIF(N42:N43,"v")</f>
        <v>4</v>
      </c>
      <c r="O49" s="34"/>
      <c r="P49" s="34"/>
      <c r="Q49" s="34"/>
      <c r="R49" s="34"/>
      <c r="S49" s="34">
        <f>COUNTIF(S9:S37,"v")+COUNTIF(S42:S43,"v")</f>
        <v>1</v>
      </c>
      <c r="T49" s="34"/>
      <c r="U49" s="34"/>
      <c r="V49" s="34"/>
      <c r="W49" s="34"/>
      <c r="X49" s="34">
        <f>COUNTIF(X9:X37,"v")+COUNTIF(X42:X43,"v")</f>
        <v>2</v>
      </c>
      <c r="Y49" s="35"/>
      <c r="Z49" s="9"/>
      <c r="AA49" s="9"/>
      <c r="AB49" s="10"/>
    </row>
    <row r="50" spans="1:28" ht="12.75">
      <c r="A50" s="11"/>
      <c r="B50" s="12"/>
      <c r="C50" s="33" t="s">
        <v>142</v>
      </c>
      <c r="D50" s="270"/>
      <c r="E50" s="270"/>
      <c r="F50" s="270"/>
      <c r="G50" s="270"/>
      <c r="H50" s="270"/>
      <c r="I50" s="270">
        <v>1</v>
      </c>
      <c r="J50" s="270"/>
      <c r="K50" s="270"/>
      <c r="L50" s="270"/>
      <c r="M50" s="270"/>
      <c r="N50" s="270">
        <v>1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1"/>
      <c r="Z50" s="9"/>
      <c r="AA50" s="9"/>
      <c r="AB50" s="10"/>
    </row>
    <row r="51" spans="1:28" ht="13.5" thickBot="1">
      <c r="A51" s="11"/>
      <c r="B51" s="12"/>
      <c r="C51" s="13" t="s">
        <v>48</v>
      </c>
      <c r="D51" s="39"/>
      <c r="E51" s="39"/>
      <c r="F51" s="39"/>
      <c r="G51" s="39"/>
      <c r="H51" s="39"/>
      <c r="I51" s="39">
        <f>COUNTIF(I9:I37,"é")+COUNTIF(I42:I43,"é")</f>
        <v>2</v>
      </c>
      <c r="J51" s="39"/>
      <c r="K51" s="39"/>
      <c r="L51" s="39"/>
      <c r="M51" s="39"/>
      <c r="N51" s="39">
        <f>COUNTIF(N9:N37,"é")+COUNTIF(N42:N43,"é")</f>
        <v>3</v>
      </c>
      <c r="O51" s="39"/>
      <c r="P51" s="39"/>
      <c r="Q51" s="39"/>
      <c r="R51" s="39"/>
      <c r="S51" s="39">
        <f>COUNTIF(S9:S37,"é")+COUNTIF(S42:S43,"é")</f>
        <v>2</v>
      </c>
      <c r="T51" s="39"/>
      <c r="U51" s="39"/>
      <c r="V51" s="39"/>
      <c r="W51" s="39"/>
      <c r="X51" s="39">
        <f>COUNTIF(X9:X37,"é")+COUNTIF(X42:X43,"é")</f>
        <v>4</v>
      </c>
      <c r="Y51" s="41"/>
      <c r="Z51" s="9"/>
      <c r="AA51" s="9"/>
      <c r="AB51" s="10"/>
    </row>
    <row r="52" spans="1:28" ht="15" thickBot="1">
      <c r="A52" s="14"/>
      <c r="B52" s="15"/>
      <c r="C52" s="38" t="s">
        <v>21</v>
      </c>
      <c r="D52" s="40">
        <f>D8+D14+D18+D25+D33</f>
        <v>420</v>
      </c>
      <c r="E52" s="42"/>
      <c r="F52" s="42">
        <f>SUM(F48:H48)</f>
        <v>110</v>
      </c>
      <c r="G52" s="42"/>
      <c r="H52" s="42"/>
      <c r="I52" s="42"/>
      <c r="J52" s="42"/>
      <c r="K52" s="42">
        <f>SUM(K48:M48)</f>
        <v>130</v>
      </c>
      <c r="L52" s="42"/>
      <c r="M52" s="42"/>
      <c r="N52" s="42"/>
      <c r="O52" s="42"/>
      <c r="P52" s="42">
        <f>SUM(P48:R48)</f>
        <v>75</v>
      </c>
      <c r="Q52" s="42"/>
      <c r="R52" s="42"/>
      <c r="S52" s="42"/>
      <c r="T52" s="42"/>
      <c r="U52" s="42">
        <f>SUM(U48:W48)</f>
        <v>100</v>
      </c>
      <c r="V52" s="42"/>
      <c r="W52" s="42"/>
      <c r="X52" s="42"/>
      <c r="Y52" s="42"/>
      <c r="Z52" s="16"/>
      <c r="AA52" s="16"/>
      <c r="AB52" s="10"/>
    </row>
    <row r="53" ht="12.75"/>
    <row r="54" ht="12.75"/>
    <row r="55" ht="12.75"/>
    <row r="57" spans="1:25" ht="12.75" customHeight="1">
      <c r="A57" s="3" t="s">
        <v>71</v>
      </c>
      <c r="B57" s="2"/>
      <c r="C57" s="2"/>
      <c r="D57" s="2"/>
      <c r="E57" s="2"/>
      <c r="F57" s="2"/>
      <c r="K57" s="2"/>
      <c r="L57" s="2"/>
      <c r="M57" s="2"/>
      <c r="N57" s="2"/>
      <c r="O57" s="2"/>
      <c r="P57" s="2"/>
      <c r="Q57" s="2"/>
      <c r="R57" s="2"/>
      <c r="S57" s="2"/>
      <c r="T57" s="17"/>
      <c r="U57" s="17"/>
      <c r="V57" s="17"/>
      <c r="W57" s="17"/>
      <c r="X57" s="17"/>
      <c r="Y57" s="17"/>
    </row>
    <row r="58" spans="1:25" ht="12.75" customHeight="1" thickBot="1">
      <c r="A58" s="17"/>
      <c r="B58" s="4"/>
      <c r="C58" s="4"/>
      <c r="D58" s="4"/>
      <c r="E58" s="4"/>
      <c r="F58" s="4"/>
      <c r="G58" s="4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7"/>
      <c r="U58" s="17"/>
      <c r="V58" s="17"/>
      <c r="W58" s="17"/>
      <c r="X58" s="17"/>
      <c r="Y58" s="17"/>
    </row>
    <row r="59" spans="1:25" ht="12.75" customHeight="1" thickBot="1">
      <c r="A59" s="17"/>
      <c r="B59" s="336" t="s">
        <v>72</v>
      </c>
      <c r="C59" s="336"/>
      <c r="D59" s="336"/>
      <c r="E59" s="337" t="s">
        <v>73</v>
      </c>
      <c r="F59" s="337"/>
      <c r="G59" s="337"/>
      <c r="H59" s="337"/>
      <c r="I59" s="337"/>
      <c r="J59" s="337"/>
      <c r="K59" s="337"/>
      <c r="L59" s="337"/>
      <c r="M59" s="337"/>
      <c r="N59" s="33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2.75" customHeight="1" thickBot="1">
      <c r="A60" s="17"/>
      <c r="B60" s="322" t="s">
        <v>74</v>
      </c>
      <c r="C60" s="322"/>
      <c r="D60" s="322"/>
      <c r="E60" s="317" t="s">
        <v>97</v>
      </c>
      <c r="F60" s="318"/>
      <c r="G60" s="318"/>
      <c r="H60" s="318"/>
      <c r="I60" s="318"/>
      <c r="J60" s="318"/>
      <c r="K60" s="318"/>
      <c r="L60" s="318"/>
      <c r="M60" s="318"/>
      <c r="N60" s="318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2.75" customHeight="1" thickBot="1">
      <c r="A61" s="17"/>
      <c r="B61" s="322"/>
      <c r="C61" s="322"/>
      <c r="D61" s="322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2.75" customHeight="1" thickBot="1">
      <c r="A62" s="17"/>
      <c r="B62" s="322"/>
      <c r="C62" s="322"/>
      <c r="D62" s="322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2.5" customHeight="1" thickBot="1">
      <c r="A63" s="17"/>
      <c r="B63" s="322" t="s">
        <v>75</v>
      </c>
      <c r="C63" s="322"/>
      <c r="D63" s="322"/>
      <c r="E63" s="317" t="s">
        <v>104</v>
      </c>
      <c r="F63" s="318"/>
      <c r="G63" s="318"/>
      <c r="H63" s="318"/>
      <c r="I63" s="318"/>
      <c r="J63" s="318"/>
      <c r="K63" s="318"/>
      <c r="L63" s="318"/>
      <c r="M63" s="318"/>
      <c r="N63" s="318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2.75" customHeight="1" thickBot="1">
      <c r="A64" s="17"/>
      <c r="B64" s="322"/>
      <c r="C64" s="322"/>
      <c r="D64" s="322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2.75" customHeight="1" thickBot="1">
      <c r="A65" s="17"/>
      <c r="B65" s="322"/>
      <c r="C65" s="322"/>
      <c r="D65" s="322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2.75" customHeight="1" thickBot="1">
      <c r="A66" s="17"/>
      <c r="B66" s="322"/>
      <c r="C66" s="322"/>
      <c r="D66" s="322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38" t="s">
        <v>105</v>
      </c>
      <c r="P66" s="339"/>
      <c r="Q66" s="339"/>
      <c r="R66" s="339"/>
      <c r="S66" s="339"/>
      <c r="T66" s="17"/>
      <c r="U66" s="17"/>
      <c r="V66" s="17"/>
      <c r="W66" s="17"/>
      <c r="X66" s="17"/>
      <c r="Y66" s="17"/>
    </row>
    <row r="67" spans="1:25" ht="13.5" thickBo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8" s="18" customFormat="1" ht="14.25" thickBot="1" thickTop="1">
      <c r="A68" s="19"/>
      <c r="B68" s="27"/>
      <c r="C68" s="28" t="s">
        <v>154</v>
      </c>
      <c r="D68" s="168"/>
      <c r="E68" s="169"/>
      <c r="F68" s="170"/>
      <c r="G68" s="171"/>
      <c r="H68" s="171"/>
      <c r="I68" s="171"/>
      <c r="J68" s="172" t="s">
        <v>139</v>
      </c>
      <c r="K68" s="330" t="s">
        <v>88</v>
      </c>
      <c r="L68" s="331"/>
      <c r="M68" s="331"/>
      <c r="N68" s="331"/>
      <c r="O68" s="332"/>
      <c r="P68" s="269" t="s">
        <v>140</v>
      </c>
      <c r="Q68" s="190"/>
      <c r="R68" s="190"/>
      <c r="S68" s="190"/>
      <c r="T68" s="191"/>
      <c r="U68" s="330" t="s">
        <v>88</v>
      </c>
      <c r="V68" s="331"/>
      <c r="W68" s="331"/>
      <c r="X68" s="331"/>
      <c r="Y68" s="332"/>
      <c r="Z68" s="30"/>
      <c r="AA68" s="31"/>
      <c r="AB68" s="32"/>
    </row>
    <row r="69" spans="1:28" s="18" customFormat="1" ht="13.5" thickBot="1">
      <c r="A69" s="20"/>
      <c r="B69" s="29"/>
      <c r="C69" s="167" t="s">
        <v>84</v>
      </c>
      <c r="D69" s="240"/>
      <c r="E69" s="241"/>
      <c r="F69" s="242"/>
      <c r="G69" s="243"/>
      <c r="H69" s="243"/>
      <c r="I69" s="243"/>
      <c r="J69" s="244"/>
      <c r="K69" s="199"/>
      <c r="L69" s="200"/>
      <c r="M69" s="200"/>
      <c r="N69" s="200"/>
      <c r="O69" s="200"/>
      <c r="P69" s="199"/>
      <c r="Q69" s="200"/>
      <c r="R69" s="200"/>
      <c r="S69" s="200"/>
      <c r="T69" s="200"/>
      <c r="U69" s="199"/>
      <c r="V69" s="200"/>
      <c r="W69" s="200"/>
      <c r="X69" s="200"/>
      <c r="Y69" s="245"/>
      <c r="Z69" s="246"/>
      <c r="AA69" s="201"/>
      <c r="AB69" s="202"/>
    </row>
    <row r="70" spans="1:28" s="18" customFormat="1" ht="13.5">
      <c r="A70" s="250" t="s">
        <v>64</v>
      </c>
      <c r="B70" s="275" t="s">
        <v>147</v>
      </c>
      <c r="C70" s="261" t="s">
        <v>30</v>
      </c>
      <c r="D70" s="220">
        <f>SUM(F70:Y70)-E70</f>
        <v>15</v>
      </c>
      <c r="E70" s="195">
        <f>J70+O70+T70+Y70</f>
        <v>4</v>
      </c>
      <c r="F70" s="196" t="s">
        <v>69</v>
      </c>
      <c r="G70" s="197" t="s">
        <v>69</v>
      </c>
      <c r="H70" s="197" t="s">
        <v>69</v>
      </c>
      <c r="I70" s="197"/>
      <c r="J70" s="198"/>
      <c r="K70" s="203"/>
      <c r="L70" s="204"/>
      <c r="M70" s="204"/>
      <c r="N70" s="204"/>
      <c r="O70" s="206"/>
      <c r="P70" s="203">
        <v>10</v>
      </c>
      <c r="Q70" s="204">
        <v>5</v>
      </c>
      <c r="R70" s="204">
        <v>0</v>
      </c>
      <c r="S70" s="204" t="s">
        <v>44</v>
      </c>
      <c r="T70" s="205">
        <v>4</v>
      </c>
      <c r="U70" s="203"/>
      <c r="V70" s="204"/>
      <c r="W70" s="204"/>
      <c r="X70" s="204"/>
      <c r="Y70" s="206"/>
      <c r="Z70" s="207"/>
      <c r="AA70" s="208"/>
      <c r="AB70" s="209"/>
    </row>
    <row r="71" spans="1:28" s="18" customFormat="1" ht="14.25" thickBot="1">
      <c r="A71" s="251" t="s">
        <v>65</v>
      </c>
      <c r="B71" s="276" t="s">
        <v>148</v>
      </c>
      <c r="C71" s="222" t="s">
        <v>33</v>
      </c>
      <c r="D71" s="223">
        <f>SUM(F71:Y71)-E71</f>
        <v>15</v>
      </c>
      <c r="E71" s="210">
        <f>J71+O71+T71+Y71</f>
        <v>4</v>
      </c>
      <c r="F71" s="196" t="s">
        <v>69</v>
      </c>
      <c r="G71" s="197" t="s">
        <v>69</v>
      </c>
      <c r="H71" s="197" t="s">
        <v>69</v>
      </c>
      <c r="I71" s="197"/>
      <c r="J71" s="198"/>
      <c r="K71" s="203"/>
      <c r="L71" s="204"/>
      <c r="M71" s="204"/>
      <c r="N71" s="204"/>
      <c r="O71" s="206"/>
      <c r="P71" s="203" t="s">
        <v>69</v>
      </c>
      <c r="Q71" s="204" t="s">
        <v>69</v>
      </c>
      <c r="R71" s="204" t="s">
        <v>69</v>
      </c>
      <c r="S71" s="204"/>
      <c r="T71" s="205"/>
      <c r="U71" s="203">
        <v>10</v>
      </c>
      <c r="V71" s="204">
        <v>5</v>
      </c>
      <c r="W71" s="204">
        <v>0</v>
      </c>
      <c r="X71" s="204" t="s">
        <v>44</v>
      </c>
      <c r="Y71" s="206">
        <v>4</v>
      </c>
      <c r="Z71" s="207"/>
      <c r="AA71" s="208"/>
      <c r="AB71" s="209"/>
    </row>
    <row r="72" spans="1:28" s="18" customFormat="1" ht="14.25" thickBot="1">
      <c r="A72" s="252"/>
      <c r="B72" s="194" t="s">
        <v>129</v>
      </c>
      <c r="C72" s="193" t="s">
        <v>31</v>
      </c>
      <c r="D72" s="288" t="s">
        <v>0</v>
      </c>
      <c r="E72" s="289"/>
      <c r="F72" s="196" t="s">
        <v>69</v>
      </c>
      <c r="G72" s="197" t="s">
        <v>69</v>
      </c>
      <c r="H72" s="197"/>
      <c r="I72" s="197"/>
      <c r="J72" s="198"/>
      <c r="K72" s="196"/>
      <c r="L72" s="197"/>
      <c r="M72" s="197"/>
      <c r="N72" s="197"/>
      <c r="O72" s="198"/>
      <c r="P72" s="196">
        <v>10</v>
      </c>
      <c r="Q72" s="197">
        <v>5</v>
      </c>
      <c r="R72" s="197">
        <v>0</v>
      </c>
      <c r="S72" s="197" t="s">
        <v>44</v>
      </c>
      <c r="T72" s="211">
        <v>4</v>
      </c>
      <c r="U72" s="196"/>
      <c r="V72" s="197"/>
      <c r="W72" s="197"/>
      <c r="X72" s="197"/>
      <c r="Y72" s="198"/>
      <c r="Z72" s="207"/>
      <c r="AA72" s="208"/>
      <c r="AB72" s="209"/>
    </row>
    <row r="73" spans="1:28" s="18" customFormat="1" ht="14.25" thickBot="1">
      <c r="A73" s="252"/>
      <c r="B73" s="194" t="s">
        <v>130</v>
      </c>
      <c r="C73" s="193" t="s">
        <v>32</v>
      </c>
      <c r="D73" s="288" t="s">
        <v>0</v>
      </c>
      <c r="E73" s="289"/>
      <c r="F73" s="196" t="s">
        <v>69</v>
      </c>
      <c r="G73" s="197" t="s">
        <v>69</v>
      </c>
      <c r="H73" s="197"/>
      <c r="I73" s="197"/>
      <c r="J73" s="198"/>
      <c r="K73" s="196"/>
      <c r="L73" s="197"/>
      <c r="M73" s="197"/>
      <c r="N73" s="197"/>
      <c r="O73" s="198"/>
      <c r="P73" s="196">
        <v>10</v>
      </c>
      <c r="Q73" s="197">
        <v>5</v>
      </c>
      <c r="R73" s="197">
        <v>0</v>
      </c>
      <c r="S73" s="197" t="s">
        <v>44</v>
      </c>
      <c r="T73" s="211">
        <v>4</v>
      </c>
      <c r="U73" s="196"/>
      <c r="V73" s="197"/>
      <c r="W73" s="197"/>
      <c r="X73" s="197"/>
      <c r="Y73" s="198"/>
      <c r="Z73" s="207"/>
      <c r="AA73" s="208"/>
      <c r="AB73" s="209"/>
    </row>
    <row r="74" spans="1:28" s="18" customFormat="1" ht="14.25" thickBot="1">
      <c r="A74" s="252"/>
      <c r="B74" s="194" t="s">
        <v>131</v>
      </c>
      <c r="C74" s="193" t="s">
        <v>34</v>
      </c>
      <c r="D74" s="288" t="s">
        <v>1</v>
      </c>
      <c r="E74" s="289"/>
      <c r="F74" s="196" t="s">
        <v>69</v>
      </c>
      <c r="G74" s="197" t="s">
        <v>69</v>
      </c>
      <c r="H74" s="197"/>
      <c r="I74" s="197"/>
      <c r="J74" s="198"/>
      <c r="K74" s="196"/>
      <c r="L74" s="197"/>
      <c r="M74" s="197"/>
      <c r="N74" s="197"/>
      <c r="O74" s="198"/>
      <c r="P74" s="196"/>
      <c r="Q74" s="197"/>
      <c r="R74" s="197"/>
      <c r="S74" s="197"/>
      <c r="T74" s="211"/>
      <c r="U74" s="196">
        <v>10</v>
      </c>
      <c r="V74" s="197">
        <v>5</v>
      </c>
      <c r="W74" s="197">
        <v>0</v>
      </c>
      <c r="X74" s="197" t="s">
        <v>44</v>
      </c>
      <c r="Y74" s="198">
        <v>4</v>
      </c>
      <c r="Z74" s="207"/>
      <c r="AA74" s="208"/>
      <c r="AB74" s="209"/>
    </row>
    <row r="75" spans="1:28" s="18" customFormat="1" ht="14.25" thickBot="1">
      <c r="A75" s="253"/>
      <c r="B75" s="194" t="s">
        <v>132</v>
      </c>
      <c r="C75" s="262" t="s">
        <v>92</v>
      </c>
      <c r="D75" s="288" t="s">
        <v>1</v>
      </c>
      <c r="E75" s="289"/>
      <c r="F75" s="214" t="s">
        <v>69</v>
      </c>
      <c r="G75" s="212" t="s">
        <v>69</v>
      </c>
      <c r="H75" s="212"/>
      <c r="I75" s="212"/>
      <c r="J75" s="213"/>
      <c r="K75" s="214"/>
      <c r="L75" s="212"/>
      <c r="M75" s="212"/>
      <c r="N75" s="212"/>
      <c r="O75" s="213"/>
      <c r="P75" s="214"/>
      <c r="Q75" s="212"/>
      <c r="R75" s="212"/>
      <c r="S75" s="212"/>
      <c r="T75" s="215"/>
      <c r="U75" s="214">
        <v>10</v>
      </c>
      <c r="V75" s="212">
        <v>5</v>
      </c>
      <c r="W75" s="212">
        <v>0</v>
      </c>
      <c r="X75" s="212" t="s">
        <v>44</v>
      </c>
      <c r="Y75" s="213">
        <v>4</v>
      </c>
      <c r="Z75" s="216"/>
      <c r="AA75" s="217"/>
      <c r="AB75" s="218"/>
    </row>
    <row r="76" spans="1:25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10" ht="13.5" thickBot="1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28" s="18" customFormat="1" ht="14.25" thickBot="1" thickTop="1">
      <c r="A78" s="19"/>
      <c r="B78" s="27"/>
      <c r="C78" s="28" t="s">
        <v>153</v>
      </c>
      <c r="D78" s="168"/>
      <c r="E78" s="169"/>
      <c r="F78" s="170"/>
      <c r="G78" s="171"/>
      <c r="H78" s="171"/>
      <c r="I78" s="171"/>
      <c r="J78" s="172" t="s">
        <v>139</v>
      </c>
      <c r="K78" s="327" t="s">
        <v>88</v>
      </c>
      <c r="L78" s="328"/>
      <c r="M78" s="328"/>
      <c r="N78" s="328"/>
      <c r="O78" s="329"/>
      <c r="P78" s="327" t="s">
        <v>87</v>
      </c>
      <c r="Q78" s="328"/>
      <c r="R78" s="328"/>
      <c r="S78" s="328"/>
      <c r="T78" s="329"/>
      <c r="U78" s="327" t="s">
        <v>88</v>
      </c>
      <c r="V78" s="328"/>
      <c r="W78" s="328"/>
      <c r="X78" s="328"/>
      <c r="Y78" s="329"/>
      <c r="Z78" s="175"/>
      <c r="AA78" s="173"/>
      <c r="AB78" s="174"/>
    </row>
    <row r="79" spans="1:28" s="18" customFormat="1" ht="13.5" thickBot="1">
      <c r="A79" s="20"/>
      <c r="B79" s="260"/>
      <c r="C79" s="167" t="s">
        <v>81</v>
      </c>
      <c r="D79" s="257"/>
      <c r="E79" s="254"/>
      <c r="F79" s="242"/>
      <c r="G79" s="243"/>
      <c r="H79" s="243"/>
      <c r="I79" s="243"/>
      <c r="J79" s="244"/>
      <c r="K79" s="243"/>
      <c r="L79" s="243"/>
      <c r="M79" s="243"/>
      <c r="N79" s="243"/>
      <c r="O79" s="245"/>
      <c r="P79" s="242"/>
      <c r="Q79" s="243"/>
      <c r="R79" s="243"/>
      <c r="S79" s="243"/>
      <c r="T79" s="245"/>
      <c r="U79" s="243"/>
      <c r="V79" s="243"/>
      <c r="W79" s="243"/>
      <c r="X79" s="243"/>
      <c r="Y79" s="245"/>
      <c r="Z79" s="246"/>
      <c r="AA79" s="247"/>
      <c r="AB79" s="248"/>
    </row>
    <row r="80" spans="1:28" s="18" customFormat="1" ht="13.5">
      <c r="A80" s="162" t="s">
        <v>58</v>
      </c>
      <c r="B80" s="277" t="s">
        <v>145</v>
      </c>
      <c r="C80" s="219" t="s">
        <v>82</v>
      </c>
      <c r="D80" s="258">
        <f>SUM(F80:Y80)-E80</f>
        <v>10</v>
      </c>
      <c r="E80" s="255">
        <f>J80+O80+T80+Y80</f>
        <v>4</v>
      </c>
      <c r="F80" s="196"/>
      <c r="G80" s="197"/>
      <c r="H80" s="197"/>
      <c r="I80" s="197"/>
      <c r="J80" s="198"/>
      <c r="K80" s="203"/>
      <c r="L80" s="204"/>
      <c r="M80" s="204"/>
      <c r="N80" s="204"/>
      <c r="O80" s="206"/>
      <c r="P80" s="203"/>
      <c r="Q80" s="204"/>
      <c r="R80" s="204"/>
      <c r="S80" s="204"/>
      <c r="T80" s="206"/>
      <c r="U80" s="203">
        <v>10</v>
      </c>
      <c r="V80" s="204">
        <v>0</v>
      </c>
      <c r="W80" s="204">
        <v>0</v>
      </c>
      <c r="X80" s="204" t="s">
        <v>44</v>
      </c>
      <c r="Y80" s="206">
        <v>4</v>
      </c>
      <c r="Z80" s="221"/>
      <c r="AA80" s="208"/>
      <c r="AB80" s="209"/>
    </row>
    <row r="81" spans="1:28" s="18" customFormat="1" ht="14.25" thickBot="1">
      <c r="A81" s="163" t="s">
        <v>59</v>
      </c>
      <c r="B81" s="278" t="s">
        <v>146</v>
      </c>
      <c r="C81" s="222" t="s">
        <v>83</v>
      </c>
      <c r="D81" s="259">
        <f>SUM(F81:Y81)-E81</f>
        <v>10</v>
      </c>
      <c r="E81" s="256">
        <f>J81+O81+T81+Y81</f>
        <v>4</v>
      </c>
      <c r="F81" s="196"/>
      <c r="G81" s="197"/>
      <c r="H81" s="197"/>
      <c r="I81" s="197"/>
      <c r="J81" s="198"/>
      <c r="K81" s="203"/>
      <c r="L81" s="204"/>
      <c r="M81" s="204"/>
      <c r="N81" s="204"/>
      <c r="O81" s="206"/>
      <c r="P81" s="203"/>
      <c r="Q81" s="204"/>
      <c r="R81" s="204"/>
      <c r="S81" s="204"/>
      <c r="T81" s="206"/>
      <c r="U81" s="203">
        <v>10</v>
      </c>
      <c r="V81" s="204">
        <v>0</v>
      </c>
      <c r="W81" s="204">
        <v>0</v>
      </c>
      <c r="X81" s="204" t="s">
        <v>44</v>
      </c>
      <c r="Y81" s="206">
        <v>4</v>
      </c>
      <c r="Z81" s="224"/>
      <c r="AA81" s="208"/>
      <c r="AB81" s="209"/>
    </row>
    <row r="82" spans="1:28" s="18" customFormat="1" ht="14.25" thickBot="1">
      <c r="A82" s="164"/>
      <c r="B82" s="194" t="s">
        <v>133</v>
      </c>
      <c r="C82" s="249" t="s">
        <v>76</v>
      </c>
      <c r="D82" s="288" t="s">
        <v>1</v>
      </c>
      <c r="E82" s="289"/>
      <c r="F82" s="196"/>
      <c r="G82" s="197"/>
      <c r="H82" s="197"/>
      <c r="I82" s="197"/>
      <c r="J82" s="198"/>
      <c r="K82" s="203"/>
      <c r="L82" s="204"/>
      <c r="M82" s="204"/>
      <c r="N82" s="204"/>
      <c r="O82" s="206"/>
      <c r="P82" s="203"/>
      <c r="Q82" s="204"/>
      <c r="R82" s="204"/>
      <c r="S82" s="204"/>
      <c r="T82" s="206"/>
      <c r="U82" s="203">
        <v>10</v>
      </c>
      <c r="V82" s="204">
        <v>0</v>
      </c>
      <c r="W82" s="204">
        <v>0</v>
      </c>
      <c r="X82" s="204" t="s">
        <v>44</v>
      </c>
      <c r="Y82" s="206">
        <v>4</v>
      </c>
      <c r="Z82" s="221"/>
      <c r="AA82" s="208"/>
      <c r="AB82" s="209"/>
    </row>
    <row r="83" spans="1:28" s="18" customFormat="1" ht="20.25" customHeight="1" thickBot="1">
      <c r="A83" s="164"/>
      <c r="B83" s="194" t="s">
        <v>134</v>
      </c>
      <c r="C83" s="249" t="s">
        <v>77</v>
      </c>
      <c r="D83" s="288" t="s">
        <v>1</v>
      </c>
      <c r="E83" s="289"/>
      <c r="F83" s="196"/>
      <c r="G83" s="197"/>
      <c r="H83" s="197"/>
      <c r="I83" s="197"/>
      <c r="J83" s="198"/>
      <c r="K83" s="203"/>
      <c r="L83" s="204"/>
      <c r="M83" s="204"/>
      <c r="N83" s="204"/>
      <c r="O83" s="206"/>
      <c r="P83" s="203"/>
      <c r="Q83" s="204"/>
      <c r="R83" s="204"/>
      <c r="S83" s="204"/>
      <c r="T83" s="206"/>
      <c r="U83" s="203">
        <v>10</v>
      </c>
      <c r="V83" s="204">
        <v>0</v>
      </c>
      <c r="W83" s="204">
        <v>0</v>
      </c>
      <c r="X83" s="204" t="s">
        <v>44</v>
      </c>
      <c r="Y83" s="206">
        <v>4</v>
      </c>
      <c r="Z83" s="221"/>
      <c r="AA83" s="208"/>
      <c r="AB83" s="209"/>
    </row>
    <row r="84" spans="1:28" s="18" customFormat="1" ht="14.25" thickBot="1">
      <c r="A84" s="165"/>
      <c r="B84" s="194" t="s">
        <v>135</v>
      </c>
      <c r="C84" s="225" t="s">
        <v>35</v>
      </c>
      <c r="D84" s="288" t="s">
        <v>1</v>
      </c>
      <c r="E84" s="289"/>
      <c r="F84" s="196"/>
      <c r="G84" s="197"/>
      <c r="H84" s="197"/>
      <c r="I84" s="197"/>
      <c r="J84" s="198"/>
      <c r="K84" s="196"/>
      <c r="L84" s="197"/>
      <c r="M84" s="197"/>
      <c r="N84" s="197"/>
      <c r="O84" s="198"/>
      <c r="P84" s="203"/>
      <c r="Q84" s="204"/>
      <c r="R84" s="204"/>
      <c r="S84" s="204"/>
      <c r="T84" s="206"/>
      <c r="U84" s="203">
        <v>10</v>
      </c>
      <c r="V84" s="204">
        <v>0</v>
      </c>
      <c r="W84" s="204">
        <v>0</v>
      </c>
      <c r="X84" s="204" t="s">
        <v>44</v>
      </c>
      <c r="Y84" s="206">
        <v>4</v>
      </c>
      <c r="Z84" s="221"/>
      <c r="AA84" s="208"/>
      <c r="AB84" s="209"/>
    </row>
    <row r="85" spans="1:28" s="18" customFormat="1" ht="14.25" thickBot="1">
      <c r="A85" s="165"/>
      <c r="B85" s="194" t="s">
        <v>136</v>
      </c>
      <c r="C85" s="225" t="s">
        <v>93</v>
      </c>
      <c r="D85" s="288" t="s">
        <v>1</v>
      </c>
      <c r="E85" s="289"/>
      <c r="F85" s="226"/>
      <c r="G85" s="227"/>
      <c r="H85" s="227"/>
      <c r="I85" s="227"/>
      <c r="J85" s="228"/>
      <c r="K85" s="226"/>
      <c r="L85" s="227"/>
      <c r="M85" s="227"/>
      <c r="N85" s="227"/>
      <c r="O85" s="228"/>
      <c r="P85" s="229"/>
      <c r="Q85" s="230"/>
      <c r="R85" s="230"/>
      <c r="S85" s="230"/>
      <c r="T85" s="231"/>
      <c r="U85" s="229">
        <v>10</v>
      </c>
      <c r="V85" s="230">
        <v>0</v>
      </c>
      <c r="W85" s="230">
        <v>0</v>
      </c>
      <c r="X85" s="230" t="s">
        <v>44</v>
      </c>
      <c r="Y85" s="231">
        <v>4</v>
      </c>
      <c r="Z85" s="232"/>
      <c r="AA85" s="233"/>
      <c r="AB85" s="234"/>
    </row>
    <row r="86" spans="1:28" s="18" customFormat="1" ht="28.5" customHeight="1" thickBot="1">
      <c r="A86" s="166"/>
      <c r="B86" s="194" t="s">
        <v>137</v>
      </c>
      <c r="C86" s="235" t="s">
        <v>138</v>
      </c>
      <c r="D86" s="288" t="s">
        <v>1</v>
      </c>
      <c r="E86" s="289"/>
      <c r="F86" s="214"/>
      <c r="G86" s="212"/>
      <c r="H86" s="212"/>
      <c r="I86" s="212"/>
      <c r="J86" s="213"/>
      <c r="K86" s="214"/>
      <c r="L86" s="212"/>
      <c r="M86" s="212"/>
      <c r="N86" s="212"/>
      <c r="O86" s="213"/>
      <c r="P86" s="236"/>
      <c r="Q86" s="237"/>
      <c r="R86" s="237"/>
      <c r="S86" s="237"/>
      <c r="T86" s="238"/>
      <c r="U86" s="236">
        <v>10</v>
      </c>
      <c r="V86" s="237">
        <v>0</v>
      </c>
      <c r="W86" s="237">
        <v>0</v>
      </c>
      <c r="X86" s="237" t="s">
        <v>44</v>
      </c>
      <c r="Y86" s="238">
        <v>4</v>
      </c>
      <c r="Z86" s="239"/>
      <c r="AA86" s="217"/>
      <c r="AB86" s="218"/>
    </row>
    <row r="87" spans="1:28" s="18" customFormat="1" ht="12.7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5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4"/>
      <c r="V89" s="4"/>
      <c r="W89" s="6" t="s">
        <v>78</v>
      </c>
      <c r="X89" s="4"/>
      <c r="Y89" s="4"/>
    </row>
    <row r="90" spans="1:25" ht="12.75">
      <c r="A90" s="17"/>
      <c r="B90" s="43" t="s">
        <v>98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4"/>
      <c r="V90" s="4"/>
      <c r="W90" s="4" t="s">
        <v>79</v>
      </c>
      <c r="X90" s="4"/>
      <c r="Y90" s="4"/>
    </row>
  </sheetData>
  <sheetProtection/>
  <mergeCells count="48">
    <mergeCell ref="O66:S66"/>
    <mergeCell ref="D73:E73"/>
    <mergeCell ref="D74:E74"/>
    <mergeCell ref="D85:E85"/>
    <mergeCell ref="P78:T78"/>
    <mergeCell ref="A32:C32"/>
    <mergeCell ref="D82:E82"/>
    <mergeCell ref="D83:E83"/>
    <mergeCell ref="D84:E84"/>
    <mergeCell ref="B59:D59"/>
    <mergeCell ref="E59:N59"/>
    <mergeCell ref="B60:D62"/>
    <mergeCell ref="E60:N62"/>
    <mergeCell ref="U78:Y78"/>
    <mergeCell ref="U68:Y68"/>
    <mergeCell ref="D75:E75"/>
    <mergeCell ref="K68:O68"/>
    <mergeCell ref="K78:O78"/>
    <mergeCell ref="D72:E72"/>
    <mergeCell ref="I1:N1"/>
    <mergeCell ref="F3:P3"/>
    <mergeCell ref="E63:N66"/>
    <mergeCell ref="A4:Y4"/>
    <mergeCell ref="A2:B2"/>
    <mergeCell ref="B63:D66"/>
    <mergeCell ref="A5:A7"/>
    <mergeCell ref="E5:E7"/>
    <mergeCell ref="E2:R2"/>
    <mergeCell ref="K6:O6"/>
    <mergeCell ref="Y2:AB2"/>
    <mergeCell ref="D5:D7"/>
    <mergeCell ref="Z5:AB6"/>
    <mergeCell ref="Z7:AB7"/>
    <mergeCell ref="U6:Y6"/>
    <mergeCell ref="P6:T6"/>
    <mergeCell ref="F5:Y5"/>
    <mergeCell ref="A3:D3"/>
    <mergeCell ref="F6:J6"/>
    <mergeCell ref="D86:E86"/>
    <mergeCell ref="A44:C44"/>
    <mergeCell ref="C5:C7"/>
    <mergeCell ref="B5:B7"/>
    <mergeCell ref="A33:C33"/>
    <mergeCell ref="A48:C48"/>
    <mergeCell ref="A25:C25"/>
    <mergeCell ref="A8:C8"/>
    <mergeCell ref="A18:C18"/>
    <mergeCell ref="A14:C14"/>
  </mergeCells>
  <printOptions horizontalCentered="1"/>
  <pageMargins left="1.1811023622047245" right="1.1811023622047245" top="0.3937007874015748" bottom="0.3937007874015748" header="0.31496062992125984" footer="0.2755905511811024"/>
  <pageSetup fitToHeight="1" fitToWidth="1" horizontalDpi="600" verticalDpi="600" orientation="portrait" paperSize="8" scale="51" r:id="rId1"/>
  <headerFooter alignWithMargins="0">
    <oddFooter>&amp;R&amp;P/&amp;N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2023-06-20T14:02:36Z</cp:lastPrinted>
  <dcterms:created xsi:type="dcterms:W3CDTF">2006-03-29T07:49:40Z</dcterms:created>
  <dcterms:modified xsi:type="dcterms:W3CDTF">2023-12-14T12:21:09Z</dcterms:modified>
  <cp:category/>
  <cp:version/>
  <cp:contentType/>
  <cp:contentStatus/>
</cp:coreProperties>
</file>