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2090" windowHeight="699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<sst xmlns="http://schemas.openxmlformats.org/spreadsheetml/2006/main" count="157" uniqueCount="113">
  <si>
    <t>Mintatanterv</t>
  </si>
  <si>
    <t>Sorszám</t>
  </si>
  <si>
    <t>Kód</t>
  </si>
  <si>
    <t>Tantárgyak</t>
  </si>
  <si>
    <t>Félévek</t>
  </si>
  <si>
    <t>Előtanulmányok</t>
  </si>
  <si>
    <t>ea</t>
  </si>
  <si>
    <t>l</t>
  </si>
  <si>
    <t>k</t>
  </si>
  <si>
    <t>kr</t>
  </si>
  <si>
    <t>Vizsga (v)</t>
  </si>
  <si>
    <t>kredit</t>
  </si>
  <si>
    <t>v</t>
  </si>
  <si>
    <t>Bánki Donát Gépész és Biztonságtechnikai Mérnöki Kar</t>
  </si>
  <si>
    <t>levelező tagozat</t>
  </si>
  <si>
    <t>óra/félév</t>
  </si>
  <si>
    <t>féléves (14 hét) óraszámokkal (ea. tgy. l). ; követelményekkel (k.); kreditekkel (kr.)</t>
  </si>
  <si>
    <t>Évközi jegy (é)</t>
  </si>
  <si>
    <t>é</t>
  </si>
  <si>
    <t>Óbudai Egyetem</t>
  </si>
  <si>
    <t>Aláírás (a)</t>
  </si>
  <si>
    <t>gy</t>
  </si>
  <si>
    <t>Záróvizsga</t>
  </si>
  <si>
    <t>ismeretkörök (10 kr):</t>
  </si>
  <si>
    <t>8.1. Alapismeretek (10-20 kredit)</t>
  </si>
  <si>
    <t>8.2. Szakmai ismeretek (20-30 kredit):</t>
  </si>
  <si>
    <t>8.3. Speciális elméleti ismeretek (10-20 kredit)</t>
  </si>
  <si>
    <t>8.4. Gyakorlatok (20 kredit)</t>
  </si>
  <si>
    <t>8. Szakdolgozat (10 kredit)</t>
  </si>
  <si>
    <t>BFDSDL3SLE</t>
  </si>
  <si>
    <t>Összesen:</t>
  </si>
  <si>
    <t>1. (tavaszi)</t>
  </si>
  <si>
    <t>2. (őszi)</t>
  </si>
  <si>
    <t>3. (tavaszi)</t>
  </si>
  <si>
    <t>Electrical Engineering</t>
  </si>
  <si>
    <t>Electronics</t>
  </si>
  <si>
    <t>Thermodynamics and Fluid Dynamics</t>
  </si>
  <si>
    <t>Communication</t>
  </si>
  <si>
    <t>ICAO Radiotelephony</t>
  </si>
  <si>
    <t>Air Law</t>
  </si>
  <si>
    <t>Aviation Meteorology</t>
  </si>
  <si>
    <t>General Navigation</t>
  </si>
  <si>
    <t>Flight Theory</t>
  </si>
  <si>
    <t>Aircraft Airframe and Engines</t>
  </si>
  <si>
    <t>Aircraft Systems</t>
  </si>
  <si>
    <t>Aircraft Instruments</t>
  </si>
  <si>
    <t>Flight Planning and Management</t>
  </si>
  <si>
    <t>Human Performance and Limitations</t>
  </si>
  <si>
    <t>Rotary-Wing Aircraft</t>
  </si>
  <si>
    <t>Aircraft Electrical Systems</t>
  </si>
  <si>
    <t>Aircraft Radio and Radar Systems</t>
  </si>
  <si>
    <t>Flight Navigation</t>
  </si>
  <si>
    <t>Multicrew Operations</t>
  </si>
  <si>
    <t>Aircraft Ground Handling</t>
  </si>
  <si>
    <t>Operational Procedures</t>
  </si>
  <si>
    <t>Flight Training I</t>
  </si>
  <si>
    <t>Flight Training II</t>
  </si>
  <si>
    <t>Flight Training III</t>
  </si>
  <si>
    <t>70 Hrs of Flight Training</t>
  </si>
  <si>
    <t>84 Hrs of Flight Training</t>
  </si>
  <si>
    <t>Automatic Control Systems I</t>
  </si>
  <si>
    <t>Automatic Control Systems II</t>
  </si>
  <si>
    <t>Aviation English I</t>
  </si>
  <si>
    <t>Aviation English II</t>
  </si>
  <si>
    <t>Phase 1 Skills Check</t>
  </si>
  <si>
    <t>Phase 2 Skills Check</t>
  </si>
  <si>
    <t>Phase 3 Skills Check</t>
  </si>
  <si>
    <t>Phase 4 Skills Check</t>
  </si>
  <si>
    <t>Phase 5 Skills Check</t>
  </si>
  <si>
    <t>Phase 6 Skills Check</t>
  </si>
  <si>
    <t>BFXLTA1SLE</t>
  </si>
  <si>
    <t>BFXETA2SLE</t>
  </si>
  <si>
    <t>BFXSEA1SLE</t>
  </si>
  <si>
    <t>BFXSEA2SLE</t>
  </si>
  <si>
    <t>BFXTDA1SLE</t>
  </si>
  <si>
    <t>BFXANA1SLE</t>
  </si>
  <si>
    <t>BFXANA2SLE</t>
  </si>
  <si>
    <t>BFXMUA2SLE</t>
  </si>
  <si>
    <t>BFXRAA2SLE</t>
  </si>
  <si>
    <t>BFXLIA1SLE</t>
  </si>
  <si>
    <t>BFXMTA1SLE</t>
  </si>
  <si>
    <t>BFXNAA2SLE</t>
  </si>
  <si>
    <t>BFXLEA2SLE</t>
  </si>
  <si>
    <t>BFXREA1SLE</t>
  </si>
  <si>
    <t>BFXRSA2SLE</t>
  </si>
  <si>
    <t>BFXRMA1SLE</t>
  </si>
  <si>
    <t>BFXPLA2SLE</t>
  </si>
  <si>
    <t>BFXMSA1SLE</t>
  </si>
  <si>
    <t>BFXORA3SLE</t>
  </si>
  <si>
    <t>BFXRLA3SLE</t>
  </si>
  <si>
    <t>BFXRRA3SLE</t>
  </si>
  <si>
    <t>BFXLNA2SLE</t>
  </si>
  <si>
    <t>BFXTIA3SLE</t>
  </si>
  <si>
    <t>BFXRFA2SLE</t>
  </si>
  <si>
    <t>BFXLPA1SLE</t>
  </si>
  <si>
    <t>BFXRGA1SLE</t>
  </si>
  <si>
    <t>BFXP1A1SLE</t>
  </si>
  <si>
    <t>BFXP2A1SLE</t>
  </si>
  <si>
    <t>BFXRGA2SLE</t>
  </si>
  <si>
    <t>BFXP3A2SLE</t>
  </si>
  <si>
    <t>BFXP4A2SLE</t>
  </si>
  <si>
    <t>BFXRGA3SLE</t>
  </si>
  <si>
    <t>BFXP5A3SLE</t>
  </si>
  <si>
    <t>BFXP6A3SLE</t>
  </si>
  <si>
    <t>Flight Theory (2 credits)</t>
  </si>
  <si>
    <t>Flight Navigation (2 credits)</t>
  </si>
  <si>
    <t>Flight Planning and Management (2 credits)</t>
  </si>
  <si>
    <t>Aircraft Ground Handling (2 credits)</t>
  </si>
  <si>
    <t>Operational Procedures (2 credits)</t>
  </si>
  <si>
    <t>Thesis Project</t>
  </si>
  <si>
    <t>mintatanterv-kód: BSLELXXXA0F21 (Σ90 krd)</t>
  </si>
  <si>
    <t>légijármű-üzemeltető szakmérnök/szakember (angol nyelven) szakirányú továbbképzési szak</t>
  </si>
  <si>
    <t>képzéskód, szakkód: BSLELX, BSLELX (szakember)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</si>
</sst>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&quot;Igen&quot;;&quot;Igen&quot;;&quot;Nem&quot;"/>
    <numFmt numFmtId="167" formatCode="&quot;Igaz&quot;;&quot;Igaz&quot;;&quot;Hamis&quot;"/>
    <numFmt numFmtId="168" formatCode="&quot;Be&quot;;&quot;Be&quot;;&quot;Ki&quot;"/>
  </numFmts>
  <fonts count="34">
    <font>
      <sz val="10"/>
      <name val="Arial"/>
      <family val="0"/>
    </font>
    <font>
      <b/>
      <sz val="12"/>
      <name val="Arial CE"/>
      <family val="0"/>
    </font>
    <font>
      <b/>
      <sz val="9.5"/>
      <name val="Times New Roman"/>
      <family val="1"/>
    </font>
    <font>
      <sz val="9.5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8.5"/>
      <name val="Arial Narrow"/>
      <family val="2"/>
    </font>
  </fonts>
  <fills count="25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11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4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8" borderId="0" applyNumberFormat="0" applyBorder="0" applyAlignment="0" applyProtection="0"/>
    <xf numFmtId="0" fontId="24" fillId="6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7" borderId="0" applyNumberFormat="0" applyBorder="0" applyAlignment="0" applyProtection="0"/>
    <xf numFmtId="0" fontId="24" fillId="14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9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4" borderId="0" applyNumberFormat="0" applyBorder="0" applyAlignment="0" applyProtection="0"/>
    <xf numFmtId="0" fontId="24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22" borderId="0" applyNumberFormat="0" applyBorder="0" applyAlignment="0" applyProtection="0"/>
    <xf numFmtId="0" fontId="23" fillId="2" borderId="0" applyNumberFormat="0" applyBorder="0" applyAlignment="0" applyProtection="0"/>
    <xf numFmtId="0" fontId="23" fillId="23" borderId="0" applyNumberFormat="0" applyBorder="0" applyAlignment="0" applyProtection="0"/>
    <xf numFmtId="0" fontId="24" fillId="2" borderId="0" applyNumberFormat="0" applyBorder="0" applyAlignment="0" applyProtection="0"/>
    <xf numFmtId="0" fontId="24" fillId="9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4" borderId="0" applyNumberFormat="0" applyBorder="0" applyAlignment="0" applyProtection="0"/>
    <xf numFmtId="0" fontId="24" fillId="20" borderId="0" applyNumberFormat="0" applyBorder="0" applyAlignment="0" applyProtection="0"/>
    <xf numFmtId="0" fontId="23" fillId="19" borderId="0" applyNumberFormat="0" applyBorder="0" applyAlignment="0" applyProtection="0"/>
    <xf numFmtId="0" fontId="23" fillId="3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2" borderId="0" applyNumberFormat="0" applyBorder="0" applyAlignment="0" applyProtection="0"/>
    <xf numFmtId="0" fontId="23" fillId="20" borderId="0" applyNumberFormat="0" applyBorder="0" applyAlignment="0" applyProtection="0"/>
    <xf numFmtId="0" fontId="13" fillId="5" borderId="0" applyNumberFormat="0" applyBorder="0" applyAlignment="0" applyProtection="0"/>
    <xf numFmtId="0" fontId="15" fillId="9" borderId="1" applyNumberFormat="0" applyAlignment="0" applyProtection="0"/>
    <xf numFmtId="0" fontId="17" fillId="17" borderId="1" applyNumberFormat="0" applyAlignment="0" applyProtection="0"/>
    <xf numFmtId="0" fontId="19" fillId="12" borderId="2" applyNumberFormat="0" applyAlignment="0" applyProtection="0"/>
    <xf numFmtId="0" fontId="25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19" fillId="12" borderId="2" applyNumberFormat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5" fillId="9" borderId="1" applyNumberFormat="0" applyAlignment="0" applyProtection="0"/>
    <xf numFmtId="0" fontId="0" fillId="11" borderId="9" applyNumberFormat="0" applyFont="0" applyAlignment="0" applyProtection="0"/>
    <xf numFmtId="0" fontId="23" fillId="19" borderId="0" applyNumberFormat="0" applyBorder="0" applyAlignment="0" applyProtection="0"/>
    <xf numFmtId="0" fontId="23" fillId="24" borderId="0" applyNumberFormat="0" applyBorder="0" applyAlignment="0" applyProtection="0"/>
    <xf numFmtId="0" fontId="23" fillId="20" borderId="0" applyNumberFormat="0" applyBorder="0" applyAlignment="0" applyProtection="0"/>
    <xf numFmtId="0" fontId="23" fillId="22" borderId="0" applyNumberFormat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19" borderId="0" applyNumberFormat="0" applyBorder="0" applyAlignment="0" applyProtection="0"/>
    <xf numFmtId="0" fontId="23" fillId="24" borderId="0" applyNumberFormat="0" applyBorder="0" applyAlignment="0" applyProtection="0"/>
    <xf numFmtId="0" fontId="23" fillId="20" borderId="0" applyNumberFormat="0" applyBorder="0" applyAlignment="0" applyProtection="0"/>
    <xf numFmtId="0" fontId="23" fillId="22" borderId="0" applyNumberFormat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12" fillId="6" borderId="0" applyNumberFormat="0" applyBorder="0" applyAlignment="0" applyProtection="0"/>
    <xf numFmtId="0" fontId="16" fillId="17" borderId="10" applyNumberFormat="0" applyAlignment="0" applyProtection="0"/>
    <xf numFmtId="0" fontId="18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4" fillId="18" borderId="0" applyNumberFormat="0" applyBorder="0" applyAlignment="0" applyProtection="0"/>
    <xf numFmtId="0" fontId="24" fillId="0" borderId="0">
      <alignment/>
      <protection/>
    </xf>
    <xf numFmtId="0" fontId="0" fillId="11" borderId="9" applyNumberFormat="0" applyFont="0" applyAlignment="0" applyProtection="0"/>
    <xf numFmtId="0" fontId="16" fillId="17" borderId="10" applyNumberFormat="0" applyAlignment="0" applyProtection="0"/>
    <xf numFmtId="0" fontId="22" fillId="0" borderId="11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5" borderId="0" applyNumberFormat="0" applyBorder="0" applyAlignment="0" applyProtection="0"/>
    <xf numFmtId="0" fontId="14" fillId="18" borderId="0" applyNumberFormat="0" applyBorder="0" applyAlignment="0" applyProtection="0"/>
    <xf numFmtId="0" fontId="17" fillId="17" borderId="1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11" applyNumberFormat="0" applyFill="0" applyAlignment="0" applyProtection="0"/>
    <xf numFmtId="0" fontId="20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12" xfId="0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14" xfId="0" applyFont="1" applyFill="1" applyBorder="1" applyAlignment="1">
      <alignment horizontal="right"/>
    </xf>
    <xf numFmtId="0" fontId="0" fillId="0" borderId="17" xfId="0" applyBorder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18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3" fillId="0" borderId="18" xfId="0" applyFont="1" applyFill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30" fillId="5" borderId="0" xfId="0" applyFont="1" applyFill="1" applyBorder="1" applyAlignment="1">
      <alignment/>
    </xf>
    <xf numFmtId="0" fontId="0" fillId="5" borderId="0" xfId="0" applyFont="1" applyFill="1" applyBorder="1" applyAlignment="1">
      <alignment/>
    </xf>
    <xf numFmtId="0" fontId="2" fillId="17" borderId="19" xfId="0" applyFont="1" applyFill="1" applyBorder="1" applyAlignment="1">
      <alignment horizontal="center" vertical="center"/>
    </xf>
    <xf numFmtId="0" fontId="2" fillId="17" borderId="19" xfId="0" applyFont="1" applyFill="1" applyBorder="1" applyAlignment="1">
      <alignment vertical="center"/>
    </xf>
    <xf numFmtId="0" fontId="2" fillId="17" borderId="20" xfId="0" applyFont="1" applyFill="1" applyBorder="1" applyAlignment="1">
      <alignment horizontal="right" vertical="center"/>
    </xf>
    <xf numFmtId="0" fontId="2" fillId="17" borderId="21" xfId="0" applyFont="1" applyFill="1" applyBorder="1" applyAlignment="1">
      <alignment horizontal="right" vertical="center"/>
    </xf>
    <xf numFmtId="0" fontId="2" fillId="17" borderId="17" xfId="0" applyFont="1" applyFill="1" applyBorder="1" applyAlignment="1">
      <alignment horizontal="right" vertical="center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NumberFormat="1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17" borderId="29" xfId="0" applyFont="1" applyFill="1" applyBorder="1" applyAlignment="1">
      <alignment vertical="center"/>
    </xf>
    <xf numFmtId="0" fontId="2" fillId="17" borderId="29" xfId="0" applyFont="1" applyFill="1" applyBorder="1" applyAlignment="1">
      <alignment horizontal="center" vertical="center" wrapText="1"/>
    </xf>
    <xf numFmtId="0" fontId="2" fillId="17" borderId="29" xfId="0" applyFont="1" applyFill="1" applyBorder="1" applyAlignment="1">
      <alignment horizontal="center" vertical="center"/>
    </xf>
    <xf numFmtId="0" fontId="3" fillId="17" borderId="29" xfId="0" applyFont="1" applyFill="1" applyBorder="1" applyAlignment="1">
      <alignment horizontal="center" vertical="center"/>
    </xf>
    <xf numFmtId="0" fontId="0" fillId="17" borderId="29" xfId="0" applyFont="1" applyFill="1" applyBorder="1" applyAlignment="1">
      <alignment horizontal="center" vertical="center"/>
    </xf>
    <xf numFmtId="0" fontId="0" fillId="17" borderId="29" xfId="0" applyFont="1" applyFill="1" applyBorder="1" applyAlignment="1">
      <alignment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25" xfId="0" applyFont="1" applyBorder="1" applyAlignment="1">
      <alignment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34" xfId="0" applyFont="1" applyBorder="1" applyAlignment="1">
      <alignment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3" fillId="17" borderId="12" xfId="0" applyFont="1" applyFill="1" applyBorder="1" applyAlignment="1">
      <alignment vertical="center"/>
    </xf>
    <xf numFmtId="0" fontId="0" fillId="17" borderId="29" xfId="0" applyFill="1" applyBorder="1" applyAlignment="1">
      <alignment vertical="center"/>
    </xf>
    <xf numFmtId="0" fontId="31" fillId="0" borderId="0" xfId="0" applyFont="1" applyAlignment="1">
      <alignment/>
    </xf>
    <xf numFmtId="0" fontId="32" fillId="0" borderId="0" xfId="0" applyFont="1" applyBorder="1" applyAlignment="1">
      <alignment horizontal="center" vertical="center"/>
    </xf>
    <xf numFmtId="0" fontId="31" fillId="5" borderId="0" xfId="0" applyFont="1" applyFill="1" applyBorder="1" applyAlignment="1">
      <alignment/>
    </xf>
    <xf numFmtId="0" fontId="31" fillId="0" borderId="12" xfId="0" applyFont="1" applyBorder="1" applyAlignment="1">
      <alignment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17" borderId="18" xfId="0" applyFont="1" applyFill="1" applyBorder="1" applyAlignment="1">
      <alignment vertical="center"/>
    </xf>
    <xf numFmtId="0" fontId="3" fillId="17" borderId="17" xfId="0" applyFont="1" applyFill="1" applyBorder="1" applyAlignment="1">
      <alignment vertical="center"/>
    </xf>
    <xf numFmtId="0" fontId="3" fillId="0" borderId="43" xfId="0" applyNumberFormat="1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vertical="center"/>
    </xf>
    <xf numFmtId="0" fontId="7" fillId="0" borderId="44" xfId="0" applyNumberFormat="1" applyFont="1" applyFill="1" applyBorder="1" applyAlignment="1">
      <alignment horizontal="center" vertical="center"/>
    </xf>
    <xf numFmtId="0" fontId="3" fillId="17" borderId="18" xfId="0" applyFont="1" applyFill="1" applyBorder="1" applyAlignment="1">
      <alignment horizontal="left" vertical="center"/>
    </xf>
    <xf numFmtId="0" fontId="3" fillId="17" borderId="12" xfId="0" applyFont="1" applyFill="1" applyBorder="1" applyAlignment="1">
      <alignment horizontal="left" vertical="center"/>
    </xf>
    <xf numFmtId="0" fontId="3" fillId="17" borderId="17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vertical="center"/>
    </xf>
    <xf numFmtId="0" fontId="3" fillId="0" borderId="43" xfId="0" applyFont="1" applyFill="1" applyBorder="1" applyAlignment="1">
      <alignment vertical="center" wrapText="1" shrinkToFit="1"/>
    </xf>
    <xf numFmtId="0" fontId="3" fillId="0" borderId="25" xfId="0" applyFont="1" applyFill="1" applyBorder="1" applyAlignment="1">
      <alignment vertical="center" wrapText="1"/>
    </xf>
    <xf numFmtId="0" fontId="3" fillId="17" borderId="29" xfId="0" applyFont="1" applyFill="1" applyBorder="1" applyAlignment="1">
      <alignment vertical="center" wrapText="1"/>
    </xf>
    <xf numFmtId="0" fontId="3" fillId="0" borderId="43" xfId="0" applyFont="1" applyFill="1" applyBorder="1" applyAlignment="1">
      <alignment vertical="center" wrapText="1"/>
    </xf>
    <xf numFmtId="0" fontId="33" fillId="0" borderId="26" xfId="0" applyFont="1" applyFill="1" applyBorder="1" applyAlignment="1">
      <alignment vertical="center"/>
    </xf>
    <xf numFmtId="0" fontId="3" fillId="0" borderId="0" xfId="0" applyFont="1" applyFill="1" applyBorder="1" applyAlignment="1">
      <alignment wrapText="1"/>
    </xf>
    <xf numFmtId="0" fontId="2" fillId="0" borderId="45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 wrapText="1" shrinkToFit="1"/>
    </xf>
    <xf numFmtId="0" fontId="4" fillId="0" borderId="16" xfId="0" applyFont="1" applyFill="1" applyBorder="1" applyAlignment="1">
      <alignment horizontal="center" vertical="center" wrapText="1" shrinkToFit="1"/>
    </xf>
    <xf numFmtId="0" fontId="2" fillId="0" borderId="49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2" fillId="0" borderId="48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50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 wrapText="1"/>
    </xf>
  </cellXfs>
  <cellStyles count="104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20% - Accent1" xfId="23"/>
    <cellStyle name="20% - Accent2" xfId="24"/>
    <cellStyle name="20% - Accent3" xfId="25"/>
    <cellStyle name="20% - Accent4" xfId="26"/>
    <cellStyle name="20% - Accent5" xfId="27"/>
    <cellStyle name="20% - Accent6" xfId="28"/>
    <cellStyle name="3. jelölőszín" xfId="29"/>
    <cellStyle name="4. jelölőszín" xfId="30"/>
    <cellStyle name="40% - 1. jelölőszín" xfId="31"/>
    <cellStyle name="40% - 2. jelölőszín" xfId="32"/>
    <cellStyle name="40% - 3. jelölőszín" xfId="33"/>
    <cellStyle name="40% - 4. jelölőszín" xfId="34"/>
    <cellStyle name="40% - 5. jelölőszín" xfId="35"/>
    <cellStyle name="40% - 6. jelölőszín" xfId="36"/>
    <cellStyle name="40% - Accent1" xfId="37"/>
    <cellStyle name="40% - Accent2" xfId="38"/>
    <cellStyle name="40% - Accent3" xfId="39"/>
    <cellStyle name="40% - Accent4" xfId="40"/>
    <cellStyle name="40% - Accent5" xfId="41"/>
    <cellStyle name="40% - Accent6" xfId="42"/>
    <cellStyle name="5. jelölőszín" xfId="43"/>
    <cellStyle name="6. jelölőszín" xfId="44"/>
    <cellStyle name="60% - 1. jelölőszín" xfId="45"/>
    <cellStyle name="60% - 2. jelölőszín" xfId="46"/>
    <cellStyle name="60% - 3. jelölőszín" xfId="47"/>
    <cellStyle name="60% - 4. jelölőszín" xfId="48"/>
    <cellStyle name="60% - 5. jelölőszín" xfId="49"/>
    <cellStyle name="60% - 6. jelölőszín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Accent1" xfId="57"/>
    <cellStyle name="Accent2" xfId="58"/>
    <cellStyle name="Accent3" xfId="59"/>
    <cellStyle name="Accent4" xfId="60"/>
    <cellStyle name="Accent5" xfId="61"/>
    <cellStyle name="Accent6" xfId="62"/>
    <cellStyle name="Bad" xfId="63"/>
    <cellStyle name="Bevitel" xfId="64"/>
    <cellStyle name="Calculation" xfId="65"/>
    <cellStyle name="Check Cell" xfId="66"/>
    <cellStyle name="Cím" xfId="67"/>
    <cellStyle name="Címsor 1" xfId="68"/>
    <cellStyle name="Címsor 2" xfId="69"/>
    <cellStyle name="Címsor 3" xfId="70"/>
    <cellStyle name="Címsor 4" xfId="71"/>
    <cellStyle name="Ellenőrzőcella" xfId="72"/>
    <cellStyle name="Explanatory Text" xfId="73"/>
    <cellStyle name="Comma" xfId="74"/>
    <cellStyle name="Comma [0]" xfId="75"/>
    <cellStyle name="Figyelmeztetés" xfId="76"/>
    <cellStyle name="Good" xfId="77"/>
    <cellStyle name="Heading 1" xfId="78"/>
    <cellStyle name="Heading 2" xfId="79"/>
    <cellStyle name="Heading 3" xfId="80"/>
    <cellStyle name="Heading 4" xfId="81"/>
    <cellStyle name="Hyperlink" xfId="82"/>
    <cellStyle name="Hivatkozás 2" xfId="83"/>
    <cellStyle name="Hivatkozott cella" xfId="84"/>
    <cellStyle name="Input" xfId="85"/>
    <cellStyle name="Jegyzet" xfId="86"/>
    <cellStyle name="Jelölőszín (1)" xfId="87"/>
    <cellStyle name="Jelölőszín (2)" xfId="88"/>
    <cellStyle name="Jelölőszín (3)" xfId="89"/>
    <cellStyle name="Jelölőszín (4)" xfId="90"/>
    <cellStyle name="Jelölőszín (5)" xfId="91"/>
    <cellStyle name="Jelölőszín (6)" xfId="92"/>
    <cellStyle name="Jelölőszín 1" xfId="93"/>
    <cellStyle name="Jelölőszín 2" xfId="94"/>
    <cellStyle name="Jelölőszín 3" xfId="95"/>
    <cellStyle name="Jelölőszín 4" xfId="96"/>
    <cellStyle name="Jelölőszín 5" xfId="97"/>
    <cellStyle name="Jelölőszín 6" xfId="98"/>
    <cellStyle name="Jó" xfId="99"/>
    <cellStyle name="Kimenet" xfId="100"/>
    <cellStyle name="Linked Cell" xfId="101"/>
    <cellStyle name="Magyarázó szöveg" xfId="102"/>
    <cellStyle name="Followed Hyperlink" xfId="103"/>
    <cellStyle name="Neutral" xfId="104"/>
    <cellStyle name="Normál 4" xfId="105"/>
    <cellStyle name="Note" xfId="106"/>
    <cellStyle name="Output" xfId="107"/>
    <cellStyle name="Összesen" xfId="108"/>
    <cellStyle name="Currency" xfId="109"/>
    <cellStyle name="Currency [0]" xfId="110"/>
    <cellStyle name="Rossz" xfId="111"/>
    <cellStyle name="Semleges" xfId="112"/>
    <cellStyle name="Számítás" xfId="113"/>
    <cellStyle name="Percent" xfId="114"/>
    <cellStyle name="Title" xfId="115"/>
    <cellStyle name="Total" xfId="116"/>
    <cellStyle name="Warning Text" xfId="11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8.00390625" style="2" customWidth="1"/>
    <col min="2" max="2" width="16.421875" style="2" customWidth="1"/>
    <col min="3" max="3" width="58.28125" style="72" customWidth="1"/>
    <col min="4" max="4" width="7.421875" style="2" bestFit="1" customWidth="1"/>
    <col min="5" max="5" width="5.00390625" style="2" customWidth="1"/>
    <col min="6" max="20" width="4.00390625" style="2" customWidth="1"/>
    <col min="21" max="21" width="5.00390625" style="2" customWidth="1"/>
    <col min="22" max="22" width="5.140625" style="2" customWidth="1"/>
    <col min="23" max="23" width="5.00390625" style="2" customWidth="1"/>
    <col min="24" max="24" width="3.00390625" style="0" bestFit="1" customWidth="1"/>
    <col min="25" max="25" width="3.57421875" style="0" bestFit="1" customWidth="1"/>
    <col min="26" max="26" width="4.00390625" style="0" bestFit="1" customWidth="1"/>
    <col min="27" max="27" width="3.421875" style="0" bestFit="1" customWidth="1"/>
    <col min="28" max="28" width="3.7109375" style="0" customWidth="1"/>
    <col min="29" max="29" width="3.00390625" style="0" bestFit="1" customWidth="1"/>
    <col min="30" max="30" width="5.7109375" style="0" bestFit="1" customWidth="1"/>
    <col min="31" max="33" width="5.7109375" style="0" customWidth="1"/>
  </cols>
  <sheetData>
    <row r="1" spans="1:23" ht="15.75">
      <c r="A1" s="72" t="s">
        <v>19</v>
      </c>
      <c r="B1" s="1"/>
      <c r="D1" s="17" t="s">
        <v>0</v>
      </c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</row>
    <row r="2" ht="12.75">
      <c r="A2" s="72" t="s">
        <v>13</v>
      </c>
    </row>
    <row r="3" spans="1:23" ht="15.75">
      <c r="A3" s="6"/>
      <c r="B3" s="23"/>
      <c r="C3" s="73"/>
      <c r="D3" s="23" t="s">
        <v>111</v>
      </c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104" t="s">
        <v>14</v>
      </c>
      <c r="V3" s="104"/>
      <c r="W3" s="104"/>
    </row>
    <row r="4" ht="12.75">
      <c r="D4" s="24" t="s">
        <v>112</v>
      </c>
    </row>
    <row r="6" spans="1:3" ht="13.5" thickBot="1">
      <c r="A6" s="25" t="s">
        <v>110</v>
      </c>
      <c r="B6" s="26"/>
      <c r="C6" s="74"/>
    </row>
    <row r="7" spans="1:23" ht="13.5" thickBot="1">
      <c r="A7" s="20" t="s">
        <v>16</v>
      </c>
      <c r="B7" s="21"/>
      <c r="C7" s="75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7"/>
      <c r="V7" s="7"/>
      <c r="W7" s="15"/>
    </row>
    <row r="8" spans="1:23" ht="13.5" thickBot="1">
      <c r="A8" s="98" t="s">
        <v>1</v>
      </c>
      <c r="B8" s="100" t="s">
        <v>2</v>
      </c>
      <c r="C8" s="100" t="s">
        <v>3</v>
      </c>
      <c r="D8" s="109" t="s">
        <v>15</v>
      </c>
      <c r="E8" s="105" t="s">
        <v>11</v>
      </c>
      <c r="F8" s="18" t="s">
        <v>4</v>
      </c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00" t="s">
        <v>5</v>
      </c>
      <c r="V8" s="107"/>
      <c r="W8" s="108"/>
    </row>
    <row r="9" spans="1:23" ht="13.5" thickBot="1">
      <c r="A9" s="99"/>
      <c r="B9" s="95"/>
      <c r="C9" s="95"/>
      <c r="D9" s="110"/>
      <c r="E9" s="106"/>
      <c r="F9" s="101" t="s">
        <v>31</v>
      </c>
      <c r="G9" s="102"/>
      <c r="H9" s="102"/>
      <c r="I9" s="102"/>
      <c r="J9" s="103"/>
      <c r="K9" s="101" t="s">
        <v>32</v>
      </c>
      <c r="L9" s="102"/>
      <c r="M9" s="102"/>
      <c r="N9" s="102"/>
      <c r="O9" s="103"/>
      <c r="P9" s="101" t="s">
        <v>33</v>
      </c>
      <c r="Q9" s="102"/>
      <c r="R9" s="102"/>
      <c r="S9" s="102"/>
      <c r="T9" s="103"/>
      <c r="U9" s="95"/>
      <c r="V9" s="96"/>
      <c r="W9" s="97"/>
    </row>
    <row r="10" spans="1:23" ht="13.5" thickBot="1">
      <c r="A10" s="8"/>
      <c r="B10" s="9"/>
      <c r="C10" s="10"/>
      <c r="D10" s="11"/>
      <c r="E10" s="12"/>
      <c r="F10" s="10" t="s">
        <v>6</v>
      </c>
      <c r="G10" s="10" t="s">
        <v>21</v>
      </c>
      <c r="H10" s="10" t="s">
        <v>7</v>
      </c>
      <c r="I10" s="10" t="s">
        <v>8</v>
      </c>
      <c r="J10" s="13" t="s">
        <v>9</v>
      </c>
      <c r="K10" s="11" t="s">
        <v>6</v>
      </c>
      <c r="L10" s="10" t="s">
        <v>21</v>
      </c>
      <c r="M10" s="10" t="s">
        <v>7</v>
      </c>
      <c r="N10" s="10" t="s">
        <v>8</v>
      </c>
      <c r="O10" s="14" t="s">
        <v>9</v>
      </c>
      <c r="P10" s="10" t="s">
        <v>6</v>
      </c>
      <c r="Q10" s="10" t="s">
        <v>21</v>
      </c>
      <c r="R10" s="10" t="s">
        <v>7</v>
      </c>
      <c r="S10" s="10" t="s">
        <v>8</v>
      </c>
      <c r="T10" s="13" t="s">
        <v>9</v>
      </c>
      <c r="U10" s="95"/>
      <c r="V10" s="96"/>
      <c r="W10" s="97"/>
    </row>
    <row r="11" spans="1:23" s="22" customFormat="1" ht="12.75" customHeight="1" thickBot="1">
      <c r="A11" s="80" t="s">
        <v>24</v>
      </c>
      <c r="B11" s="70"/>
      <c r="C11" s="81"/>
      <c r="D11" s="27"/>
      <c r="E11" s="27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9"/>
      <c r="V11" s="30"/>
      <c r="W11" s="31"/>
    </row>
    <row r="12" spans="1:23" s="22" customFormat="1" ht="12.75" customHeight="1">
      <c r="A12" s="82">
        <v>1</v>
      </c>
      <c r="B12" s="83" t="s">
        <v>70</v>
      </c>
      <c r="C12" s="89" t="s">
        <v>34</v>
      </c>
      <c r="D12" s="36">
        <f>SUM(F12:H12)+SUM(K12:M12)+SUM(P12:R12)</f>
        <v>6</v>
      </c>
      <c r="E12" s="36">
        <f>J12+O12+T12</f>
        <v>3</v>
      </c>
      <c r="F12" s="60">
        <v>3</v>
      </c>
      <c r="G12" s="33">
        <v>3</v>
      </c>
      <c r="H12" s="33">
        <v>0</v>
      </c>
      <c r="I12" s="33" t="s">
        <v>18</v>
      </c>
      <c r="J12" s="61">
        <v>3</v>
      </c>
      <c r="K12" s="60"/>
      <c r="L12" s="33"/>
      <c r="M12" s="33"/>
      <c r="N12" s="33"/>
      <c r="O12" s="61"/>
      <c r="P12" s="60"/>
      <c r="Q12" s="33"/>
      <c r="R12" s="33"/>
      <c r="S12" s="33"/>
      <c r="T12" s="61"/>
      <c r="U12" s="32"/>
      <c r="V12" s="33"/>
      <c r="W12" s="34"/>
    </row>
    <row r="13" spans="1:23" s="22" customFormat="1" ht="12.75" customHeight="1">
      <c r="A13" s="35">
        <v>2</v>
      </c>
      <c r="B13" s="83" t="s">
        <v>71</v>
      </c>
      <c r="C13" s="90" t="s">
        <v>35</v>
      </c>
      <c r="D13" s="36">
        <f>SUM(F13:H13)+SUM(K13:M13)+SUM(P13:R13)</f>
        <v>6</v>
      </c>
      <c r="E13" s="36">
        <f>J13+O13+T13</f>
        <v>3</v>
      </c>
      <c r="F13" s="62"/>
      <c r="G13" s="38"/>
      <c r="H13" s="38"/>
      <c r="I13" s="38"/>
      <c r="J13" s="63"/>
      <c r="K13" s="62">
        <v>3</v>
      </c>
      <c r="L13" s="38">
        <v>3</v>
      </c>
      <c r="M13" s="38">
        <v>0</v>
      </c>
      <c r="N13" s="38" t="s">
        <v>18</v>
      </c>
      <c r="O13" s="63">
        <v>3</v>
      </c>
      <c r="P13" s="62"/>
      <c r="Q13" s="38"/>
      <c r="R13" s="38"/>
      <c r="S13" s="38"/>
      <c r="T13" s="63"/>
      <c r="U13" s="37"/>
      <c r="V13" s="38"/>
      <c r="W13" s="39"/>
    </row>
    <row r="14" spans="1:23" s="22" customFormat="1" ht="12.75" customHeight="1">
      <c r="A14" s="35">
        <v>3</v>
      </c>
      <c r="B14" s="83" t="s">
        <v>72</v>
      </c>
      <c r="C14" s="90" t="s">
        <v>60</v>
      </c>
      <c r="D14" s="36">
        <f>SUM(F14:H14)+SUM(K14:M14)+SUM(P14:R14)</f>
        <v>6</v>
      </c>
      <c r="E14" s="36">
        <f>J14+O14+T14</f>
        <v>3</v>
      </c>
      <c r="F14" s="62">
        <v>3</v>
      </c>
      <c r="G14" s="38">
        <v>3</v>
      </c>
      <c r="H14" s="38">
        <v>0</v>
      </c>
      <c r="I14" s="38" t="s">
        <v>18</v>
      </c>
      <c r="J14" s="63">
        <v>3</v>
      </c>
      <c r="K14" s="62"/>
      <c r="L14" s="38"/>
      <c r="M14" s="38"/>
      <c r="N14" s="38"/>
      <c r="O14" s="63"/>
      <c r="P14" s="62"/>
      <c r="Q14" s="38"/>
      <c r="R14" s="38"/>
      <c r="S14" s="38"/>
      <c r="T14" s="63"/>
      <c r="U14" s="37"/>
      <c r="V14" s="38"/>
      <c r="W14" s="39"/>
    </row>
    <row r="15" spans="1:23" s="22" customFormat="1" ht="12.75" customHeight="1">
      <c r="A15" s="35">
        <v>4</v>
      </c>
      <c r="B15" s="83" t="s">
        <v>73</v>
      </c>
      <c r="C15" s="90" t="s">
        <v>61</v>
      </c>
      <c r="D15" s="36">
        <f>SUM(F15:H15)+SUM(K15:M15)+SUM(P15:R15)</f>
        <v>6</v>
      </c>
      <c r="E15" s="36">
        <f>J15+O15+T15</f>
        <v>3</v>
      </c>
      <c r="F15" s="62"/>
      <c r="G15" s="38"/>
      <c r="H15" s="38"/>
      <c r="I15" s="38"/>
      <c r="J15" s="63"/>
      <c r="K15" s="62">
        <v>3</v>
      </c>
      <c r="L15" s="38">
        <v>3</v>
      </c>
      <c r="M15" s="38">
        <v>0</v>
      </c>
      <c r="N15" s="38" t="s">
        <v>12</v>
      </c>
      <c r="O15" s="63">
        <v>3</v>
      </c>
      <c r="P15" s="62"/>
      <c r="Q15" s="38"/>
      <c r="R15" s="38"/>
      <c r="S15" s="38"/>
      <c r="T15" s="63"/>
      <c r="U15" s="37">
        <v>3</v>
      </c>
      <c r="V15" s="38"/>
      <c r="W15" s="39"/>
    </row>
    <row r="16" spans="1:23" s="22" customFormat="1" ht="12.75" customHeight="1" thickBot="1">
      <c r="A16" s="35">
        <v>5</v>
      </c>
      <c r="B16" s="83" t="s">
        <v>74</v>
      </c>
      <c r="C16" s="90" t="s">
        <v>36</v>
      </c>
      <c r="D16" s="36">
        <f>SUM(F16:H16)+SUM(K16:M16)+SUM(P16:R16)</f>
        <v>4</v>
      </c>
      <c r="E16" s="36">
        <f>J16+O16+T16</f>
        <v>2</v>
      </c>
      <c r="F16" s="62">
        <v>2</v>
      </c>
      <c r="G16" s="38">
        <v>2</v>
      </c>
      <c r="H16" s="38">
        <v>0</v>
      </c>
      <c r="I16" s="38" t="s">
        <v>18</v>
      </c>
      <c r="J16" s="63">
        <v>2</v>
      </c>
      <c r="K16" s="62"/>
      <c r="L16" s="38"/>
      <c r="M16" s="38"/>
      <c r="N16" s="38"/>
      <c r="O16" s="63"/>
      <c r="P16" s="62"/>
      <c r="Q16" s="38"/>
      <c r="R16" s="38"/>
      <c r="S16" s="38"/>
      <c r="T16" s="63"/>
      <c r="U16" s="37"/>
      <c r="V16" s="38"/>
      <c r="W16" s="39"/>
    </row>
    <row r="17" spans="1:23" s="22" customFormat="1" ht="12.75" customHeight="1" thickBot="1">
      <c r="A17" s="40" t="s">
        <v>25</v>
      </c>
      <c r="B17" s="40"/>
      <c r="C17" s="91"/>
      <c r="D17" s="41"/>
      <c r="E17" s="41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3"/>
      <c r="V17" s="43"/>
      <c r="W17" s="43"/>
    </row>
    <row r="18" spans="1:23" s="22" customFormat="1" ht="12.75" customHeight="1">
      <c r="A18" s="84">
        <v>6</v>
      </c>
      <c r="B18" s="83" t="s">
        <v>75</v>
      </c>
      <c r="C18" s="92" t="s">
        <v>62</v>
      </c>
      <c r="D18" s="36">
        <f>SUM(F18:H18)+SUM(K18:M18)+SUM(P18:R18)</f>
        <v>4</v>
      </c>
      <c r="E18" s="36">
        <f>J18+O18+T18</f>
        <v>2</v>
      </c>
      <c r="F18" s="60">
        <v>2</v>
      </c>
      <c r="G18" s="33">
        <v>2</v>
      </c>
      <c r="H18" s="33">
        <v>0</v>
      </c>
      <c r="I18" s="33" t="s">
        <v>18</v>
      </c>
      <c r="J18" s="61">
        <v>2</v>
      </c>
      <c r="K18" s="60"/>
      <c r="L18" s="33"/>
      <c r="M18" s="33"/>
      <c r="N18" s="33"/>
      <c r="O18" s="61"/>
      <c r="P18" s="60"/>
      <c r="Q18" s="33"/>
      <c r="R18" s="33"/>
      <c r="S18" s="33"/>
      <c r="T18" s="61"/>
      <c r="U18" s="37"/>
      <c r="V18" s="38"/>
      <c r="W18" s="39"/>
    </row>
    <row r="19" spans="1:23" s="22" customFormat="1" ht="12.75" customHeight="1">
      <c r="A19" s="35">
        <v>7</v>
      </c>
      <c r="B19" s="83" t="s">
        <v>76</v>
      </c>
      <c r="C19" s="90" t="s">
        <v>63</v>
      </c>
      <c r="D19" s="36">
        <f aca="true" t="shared" si="0" ref="D19:D30">SUM(F19:H19)+SUM(K19:M19)+SUM(P19:R19)</f>
        <v>4</v>
      </c>
      <c r="E19" s="36">
        <f aca="true" t="shared" si="1" ref="E19:E30">J19+O19+T19</f>
        <v>2</v>
      </c>
      <c r="F19" s="62"/>
      <c r="G19" s="38"/>
      <c r="H19" s="38"/>
      <c r="I19" s="38"/>
      <c r="J19" s="63"/>
      <c r="K19" s="62">
        <v>2</v>
      </c>
      <c r="L19" s="38">
        <v>2</v>
      </c>
      <c r="M19" s="38">
        <v>0</v>
      </c>
      <c r="N19" s="38" t="s">
        <v>18</v>
      </c>
      <c r="O19" s="63">
        <v>2</v>
      </c>
      <c r="P19" s="62"/>
      <c r="Q19" s="38"/>
      <c r="R19" s="38"/>
      <c r="S19" s="38"/>
      <c r="T19" s="63"/>
      <c r="U19" s="37">
        <v>6</v>
      </c>
      <c r="V19" s="38"/>
      <c r="W19" s="39"/>
    </row>
    <row r="20" spans="1:23" s="22" customFormat="1" ht="12.75" customHeight="1">
      <c r="A20" s="35">
        <v>8</v>
      </c>
      <c r="B20" s="83" t="s">
        <v>77</v>
      </c>
      <c r="C20" s="90" t="s">
        <v>37</v>
      </c>
      <c r="D20" s="36">
        <f t="shared" si="0"/>
        <v>4</v>
      </c>
      <c r="E20" s="36">
        <f t="shared" si="1"/>
        <v>2</v>
      </c>
      <c r="F20" s="62"/>
      <c r="G20" s="38"/>
      <c r="H20" s="38"/>
      <c r="I20" s="38"/>
      <c r="J20" s="63"/>
      <c r="K20" s="62">
        <v>2</v>
      </c>
      <c r="L20" s="38">
        <v>2</v>
      </c>
      <c r="M20" s="38">
        <v>0</v>
      </c>
      <c r="N20" s="38" t="s">
        <v>18</v>
      </c>
      <c r="O20" s="63">
        <v>2</v>
      </c>
      <c r="P20" s="62"/>
      <c r="Q20" s="38"/>
      <c r="R20" s="38"/>
      <c r="S20" s="38"/>
      <c r="T20" s="63"/>
      <c r="U20" s="37"/>
      <c r="V20" s="38"/>
      <c r="W20" s="39"/>
    </row>
    <row r="21" spans="1:23" s="22" customFormat="1" ht="12.75" customHeight="1">
      <c r="A21" s="35">
        <v>9</v>
      </c>
      <c r="B21" s="83" t="s">
        <v>78</v>
      </c>
      <c r="C21" s="90" t="s">
        <v>38</v>
      </c>
      <c r="D21" s="36">
        <f t="shared" si="0"/>
        <v>4</v>
      </c>
      <c r="E21" s="36">
        <f t="shared" si="1"/>
        <v>2</v>
      </c>
      <c r="F21" s="62"/>
      <c r="G21" s="38"/>
      <c r="H21" s="38"/>
      <c r="I21" s="38"/>
      <c r="J21" s="63"/>
      <c r="K21" s="62">
        <v>2</v>
      </c>
      <c r="L21" s="38">
        <v>2</v>
      </c>
      <c r="M21" s="38">
        <v>0</v>
      </c>
      <c r="N21" s="38" t="s">
        <v>18</v>
      </c>
      <c r="O21" s="63">
        <v>2</v>
      </c>
      <c r="P21" s="62"/>
      <c r="Q21" s="38"/>
      <c r="R21" s="38"/>
      <c r="S21" s="38"/>
      <c r="T21" s="63"/>
      <c r="U21" s="37"/>
      <c r="V21" s="38"/>
      <c r="W21" s="39"/>
    </row>
    <row r="22" spans="1:23" s="22" customFormat="1" ht="12.75" customHeight="1">
      <c r="A22" s="35">
        <v>10</v>
      </c>
      <c r="B22" s="83" t="s">
        <v>79</v>
      </c>
      <c r="C22" s="90" t="s">
        <v>39</v>
      </c>
      <c r="D22" s="36">
        <f t="shared" si="0"/>
        <v>4</v>
      </c>
      <c r="E22" s="36">
        <f t="shared" si="1"/>
        <v>2</v>
      </c>
      <c r="F22" s="62">
        <v>2</v>
      </c>
      <c r="G22" s="38">
        <v>2</v>
      </c>
      <c r="H22" s="38">
        <v>0</v>
      </c>
      <c r="I22" s="38" t="s">
        <v>18</v>
      </c>
      <c r="J22" s="63">
        <v>2</v>
      </c>
      <c r="K22" s="62"/>
      <c r="L22" s="38"/>
      <c r="M22" s="38"/>
      <c r="N22" s="38"/>
      <c r="O22" s="63"/>
      <c r="P22" s="62"/>
      <c r="Q22" s="38"/>
      <c r="R22" s="38"/>
      <c r="S22" s="38"/>
      <c r="T22" s="63"/>
      <c r="U22" s="37"/>
      <c r="V22" s="38"/>
      <c r="W22" s="39"/>
    </row>
    <row r="23" spans="1:23" s="22" customFormat="1" ht="12.75" customHeight="1">
      <c r="A23" s="35">
        <v>11</v>
      </c>
      <c r="B23" s="83" t="s">
        <v>80</v>
      </c>
      <c r="C23" s="90" t="s">
        <v>40</v>
      </c>
      <c r="D23" s="36">
        <f t="shared" si="0"/>
        <v>6</v>
      </c>
      <c r="E23" s="36">
        <f t="shared" si="1"/>
        <v>3</v>
      </c>
      <c r="F23" s="62">
        <v>3</v>
      </c>
      <c r="G23" s="38">
        <v>3</v>
      </c>
      <c r="H23" s="38">
        <v>0</v>
      </c>
      <c r="I23" s="38" t="s">
        <v>18</v>
      </c>
      <c r="J23" s="63">
        <v>3</v>
      </c>
      <c r="K23" s="62"/>
      <c r="L23" s="38"/>
      <c r="M23" s="38"/>
      <c r="N23" s="38"/>
      <c r="O23" s="63"/>
      <c r="P23" s="62"/>
      <c r="Q23" s="38"/>
      <c r="R23" s="38"/>
      <c r="S23" s="38"/>
      <c r="T23" s="63"/>
      <c r="U23" s="37"/>
      <c r="V23" s="38"/>
      <c r="W23" s="39"/>
    </row>
    <row r="24" spans="1:23" s="22" customFormat="1" ht="12.75" customHeight="1">
      <c r="A24" s="35">
        <v>12</v>
      </c>
      <c r="B24" s="83" t="s">
        <v>81</v>
      </c>
      <c r="C24" s="90" t="s">
        <v>41</v>
      </c>
      <c r="D24" s="36">
        <f t="shared" si="0"/>
        <v>4</v>
      </c>
      <c r="E24" s="36">
        <f t="shared" si="1"/>
        <v>2</v>
      </c>
      <c r="F24" s="62"/>
      <c r="G24" s="38"/>
      <c r="H24" s="38"/>
      <c r="I24" s="38"/>
      <c r="J24" s="63"/>
      <c r="K24" s="62">
        <v>2</v>
      </c>
      <c r="L24" s="38">
        <v>2</v>
      </c>
      <c r="M24" s="38">
        <v>0</v>
      </c>
      <c r="N24" s="38" t="s">
        <v>18</v>
      </c>
      <c r="O24" s="63">
        <v>2</v>
      </c>
      <c r="P24" s="62"/>
      <c r="Q24" s="38"/>
      <c r="R24" s="38"/>
      <c r="S24" s="38"/>
      <c r="T24" s="63"/>
      <c r="U24" s="37"/>
      <c r="V24" s="38"/>
      <c r="W24" s="39"/>
    </row>
    <row r="25" spans="1:23" s="22" customFormat="1" ht="12.75" customHeight="1">
      <c r="A25" s="35">
        <v>13</v>
      </c>
      <c r="B25" s="83" t="s">
        <v>82</v>
      </c>
      <c r="C25" s="90" t="s">
        <v>42</v>
      </c>
      <c r="D25" s="36">
        <f t="shared" si="0"/>
        <v>4</v>
      </c>
      <c r="E25" s="36">
        <f t="shared" si="1"/>
        <v>2</v>
      </c>
      <c r="F25" s="62"/>
      <c r="G25" s="38"/>
      <c r="H25" s="38"/>
      <c r="I25" s="38"/>
      <c r="J25" s="63"/>
      <c r="K25" s="62">
        <v>2</v>
      </c>
      <c r="L25" s="38">
        <v>2</v>
      </c>
      <c r="M25" s="38">
        <v>0</v>
      </c>
      <c r="N25" s="38" t="s">
        <v>18</v>
      </c>
      <c r="O25" s="63">
        <v>2</v>
      </c>
      <c r="P25" s="62"/>
      <c r="Q25" s="38"/>
      <c r="R25" s="38"/>
      <c r="S25" s="38"/>
      <c r="T25" s="63"/>
      <c r="U25" s="37"/>
      <c r="V25" s="38"/>
      <c r="W25" s="39"/>
    </row>
    <row r="26" spans="1:23" s="22" customFormat="1" ht="12.75" customHeight="1">
      <c r="A26" s="35">
        <v>15</v>
      </c>
      <c r="B26" s="83" t="s">
        <v>83</v>
      </c>
      <c r="C26" s="90" t="s">
        <v>43</v>
      </c>
      <c r="D26" s="36">
        <f t="shared" si="0"/>
        <v>4</v>
      </c>
      <c r="E26" s="36">
        <f t="shared" si="1"/>
        <v>2</v>
      </c>
      <c r="F26" s="62">
        <v>2</v>
      </c>
      <c r="G26" s="38">
        <v>2</v>
      </c>
      <c r="H26" s="38">
        <v>0</v>
      </c>
      <c r="I26" s="38" t="s">
        <v>18</v>
      </c>
      <c r="J26" s="63">
        <v>2</v>
      </c>
      <c r="K26" s="62"/>
      <c r="L26" s="38"/>
      <c r="M26" s="38"/>
      <c r="N26" s="38"/>
      <c r="O26" s="63"/>
      <c r="P26" s="62"/>
      <c r="Q26" s="38"/>
      <c r="R26" s="38"/>
      <c r="S26" s="38"/>
      <c r="T26" s="63"/>
      <c r="U26" s="37"/>
      <c r="V26" s="38"/>
      <c r="W26" s="39"/>
    </row>
    <row r="27" spans="1:23" s="22" customFormat="1" ht="12.75" customHeight="1">
      <c r="A27" s="35">
        <v>16</v>
      </c>
      <c r="B27" s="83" t="s">
        <v>84</v>
      </c>
      <c r="C27" s="90" t="s">
        <v>44</v>
      </c>
      <c r="D27" s="36">
        <f t="shared" si="0"/>
        <v>4</v>
      </c>
      <c r="E27" s="36">
        <f t="shared" si="1"/>
        <v>2</v>
      </c>
      <c r="F27" s="62"/>
      <c r="G27" s="38"/>
      <c r="H27" s="38"/>
      <c r="I27" s="38"/>
      <c r="J27" s="63"/>
      <c r="K27" s="62">
        <v>2</v>
      </c>
      <c r="L27" s="38">
        <v>2</v>
      </c>
      <c r="M27" s="38">
        <v>0</v>
      </c>
      <c r="N27" s="38" t="s">
        <v>18</v>
      </c>
      <c r="O27" s="63">
        <v>2</v>
      </c>
      <c r="P27" s="62"/>
      <c r="Q27" s="38"/>
      <c r="R27" s="38"/>
      <c r="S27" s="38"/>
      <c r="T27" s="63"/>
      <c r="U27" s="37"/>
      <c r="V27" s="38"/>
      <c r="W27" s="39"/>
    </row>
    <row r="28" spans="1:23" s="22" customFormat="1" ht="12.75" customHeight="1">
      <c r="A28" s="35">
        <v>17</v>
      </c>
      <c r="B28" s="83" t="s">
        <v>85</v>
      </c>
      <c r="C28" s="90" t="s">
        <v>45</v>
      </c>
      <c r="D28" s="36">
        <f t="shared" si="0"/>
        <v>4</v>
      </c>
      <c r="E28" s="36">
        <f t="shared" si="1"/>
        <v>2</v>
      </c>
      <c r="F28" s="62">
        <v>2</v>
      </c>
      <c r="G28" s="38">
        <v>2</v>
      </c>
      <c r="H28" s="38">
        <v>0</v>
      </c>
      <c r="I28" s="38" t="s">
        <v>18</v>
      </c>
      <c r="J28" s="63">
        <v>2</v>
      </c>
      <c r="K28" s="62"/>
      <c r="L28" s="38"/>
      <c r="M28" s="38"/>
      <c r="N28" s="38"/>
      <c r="O28" s="63"/>
      <c r="P28" s="62"/>
      <c r="Q28" s="38"/>
      <c r="R28" s="38"/>
      <c r="S28" s="38"/>
      <c r="T28" s="63"/>
      <c r="U28" s="37"/>
      <c r="V28" s="38"/>
      <c r="W28" s="39"/>
    </row>
    <row r="29" spans="1:23" s="22" customFormat="1" ht="12.75" customHeight="1">
      <c r="A29" s="35">
        <v>19</v>
      </c>
      <c r="B29" s="83" t="s">
        <v>86</v>
      </c>
      <c r="C29" s="90" t="s">
        <v>46</v>
      </c>
      <c r="D29" s="36">
        <f t="shared" si="0"/>
        <v>6</v>
      </c>
      <c r="E29" s="36">
        <f t="shared" si="1"/>
        <v>3</v>
      </c>
      <c r="F29" s="62"/>
      <c r="G29" s="38"/>
      <c r="H29" s="38"/>
      <c r="I29" s="38"/>
      <c r="J29" s="63"/>
      <c r="K29" s="62">
        <v>3</v>
      </c>
      <c r="L29" s="38">
        <v>3</v>
      </c>
      <c r="M29" s="38">
        <v>0</v>
      </c>
      <c r="N29" s="38" t="s">
        <v>12</v>
      </c>
      <c r="O29" s="63">
        <v>3</v>
      </c>
      <c r="P29" s="62"/>
      <c r="Q29" s="38"/>
      <c r="R29" s="38"/>
      <c r="S29" s="38"/>
      <c r="T29" s="63"/>
      <c r="U29" s="37"/>
      <c r="V29" s="38"/>
      <c r="W29" s="39"/>
    </row>
    <row r="30" spans="1:23" s="22" customFormat="1" ht="12.75" customHeight="1" thickBot="1">
      <c r="A30" s="35">
        <v>20</v>
      </c>
      <c r="B30" s="83" t="s">
        <v>87</v>
      </c>
      <c r="C30" s="90" t="s">
        <v>47</v>
      </c>
      <c r="D30" s="36">
        <f t="shared" si="0"/>
        <v>4</v>
      </c>
      <c r="E30" s="36">
        <f t="shared" si="1"/>
        <v>2</v>
      </c>
      <c r="F30" s="62">
        <v>2</v>
      </c>
      <c r="G30" s="38">
        <v>2</v>
      </c>
      <c r="H30" s="38">
        <v>0</v>
      </c>
      <c r="I30" s="38" t="s">
        <v>18</v>
      </c>
      <c r="J30" s="63">
        <v>2</v>
      </c>
      <c r="K30" s="62"/>
      <c r="L30" s="38"/>
      <c r="M30" s="38"/>
      <c r="N30" s="38"/>
      <c r="O30" s="63"/>
      <c r="P30" s="62"/>
      <c r="Q30" s="38"/>
      <c r="R30" s="38"/>
      <c r="S30" s="38"/>
      <c r="T30" s="63"/>
      <c r="U30" s="37"/>
      <c r="V30" s="38"/>
      <c r="W30" s="39"/>
    </row>
    <row r="31" spans="1:23" s="22" customFormat="1" ht="12.75" customHeight="1" thickBot="1">
      <c r="A31" s="80" t="s">
        <v>26</v>
      </c>
      <c r="B31" s="70"/>
      <c r="C31" s="70"/>
      <c r="D31" s="27"/>
      <c r="E31" s="27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9"/>
      <c r="V31" s="30"/>
      <c r="W31" s="31"/>
    </row>
    <row r="32" spans="1:23" s="22" customFormat="1" ht="12.75" customHeight="1">
      <c r="A32" s="84">
        <v>21</v>
      </c>
      <c r="B32" s="83" t="s">
        <v>88</v>
      </c>
      <c r="C32" s="92" t="s">
        <v>48</v>
      </c>
      <c r="D32" s="36">
        <f aca="true" t="shared" si="2" ref="D32:D38">SUM(F32:H32)+SUM(K32:M32)+SUM(P32:R32)</f>
        <v>6</v>
      </c>
      <c r="E32" s="36">
        <f aca="true" t="shared" si="3" ref="E32:E38">J32+O32+T32</f>
        <v>3</v>
      </c>
      <c r="F32" s="60"/>
      <c r="G32" s="33"/>
      <c r="H32" s="33"/>
      <c r="I32" s="33"/>
      <c r="J32" s="61"/>
      <c r="K32" s="60"/>
      <c r="L32" s="33"/>
      <c r="M32" s="33"/>
      <c r="N32" s="33"/>
      <c r="O32" s="61"/>
      <c r="P32" s="60">
        <v>3</v>
      </c>
      <c r="Q32" s="33">
        <v>3</v>
      </c>
      <c r="R32" s="33">
        <v>0</v>
      </c>
      <c r="S32" s="33" t="s">
        <v>18</v>
      </c>
      <c r="T32" s="61">
        <v>3</v>
      </c>
      <c r="U32" s="37"/>
      <c r="V32" s="38"/>
      <c r="W32" s="39"/>
    </row>
    <row r="33" spans="1:23" s="22" customFormat="1" ht="12.75" customHeight="1">
      <c r="A33" s="35">
        <v>22</v>
      </c>
      <c r="B33" s="83" t="s">
        <v>89</v>
      </c>
      <c r="C33" s="90" t="s">
        <v>49</v>
      </c>
      <c r="D33" s="36">
        <f t="shared" si="2"/>
        <v>6</v>
      </c>
      <c r="E33" s="36">
        <f t="shared" si="3"/>
        <v>3</v>
      </c>
      <c r="F33" s="62"/>
      <c r="G33" s="38"/>
      <c r="H33" s="38"/>
      <c r="I33" s="38"/>
      <c r="J33" s="63"/>
      <c r="K33" s="62"/>
      <c r="L33" s="38"/>
      <c r="M33" s="38"/>
      <c r="N33" s="38"/>
      <c r="O33" s="63"/>
      <c r="P33" s="62">
        <v>3</v>
      </c>
      <c r="Q33" s="38">
        <v>3</v>
      </c>
      <c r="R33" s="38">
        <v>0</v>
      </c>
      <c r="S33" s="38" t="s">
        <v>18</v>
      </c>
      <c r="T33" s="63">
        <v>3</v>
      </c>
      <c r="U33" s="37"/>
      <c r="V33" s="38"/>
      <c r="W33" s="39"/>
    </row>
    <row r="34" spans="1:23" s="22" customFormat="1" ht="12.75" customHeight="1">
      <c r="A34" s="35">
        <v>23</v>
      </c>
      <c r="B34" s="83" t="s">
        <v>90</v>
      </c>
      <c r="C34" s="90" t="s">
        <v>50</v>
      </c>
      <c r="D34" s="36">
        <f t="shared" si="2"/>
        <v>6</v>
      </c>
      <c r="E34" s="36">
        <f t="shared" si="3"/>
        <v>3</v>
      </c>
      <c r="F34" s="62"/>
      <c r="G34" s="38"/>
      <c r="H34" s="38"/>
      <c r="I34" s="38"/>
      <c r="J34" s="63"/>
      <c r="K34" s="62"/>
      <c r="L34" s="38"/>
      <c r="M34" s="38"/>
      <c r="N34" s="38"/>
      <c r="O34" s="63"/>
      <c r="P34" s="62">
        <v>3</v>
      </c>
      <c r="Q34" s="38">
        <v>3</v>
      </c>
      <c r="R34" s="38">
        <v>0</v>
      </c>
      <c r="S34" s="38" t="s">
        <v>18</v>
      </c>
      <c r="T34" s="63">
        <v>3</v>
      </c>
      <c r="U34" s="37"/>
      <c r="V34" s="38"/>
      <c r="W34" s="39"/>
    </row>
    <row r="35" spans="1:23" s="22" customFormat="1" ht="12.75" customHeight="1">
      <c r="A35" s="35">
        <v>24</v>
      </c>
      <c r="B35" s="83" t="s">
        <v>91</v>
      </c>
      <c r="C35" s="90" t="s">
        <v>51</v>
      </c>
      <c r="D35" s="36">
        <f t="shared" si="2"/>
        <v>4</v>
      </c>
      <c r="E35" s="36">
        <f t="shared" si="3"/>
        <v>2</v>
      </c>
      <c r="F35" s="62"/>
      <c r="G35" s="38"/>
      <c r="H35" s="38"/>
      <c r="I35" s="38"/>
      <c r="J35" s="63"/>
      <c r="K35" s="62">
        <v>2</v>
      </c>
      <c r="L35" s="38">
        <v>2</v>
      </c>
      <c r="M35" s="38">
        <v>0</v>
      </c>
      <c r="N35" s="38" t="s">
        <v>18</v>
      </c>
      <c r="O35" s="63">
        <v>2</v>
      </c>
      <c r="P35" s="62"/>
      <c r="Q35" s="38"/>
      <c r="R35" s="38"/>
      <c r="S35" s="38"/>
      <c r="T35" s="63"/>
      <c r="U35" s="37"/>
      <c r="V35" s="38"/>
      <c r="W35" s="39"/>
    </row>
    <row r="36" spans="1:23" s="22" customFormat="1" ht="12.75" customHeight="1">
      <c r="A36" s="35">
        <v>25</v>
      </c>
      <c r="B36" s="83" t="s">
        <v>92</v>
      </c>
      <c r="C36" s="90" t="s">
        <v>52</v>
      </c>
      <c r="D36" s="36">
        <f t="shared" si="2"/>
        <v>6</v>
      </c>
      <c r="E36" s="36">
        <f t="shared" si="3"/>
        <v>3</v>
      </c>
      <c r="F36" s="62"/>
      <c r="G36" s="38"/>
      <c r="H36" s="38"/>
      <c r="I36" s="38"/>
      <c r="J36" s="63"/>
      <c r="K36" s="62"/>
      <c r="L36" s="38"/>
      <c r="M36" s="38"/>
      <c r="N36" s="38"/>
      <c r="O36" s="63"/>
      <c r="P36" s="62">
        <v>3</v>
      </c>
      <c r="Q36" s="38">
        <v>3</v>
      </c>
      <c r="R36" s="38">
        <v>0</v>
      </c>
      <c r="S36" s="38" t="s">
        <v>18</v>
      </c>
      <c r="T36" s="63">
        <v>3</v>
      </c>
      <c r="U36" s="37"/>
      <c r="V36" s="38"/>
      <c r="W36" s="39"/>
    </row>
    <row r="37" spans="1:23" s="22" customFormat="1" ht="12.75" customHeight="1">
      <c r="A37" s="35">
        <v>26</v>
      </c>
      <c r="B37" s="83" t="s">
        <v>93</v>
      </c>
      <c r="C37" s="90" t="s">
        <v>53</v>
      </c>
      <c r="D37" s="36">
        <f t="shared" si="2"/>
        <v>4</v>
      </c>
      <c r="E37" s="36">
        <f t="shared" si="3"/>
        <v>2</v>
      </c>
      <c r="F37" s="62"/>
      <c r="G37" s="38"/>
      <c r="H37" s="38"/>
      <c r="I37" s="38"/>
      <c r="J37" s="63"/>
      <c r="K37" s="62">
        <v>2</v>
      </c>
      <c r="L37" s="38">
        <v>2</v>
      </c>
      <c r="M37" s="38">
        <v>0</v>
      </c>
      <c r="N37" s="38" t="s">
        <v>18</v>
      </c>
      <c r="O37" s="63">
        <v>2</v>
      </c>
      <c r="P37" s="62"/>
      <c r="Q37" s="38"/>
      <c r="R37" s="38"/>
      <c r="S37" s="38"/>
      <c r="T37" s="63"/>
      <c r="U37" s="37"/>
      <c r="V37" s="38"/>
      <c r="W37" s="39"/>
    </row>
    <row r="38" spans="1:23" s="22" customFormat="1" ht="12.75" customHeight="1" thickBot="1">
      <c r="A38" s="35">
        <v>27</v>
      </c>
      <c r="B38" s="83" t="s">
        <v>94</v>
      </c>
      <c r="C38" s="90" t="s">
        <v>54</v>
      </c>
      <c r="D38" s="36">
        <f t="shared" si="2"/>
        <v>4</v>
      </c>
      <c r="E38" s="36">
        <f t="shared" si="3"/>
        <v>2</v>
      </c>
      <c r="F38" s="62">
        <v>2</v>
      </c>
      <c r="G38" s="38">
        <v>2</v>
      </c>
      <c r="H38" s="38">
        <v>0</v>
      </c>
      <c r="I38" s="38" t="s">
        <v>18</v>
      </c>
      <c r="J38" s="63">
        <v>2</v>
      </c>
      <c r="K38" s="62"/>
      <c r="L38" s="38"/>
      <c r="M38" s="38"/>
      <c r="N38" s="38"/>
      <c r="O38" s="63"/>
      <c r="P38" s="62"/>
      <c r="Q38" s="38"/>
      <c r="R38" s="38"/>
      <c r="S38" s="38"/>
      <c r="T38" s="63"/>
      <c r="U38" s="37"/>
      <c r="V38" s="38"/>
      <c r="W38" s="39"/>
    </row>
    <row r="39" spans="1:23" s="22" customFormat="1" ht="12.75" customHeight="1" thickBot="1">
      <c r="A39" s="40" t="s">
        <v>27</v>
      </c>
      <c r="B39" s="40"/>
      <c r="C39" s="91"/>
      <c r="D39" s="41"/>
      <c r="E39" s="41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3"/>
      <c r="V39" s="43"/>
      <c r="W39" s="43"/>
    </row>
    <row r="40" spans="1:23" s="22" customFormat="1" ht="12.75" customHeight="1">
      <c r="A40" s="35">
        <v>28</v>
      </c>
      <c r="B40" s="83" t="s">
        <v>95</v>
      </c>
      <c r="C40" s="90" t="s">
        <v>55</v>
      </c>
      <c r="D40" s="36">
        <f aca="true" t="shared" si="4" ref="D40:D48">SUM(F40:H40)+SUM(K40:M40)+SUM(P40:R40)</f>
        <v>70</v>
      </c>
      <c r="E40" s="36">
        <f aca="true" t="shared" si="5" ref="E40:E48">J40+O40+T40</f>
        <v>6</v>
      </c>
      <c r="F40" s="62">
        <v>0</v>
      </c>
      <c r="G40" s="38">
        <v>70</v>
      </c>
      <c r="H40" s="38">
        <v>0</v>
      </c>
      <c r="I40" s="38" t="s">
        <v>18</v>
      </c>
      <c r="J40" s="63">
        <v>6</v>
      </c>
      <c r="K40" s="62"/>
      <c r="L40" s="38"/>
      <c r="M40" s="38"/>
      <c r="N40" s="38"/>
      <c r="O40" s="63"/>
      <c r="P40" s="62"/>
      <c r="Q40" s="38"/>
      <c r="R40" s="38"/>
      <c r="S40" s="38"/>
      <c r="T40" s="63"/>
      <c r="U40" s="93" t="s">
        <v>58</v>
      </c>
      <c r="V40" s="38"/>
      <c r="W40" s="39"/>
    </row>
    <row r="41" spans="1:23" s="22" customFormat="1" ht="12.75" customHeight="1">
      <c r="A41" s="35">
        <v>29</v>
      </c>
      <c r="B41" s="83" t="s">
        <v>96</v>
      </c>
      <c r="C41" s="90" t="s">
        <v>64</v>
      </c>
      <c r="D41" s="36">
        <f t="shared" si="4"/>
        <v>0</v>
      </c>
      <c r="E41" s="36">
        <f t="shared" si="5"/>
        <v>0</v>
      </c>
      <c r="F41" s="62">
        <v>0</v>
      </c>
      <c r="G41" s="38">
        <v>0</v>
      </c>
      <c r="H41" s="38">
        <v>0</v>
      </c>
      <c r="I41" s="38" t="s">
        <v>12</v>
      </c>
      <c r="J41" s="63">
        <v>0</v>
      </c>
      <c r="K41" s="62"/>
      <c r="L41" s="38"/>
      <c r="M41" s="38"/>
      <c r="N41" s="38"/>
      <c r="O41" s="63"/>
      <c r="P41" s="62"/>
      <c r="Q41" s="38"/>
      <c r="R41" s="38"/>
      <c r="S41" s="38"/>
      <c r="T41" s="63"/>
      <c r="U41" s="37"/>
      <c r="V41" s="38"/>
      <c r="W41" s="39"/>
    </row>
    <row r="42" spans="1:23" s="22" customFormat="1" ht="12.75" customHeight="1">
      <c r="A42" s="35">
        <v>30</v>
      </c>
      <c r="B42" s="83" t="s">
        <v>97</v>
      </c>
      <c r="C42" s="90" t="s">
        <v>65</v>
      </c>
      <c r="D42" s="36">
        <f t="shared" si="4"/>
        <v>0</v>
      </c>
      <c r="E42" s="36">
        <f t="shared" si="5"/>
        <v>0</v>
      </c>
      <c r="F42" s="62">
        <v>0</v>
      </c>
      <c r="G42" s="38">
        <v>0</v>
      </c>
      <c r="H42" s="38">
        <v>0</v>
      </c>
      <c r="I42" s="38" t="s">
        <v>12</v>
      </c>
      <c r="J42" s="63">
        <v>0</v>
      </c>
      <c r="K42" s="62"/>
      <c r="L42" s="38"/>
      <c r="M42" s="38"/>
      <c r="N42" s="38"/>
      <c r="O42" s="63"/>
      <c r="P42" s="62"/>
      <c r="Q42" s="38"/>
      <c r="R42" s="38"/>
      <c r="S42" s="38"/>
      <c r="T42" s="63"/>
      <c r="U42" s="37"/>
      <c r="V42" s="38"/>
      <c r="W42" s="39"/>
    </row>
    <row r="43" spans="1:23" s="22" customFormat="1" ht="12.75" customHeight="1">
      <c r="A43" s="35">
        <v>31</v>
      </c>
      <c r="B43" s="83" t="s">
        <v>98</v>
      </c>
      <c r="C43" s="90" t="s">
        <v>56</v>
      </c>
      <c r="D43" s="36">
        <f t="shared" si="4"/>
        <v>70</v>
      </c>
      <c r="E43" s="36">
        <f t="shared" si="5"/>
        <v>8</v>
      </c>
      <c r="F43" s="62"/>
      <c r="G43" s="38"/>
      <c r="H43" s="38"/>
      <c r="I43" s="38"/>
      <c r="J43" s="63"/>
      <c r="K43" s="62">
        <v>0</v>
      </c>
      <c r="L43" s="38">
        <v>70</v>
      </c>
      <c r="M43" s="38">
        <v>0</v>
      </c>
      <c r="N43" s="38" t="s">
        <v>18</v>
      </c>
      <c r="O43" s="63">
        <v>8</v>
      </c>
      <c r="P43" s="62"/>
      <c r="Q43" s="38"/>
      <c r="R43" s="38"/>
      <c r="S43" s="38"/>
      <c r="T43" s="63"/>
      <c r="U43" s="93" t="s">
        <v>59</v>
      </c>
      <c r="V43" s="38"/>
      <c r="W43" s="39"/>
    </row>
    <row r="44" spans="1:23" s="22" customFormat="1" ht="12.75" customHeight="1">
      <c r="A44" s="35">
        <v>32</v>
      </c>
      <c r="B44" s="83" t="s">
        <v>99</v>
      </c>
      <c r="C44" s="90" t="s">
        <v>66</v>
      </c>
      <c r="D44" s="36">
        <f t="shared" si="4"/>
        <v>0</v>
      </c>
      <c r="E44" s="36">
        <f t="shared" si="5"/>
        <v>0</v>
      </c>
      <c r="F44" s="62"/>
      <c r="G44" s="38"/>
      <c r="H44" s="38"/>
      <c r="I44" s="38"/>
      <c r="J44" s="63"/>
      <c r="K44" s="62">
        <v>0</v>
      </c>
      <c r="L44" s="38">
        <v>0</v>
      </c>
      <c r="M44" s="38">
        <v>0</v>
      </c>
      <c r="N44" s="38" t="s">
        <v>12</v>
      </c>
      <c r="O44" s="63">
        <v>0</v>
      </c>
      <c r="P44" s="62"/>
      <c r="Q44" s="38"/>
      <c r="R44" s="38"/>
      <c r="S44" s="38"/>
      <c r="T44" s="63"/>
      <c r="U44" s="37"/>
      <c r="V44" s="38"/>
      <c r="W44" s="39"/>
    </row>
    <row r="45" spans="1:23" s="22" customFormat="1" ht="12.75" customHeight="1">
      <c r="A45" s="35">
        <v>33</v>
      </c>
      <c r="B45" s="83" t="s">
        <v>100</v>
      </c>
      <c r="C45" s="90" t="s">
        <v>67</v>
      </c>
      <c r="D45" s="36">
        <f t="shared" si="4"/>
        <v>0</v>
      </c>
      <c r="E45" s="36">
        <f t="shared" si="5"/>
        <v>0</v>
      </c>
      <c r="F45" s="62"/>
      <c r="G45" s="38"/>
      <c r="H45" s="38"/>
      <c r="I45" s="38"/>
      <c r="J45" s="63"/>
      <c r="K45" s="62">
        <v>0</v>
      </c>
      <c r="L45" s="38">
        <v>0</v>
      </c>
      <c r="M45" s="38">
        <v>0</v>
      </c>
      <c r="N45" s="38" t="s">
        <v>12</v>
      </c>
      <c r="O45" s="63">
        <v>0</v>
      </c>
      <c r="P45" s="62"/>
      <c r="Q45" s="38"/>
      <c r="R45" s="38"/>
      <c r="S45" s="38"/>
      <c r="T45" s="63"/>
      <c r="U45" s="37"/>
      <c r="V45" s="38"/>
      <c r="W45" s="39"/>
    </row>
    <row r="46" spans="1:23" s="22" customFormat="1" ht="12.75" customHeight="1">
      <c r="A46" s="35">
        <v>34</v>
      </c>
      <c r="B46" s="83" t="s">
        <v>101</v>
      </c>
      <c r="C46" s="90" t="s">
        <v>57</v>
      </c>
      <c r="D46" s="36">
        <f t="shared" si="4"/>
        <v>70</v>
      </c>
      <c r="E46" s="36">
        <f t="shared" si="5"/>
        <v>6</v>
      </c>
      <c r="F46" s="62"/>
      <c r="G46" s="38"/>
      <c r="H46" s="38"/>
      <c r="I46" s="38"/>
      <c r="J46" s="63"/>
      <c r="K46" s="62"/>
      <c r="L46" s="38"/>
      <c r="M46" s="38"/>
      <c r="N46" s="38"/>
      <c r="O46" s="63"/>
      <c r="P46" s="62">
        <v>0</v>
      </c>
      <c r="Q46" s="38">
        <v>70</v>
      </c>
      <c r="R46" s="38">
        <v>0</v>
      </c>
      <c r="S46" s="38" t="s">
        <v>18</v>
      </c>
      <c r="T46" s="63">
        <v>6</v>
      </c>
      <c r="U46" s="93" t="s">
        <v>58</v>
      </c>
      <c r="V46" s="38"/>
      <c r="W46" s="39"/>
    </row>
    <row r="47" spans="1:23" s="22" customFormat="1" ht="12.75" customHeight="1">
      <c r="A47" s="35">
        <v>35</v>
      </c>
      <c r="B47" s="83" t="s">
        <v>102</v>
      </c>
      <c r="C47" s="90" t="s">
        <v>68</v>
      </c>
      <c r="D47" s="36">
        <f t="shared" si="4"/>
        <v>0</v>
      </c>
      <c r="E47" s="36">
        <f t="shared" si="5"/>
        <v>0</v>
      </c>
      <c r="F47" s="62"/>
      <c r="G47" s="38"/>
      <c r="H47" s="38"/>
      <c r="I47" s="38"/>
      <c r="J47" s="63"/>
      <c r="K47" s="62"/>
      <c r="L47" s="38"/>
      <c r="M47" s="38"/>
      <c r="N47" s="38"/>
      <c r="O47" s="63"/>
      <c r="P47" s="62">
        <v>0</v>
      </c>
      <c r="Q47" s="38">
        <v>0</v>
      </c>
      <c r="R47" s="38">
        <v>0</v>
      </c>
      <c r="S47" s="38" t="s">
        <v>12</v>
      </c>
      <c r="T47" s="63">
        <v>0</v>
      </c>
      <c r="U47" s="37"/>
      <c r="V47" s="38"/>
      <c r="W47" s="39"/>
    </row>
    <row r="48" spans="1:23" s="22" customFormat="1" ht="12.75" customHeight="1" thickBot="1">
      <c r="A48" s="35">
        <v>36</v>
      </c>
      <c r="B48" s="83" t="s">
        <v>103</v>
      </c>
      <c r="C48" s="90" t="s">
        <v>69</v>
      </c>
      <c r="D48" s="36">
        <f t="shared" si="4"/>
        <v>0</v>
      </c>
      <c r="E48" s="36">
        <f t="shared" si="5"/>
        <v>0</v>
      </c>
      <c r="F48" s="62"/>
      <c r="G48" s="38"/>
      <c r="H48" s="38"/>
      <c r="I48" s="38"/>
      <c r="J48" s="63"/>
      <c r="K48" s="62"/>
      <c r="L48" s="38"/>
      <c r="M48" s="38"/>
      <c r="N48" s="38"/>
      <c r="O48" s="63"/>
      <c r="P48" s="62">
        <v>0</v>
      </c>
      <c r="Q48" s="38">
        <v>0</v>
      </c>
      <c r="R48" s="38">
        <v>0</v>
      </c>
      <c r="S48" s="38" t="s">
        <v>12</v>
      </c>
      <c r="T48" s="63">
        <v>0</v>
      </c>
      <c r="U48" s="37"/>
      <c r="V48" s="38"/>
      <c r="W48" s="39"/>
    </row>
    <row r="49" spans="1:23" s="22" customFormat="1" ht="12.75" customHeight="1" thickBot="1">
      <c r="A49" s="40" t="s">
        <v>28</v>
      </c>
      <c r="B49" s="71"/>
      <c r="C49" s="71"/>
      <c r="D49" s="44"/>
      <c r="E49" s="44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</row>
    <row r="50" spans="1:23" s="22" customFormat="1" ht="12.75" customHeight="1" thickBot="1">
      <c r="A50" s="46">
        <v>37</v>
      </c>
      <c r="B50" s="88" t="s">
        <v>29</v>
      </c>
      <c r="C50" s="88" t="s">
        <v>109</v>
      </c>
      <c r="D50" s="36">
        <f>SUM(F50:H50)+SUM(K50:M50)+SUM(P50:R50)</f>
        <v>6</v>
      </c>
      <c r="E50" s="36">
        <f>J50+O50+T50</f>
        <v>10</v>
      </c>
      <c r="F50" s="66"/>
      <c r="G50" s="67"/>
      <c r="H50" s="67"/>
      <c r="I50" s="67"/>
      <c r="J50" s="68"/>
      <c r="K50" s="66"/>
      <c r="L50" s="67"/>
      <c r="M50" s="67"/>
      <c r="N50" s="67"/>
      <c r="O50" s="68"/>
      <c r="P50" s="66">
        <v>0</v>
      </c>
      <c r="Q50" s="67">
        <v>6</v>
      </c>
      <c r="R50" s="67">
        <v>0</v>
      </c>
      <c r="S50" s="67" t="s">
        <v>18</v>
      </c>
      <c r="T50" s="68">
        <v>10</v>
      </c>
      <c r="U50" s="47"/>
      <c r="V50" s="48"/>
      <c r="W50" s="49"/>
    </row>
    <row r="51" spans="1:23" s="22" customFormat="1" ht="12.75" customHeight="1" thickBot="1">
      <c r="A51" s="85" t="s">
        <v>30</v>
      </c>
      <c r="B51" s="86"/>
      <c r="C51" s="87"/>
      <c r="D51" s="27">
        <f>SUM(D12:D16)+SUM(D18:D30)+SUM(D32:D38)+SUM(D40:D48)+SUM(D50:D50)</f>
        <v>336</v>
      </c>
      <c r="E51" s="27">
        <f>SUM(E12:E16)+SUM(E18:E30)+SUM(E32:E38)+SUM(E40:E48)+SUM(E50:E50)</f>
        <v>90</v>
      </c>
      <c r="F51" s="27">
        <f>SUM(F12:F16)+SUM(F18:F30)+SUM(F32:F38)+SUM(F40:F48)+SUM(F50:F50)</f>
        <v>23</v>
      </c>
      <c r="G51" s="27">
        <f>SUM(G12:G16)+SUM(G18:G30)+SUM(G32:G38)+SUM(G40:G48)+SUM(G50:G50)</f>
        <v>93</v>
      </c>
      <c r="H51" s="27">
        <f>SUM(H12:H16)+SUM(H18:H30)+SUM(H32:H38)+SUM(H40:H48)+SUM(H50:H50)</f>
        <v>0</v>
      </c>
      <c r="I51" s="27"/>
      <c r="J51" s="27">
        <f>SUM(J12:J16)+SUM(J18:J30)+SUM(J32:J38)+SUM(J40:J48)+SUM(J50:J50)</f>
        <v>29</v>
      </c>
      <c r="K51" s="27">
        <f>SUM(K12:K16)+SUM(K18:K30)+SUM(K32:K38)+SUM(K40:K48)+SUM(K50:K50)</f>
        <v>25</v>
      </c>
      <c r="L51" s="27">
        <f>SUM(L12:L16)+SUM(L18:L30)+SUM(L32:L38)+SUM(L40:L48)+SUM(L50:L50)</f>
        <v>95</v>
      </c>
      <c r="M51" s="27">
        <f>SUM(M12:M16)+SUM(M18:M30)+SUM(M32:M38)+SUM(M40:M48)+SUM(M50:M50)</f>
        <v>0</v>
      </c>
      <c r="N51" s="27"/>
      <c r="O51" s="27">
        <f>SUM(O12:O16)+SUM(O18:O30)+SUM(O32:O38)+SUM(O40:O48)+SUM(O50:O50)</f>
        <v>33</v>
      </c>
      <c r="P51" s="27">
        <f>SUM(P12:P16)+SUM(P18:P30)+SUM(P32:P38)+SUM(P40:P48)+SUM(P50:P50)</f>
        <v>12</v>
      </c>
      <c r="Q51" s="27">
        <f>SUM(Q12:Q16)+SUM(Q18:Q30)+SUM(Q32:Q38)+SUM(Q40:Q48)+SUM(Q50:Q50)</f>
        <v>88</v>
      </c>
      <c r="R51" s="27">
        <f>SUM(R12:R16)+SUM(R18:R30)+SUM(R32:R38)+SUM(R40:R48)+SUM(R50:R50)</f>
        <v>0</v>
      </c>
      <c r="S51" s="27"/>
      <c r="T51" s="27">
        <f>SUM(T12:T16)+SUM(T18:T30)+SUM(T32:T38)+SUM(T40:T48)+SUM(T50:T50)</f>
        <v>28</v>
      </c>
      <c r="U51" s="45"/>
      <c r="V51" s="45"/>
      <c r="W51" s="45"/>
    </row>
    <row r="52" spans="1:23" s="22" customFormat="1" ht="12.75" customHeight="1">
      <c r="A52" s="50"/>
      <c r="B52" s="50"/>
      <c r="C52" s="52" t="s">
        <v>10</v>
      </c>
      <c r="D52" s="53"/>
      <c r="E52" s="54"/>
      <c r="F52" s="76"/>
      <c r="G52" s="55"/>
      <c r="H52" s="55"/>
      <c r="I52" s="55">
        <f>COUNTIF(I12:I16,"v")+COUNTIF(I18:I30,"v")+COUNTIF(I32:I38,"v")+COUNTIF(I40:I48,"v")+COUNTIF(I50:I50,"v")</f>
        <v>2</v>
      </c>
      <c r="J52" s="63"/>
      <c r="K52" s="62"/>
      <c r="L52" s="55"/>
      <c r="M52" s="55"/>
      <c r="N52" s="55">
        <f>COUNTIF(N12:N16,"v")+COUNTIF(N18:N30,"v")+COUNTIF(N32:N38,"v")+COUNTIF(N40:N48,"v")+COUNTIF(N50:N50,"v")</f>
        <v>4</v>
      </c>
      <c r="O52" s="63"/>
      <c r="P52" s="62"/>
      <c r="Q52" s="55"/>
      <c r="R52" s="55"/>
      <c r="S52" s="55">
        <f>COUNTIF(S12:S16,"v")+COUNTIF(S18:S30,"v")+COUNTIF(S32:S38,"v")+COUNTIF(S40:S48,"v")+COUNTIF(S50:S50,"v")</f>
        <v>2</v>
      </c>
      <c r="T52" s="54"/>
      <c r="U52" s="51"/>
      <c r="V52" s="51"/>
      <c r="W52" s="51"/>
    </row>
    <row r="53" spans="1:23" s="22" customFormat="1" ht="12.75" customHeight="1">
      <c r="A53" s="50"/>
      <c r="B53" s="50"/>
      <c r="C53" s="52" t="s">
        <v>17</v>
      </c>
      <c r="D53" s="53"/>
      <c r="E53" s="54"/>
      <c r="F53" s="76"/>
      <c r="G53" s="55"/>
      <c r="H53" s="55"/>
      <c r="I53" s="55">
        <f>COUNTIF(I12:I16,"é")+COUNTIF(I18:I30,"é")+COUNTIF(I32:I38,"é")+COUNTIF(I40:I48,"é")+COUNTIF(I50:I50,"é")</f>
        <v>11</v>
      </c>
      <c r="J53" s="63"/>
      <c r="K53" s="62"/>
      <c r="L53" s="55"/>
      <c r="M53" s="55"/>
      <c r="N53" s="55">
        <f>COUNTIF(N12:N16,"é")+COUNTIF(N18:N30,"é")+COUNTIF(N32:N38,"é")+COUNTIF(N40:N48,"é")+COUNTIF(N50:N50,"é")</f>
        <v>10</v>
      </c>
      <c r="O53" s="63"/>
      <c r="P53" s="62"/>
      <c r="Q53" s="55"/>
      <c r="R53" s="55"/>
      <c r="S53" s="55">
        <f>COUNTIF(S12:S16,"é")+COUNTIF(S18:S30,"é")+COUNTIF(S32:S38,"é")+COUNTIF(S40:S48,"é")+COUNTIF(S50:S50,"é")</f>
        <v>6</v>
      </c>
      <c r="T53" s="54"/>
      <c r="U53" s="51"/>
      <c r="V53" s="51"/>
      <c r="W53" s="51"/>
    </row>
    <row r="54" spans="1:23" s="22" customFormat="1" ht="12.75" customHeight="1" thickBot="1">
      <c r="A54" s="50"/>
      <c r="B54" s="50"/>
      <c r="C54" s="56" t="s">
        <v>20</v>
      </c>
      <c r="D54" s="57"/>
      <c r="E54" s="58"/>
      <c r="F54" s="77"/>
      <c r="G54" s="59"/>
      <c r="H54" s="59"/>
      <c r="I54" s="59">
        <f>COUNTIF(I12:I16,"a")+COUNTIF(I18:I30,"a")+COUNTIF(I32:I38,"a")+COUNTIF(I40:I48,"a")+COUNTIF(I50:I50,"a")</f>
        <v>0</v>
      </c>
      <c r="J54" s="65"/>
      <c r="K54" s="64"/>
      <c r="L54" s="59"/>
      <c r="M54" s="59"/>
      <c r="N54" s="59">
        <f>COUNTIF(N12:N16,"a")+COUNTIF(N18:N30,"a")+COUNTIF(N32:N38,"a")+COUNTIF(N40:N48,"a")+COUNTIF(N50:N50,"a")</f>
        <v>0</v>
      </c>
      <c r="O54" s="65"/>
      <c r="P54" s="64"/>
      <c r="Q54" s="59"/>
      <c r="R54" s="59"/>
      <c r="S54" s="59">
        <f>COUNTIF(S12:S16,"a")+COUNTIF(S18:S30,"a")+COUNTIF(S32:S38,"a")+COUNTIF(S40:S48,"a")+COUNTIF(S50:S50,"a")</f>
        <v>0</v>
      </c>
      <c r="T54" s="58"/>
      <c r="U54" s="51"/>
      <c r="V54" s="51"/>
      <c r="W54" s="51"/>
    </row>
    <row r="55" spans="1:23" ht="12.75">
      <c r="A55" s="69" t="s">
        <v>22</v>
      </c>
      <c r="B55" s="3"/>
      <c r="C55" s="5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</row>
    <row r="56" spans="1:23" s="16" customFormat="1" ht="12.75" customHeight="1">
      <c r="A56" s="69" t="s">
        <v>23</v>
      </c>
      <c r="C56" s="79" t="s">
        <v>104</v>
      </c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</row>
    <row r="57" spans="1:3" ht="12.75">
      <c r="A57" s="69"/>
      <c r="C57" s="78" t="s">
        <v>105</v>
      </c>
    </row>
    <row r="58" ht="12.75">
      <c r="C58" s="94" t="s">
        <v>106</v>
      </c>
    </row>
    <row r="59" ht="12.75">
      <c r="C59" s="78" t="s">
        <v>107</v>
      </c>
    </row>
    <row r="60" ht="12.75">
      <c r="C60" s="78" t="s">
        <v>108</v>
      </c>
    </row>
  </sheetData>
  <sheetProtection/>
  <mergeCells count="11">
    <mergeCell ref="U3:W3"/>
    <mergeCell ref="E8:E9"/>
    <mergeCell ref="U8:W9"/>
    <mergeCell ref="D8:D9"/>
    <mergeCell ref="P9:T9"/>
    <mergeCell ref="U10:W10"/>
    <mergeCell ref="A8:A9"/>
    <mergeCell ref="B8:B9"/>
    <mergeCell ref="C8:C9"/>
    <mergeCell ref="F9:J9"/>
    <mergeCell ref="K9:O9"/>
  </mergeCells>
  <printOptions/>
  <pageMargins left="0.984251968503937" right="0.984251968503937" top="0.1968503937007874" bottom="0.1968503937007874" header="0.5118110236220472" footer="0.2755905511811024"/>
  <pageSetup fitToHeight="0" fitToWidth="1" horizontalDpi="600" verticalDpi="600" orientation="landscape" paperSize="9" scale="74" r:id="rId1"/>
  <headerFooter alignWithMargins="0">
    <oddFooter>&amp;L&amp;F&amp;R&amp;P/&amp;N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Gerő Virág</dc:creator>
  <cp:keywords/>
  <dc:description/>
  <cp:lastModifiedBy>Lantos Zoltán</cp:lastModifiedBy>
  <cp:lastPrinted>2021-07-22T08:36:26Z</cp:lastPrinted>
  <dcterms:created xsi:type="dcterms:W3CDTF">2006-03-29T07:49:40Z</dcterms:created>
  <dcterms:modified xsi:type="dcterms:W3CDTF">2022-09-20T07:32:59Z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691422402</vt:i4>
  </property>
  <property fmtid="{D5CDD505-2E9C-101B-9397-08002B2CF9AE}" pid="3" name="_EmailSubject">
    <vt:lpwstr>tantervek</vt:lpwstr>
  </property>
  <property fmtid="{D5CDD505-2E9C-101B-9397-08002B2CF9AE}" pid="4" name="_AuthorEmail">
    <vt:lpwstr>reger.mihaly@bgk.bmf.hu</vt:lpwstr>
  </property>
  <property fmtid="{D5CDD505-2E9C-101B-9397-08002B2CF9AE}" pid="5" name="_AuthorEmailDisplayName">
    <vt:lpwstr>Réger Mihály</vt:lpwstr>
  </property>
  <property fmtid="{D5CDD505-2E9C-101B-9397-08002B2CF9AE}" pid="6" name="_PreviousAdHocReviewCycleID">
    <vt:i4>-254253869</vt:i4>
  </property>
  <property fmtid="{D5CDD505-2E9C-101B-9397-08002B2CF9AE}" pid="7" name="_ReviewingToolsShownOnce">
    <vt:lpwstr/>
  </property>
</Properties>
</file>