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5730" activeTab="0"/>
  </bookViews>
  <sheets>
    <sheet name="Mintatanterv" sheetId="1" r:id="rId1"/>
    <sheet name="KKK" sheetId="2" r:id="rId2"/>
    <sheet name="Tárgylsita" sheetId="3" r:id="rId3"/>
  </sheets>
  <definedNames/>
  <calcPr fullCalcOnLoad="1"/>
</workbook>
</file>

<file path=xl/sharedStrings.xml><?xml version="1.0" encoding="utf-8"?>
<sst xmlns="http://schemas.openxmlformats.org/spreadsheetml/2006/main" count="337" uniqueCount="156">
  <si>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</si>
  <si>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</si>
  <si>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</si>
  <si>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</si>
  <si>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</si>
  <si>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</si>
  <si>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</si>
  <si>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</si>
  <si>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</si>
  <si>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</si>
  <si>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</si>
  <si>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</si>
  <si>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</si>
  <si>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</si>
  <si>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</si>
  <si>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</si>
  <si>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</si>
  <si>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</si>
  <si>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</si>
  <si>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</si>
  <si>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</si>
  <si>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</si>
  <si>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</si>
  <si>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</si>
  <si>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</si>
  <si>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</si>
  <si>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</si>
  <si>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</si>
  <si>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</si>
  <si>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Bánki Donát Gépész és Biztonságtechnikai Mérnöki Kar</t>
  </si>
  <si>
    <t>19.</t>
  </si>
  <si>
    <t>20.</t>
  </si>
  <si>
    <t>21.</t>
  </si>
  <si>
    <t>22.</t>
  </si>
  <si>
    <t>óra/félév</t>
  </si>
  <si>
    <t>féléves (14 hét) óraszámokkal (ea. tgy. l). ; követelményekkel (k.); kreditekkel (kr.)</t>
  </si>
  <si>
    <t>5.</t>
  </si>
  <si>
    <t>Összesen</t>
  </si>
  <si>
    <t>Óbudai Egyetem</t>
  </si>
  <si>
    <t>levelező munkarend</t>
  </si>
  <si>
    <t>é</t>
  </si>
  <si>
    <t>Évközi jegy (é)</t>
  </si>
  <si>
    <t>Mintatanterv</t>
  </si>
  <si>
    <t>1. (ősz)</t>
  </si>
  <si>
    <t>2. (tavasz)</t>
  </si>
  <si>
    <t>3. (ősz)</t>
  </si>
  <si>
    <t>4. (tavasz)</t>
  </si>
  <si>
    <t>23.</t>
  </si>
  <si>
    <t>24.</t>
  </si>
  <si>
    <t>25.</t>
  </si>
  <si>
    <t>26.</t>
  </si>
  <si>
    <t>27.</t>
  </si>
  <si>
    <t>28.</t>
  </si>
  <si>
    <t>29.</t>
  </si>
  <si>
    <t>Bevezetés a domotikába</t>
  </si>
  <si>
    <t>Biztonságtechnikai ismeretek</t>
  </si>
  <si>
    <t>Építészeti és műszaki alapismeretek</t>
  </si>
  <si>
    <t>Épületgépészeti ismeretek</t>
  </si>
  <si>
    <t>Épületvillamossági és elektronikai ismeretek</t>
  </si>
  <si>
    <t>Épületinformatikai ismeretek</t>
  </si>
  <si>
    <t>Projektfeladat 1.</t>
  </si>
  <si>
    <t>Épületgépészeti és épületenergetikai számítások</t>
  </si>
  <si>
    <t>Épületvillamossági számítások</t>
  </si>
  <si>
    <t>Épületinformatikai programozási feladatok</t>
  </si>
  <si>
    <t>Környezetvédelmi ismeretek</t>
  </si>
  <si>
    <t>Építészeti tervek és tervdokumentációk</t>
  </si>
  <si>
    <t>Vezetékes és vezeték nélküli kommunikációs hálózatok</t>
  </si>
  <si>
    <t>Projektfeladat 2.</t>
  </si>
  <si>
    <t>Informatika</t>
  </si>
  <si>
    <t>Adatbázisok</t>
  </si>
  <si>
    <t>Programozási ismeretek 1.</t>
  </si>
  <si>
    <t>Programozási ismeretek 2.</t>
  </si>
  <si>
    <t>Szoftverek a domotikában</t>
  </si>
  <si>
    <t>Mesterséges intelligencia 1.</t>
  </si>
  <si>
    <t>Projektfeladat 3.</t>
  </si>
  <si>
    <t>Információbiztonság</t>
  </si>
  <si>
    <t>Egyetemes tervezés</t>
  </si>
  <si>
    <t>Rendszertechnika</t>
  </si>
  <si>
    <t>Új tendenciák a domotikában</t>
  </si>
  <si>
    <t>Mesterséges intelligencia 2.</t>
  </si>
  <si>
    <t>Épületüzemeltetés</t>
  </si>
  <si>
    <t>Projektfeladat 4.</t>
  </si>
  <si>
    <t>Szakdolgozat</t>
  </si>
  <si>
    <t>A záróvizsga tárgyai:</t>
  </si>
  <si>
    <t>Összesítés</t>
  </si>
  <si>
    <t>I. félév</t>
  </si>
  <si>
    <t>II. félév</t>
  </si>
  <si>
    <t>III. félév</t>
  </si>
  <si>
    <t>IV. félév</t>
  </si>
  <si>
    <t>Mindösszesen</t>
  </si>
  <si>
    <t>Elmélet aránya:</t>
  </si>
  <si>
    <t>Gyakorlat aránya:</t>
  </si>
  <si>
    <t>Komplex projektfeladat aránya gyakorlaton belül:</t>
  </si>
  <si>
    <t>Érvényes: 2023. szeptember 1-től</t>
  </si>
  <si>
    <t>min</t>
  </si>
  <si>
    <t>tény</t>
  </si>
  <si>
    <t>max</t>
  </si>
  <si>
    <t>Alapozó ismeretek</t>
  </si>
  <si>
    <t>Szakmai törzsanyag</t>
  </si>
  <si>
    <t>Szakmai</t>
  </si>
  <si>
    <t>Speciális</t>
  </si>
  <si>
    <t xml:space="preserve">Alapozó  </t>
  </si>
  <si>
    <t xml:space="preserve">Szakmai  </t>
  </si>
  <si>
    <t>Speciális ismeretek</t>
  </si>
  <si>
    <t xml:space="preserve">Speciális  </t>
  </si>
  <si>
    <t>Projektfeladat</t>
  </si>
  <si>
    <t>Biztonság és információbiztonság</t>
  </si>
  <si>
    <t>Mesterséges intelligencia</t>
  </si>
  <si>
    <t>Épületgépészet elmélet és gyakorlat</t>
  </si>
  <si>
    <t>Épületvillamosság elmélet és gyakorlat</t>
  </si>
  <si>
    <t>Épületinformatika elmélet és gyakorlat</t>
  </si>
  <si>
    <t>Informatikai és programozási ismeretek</t>
  </si>
  <si>
    <t>Domotika alapismeretek</t>
  </si>
  <si>
    <t>Építészeti és műszaki ismeretek</t>
  </si>
  <si>
    <t>Környezetvédelem</t>
  </si>
  <si>
    <t>Alapozó összesen</t>
  </si>
  <si>
    <t>Szakmai törzsanyag összesen</t>
  </si>
  <si>
    <t>Speciális ismeretek összesen</t>
  </si>
  <si>
    <t>Trendek, jövőkutatás</t>
  </si>
  <si>
    <t>Tervezés, üzemeltetés</t>
  </si>
  <si>
    <t>félév</t>
  </si>
  <si>
    <t>Főkat</t>
  </si>
  <si>
    <t>No.</t>
  </si>
  <si>
    <t>Alkategória</t>
  </si>
  <si>
    <t>domotika szaktanácsadó szakirányú továbbképzési szak</t>
  </si>
  <si>
    <t>BFXBDK1SLF</t>
  </si>
  <si>
    <t>BFXBIK1SLF</t>
  </si>
  <si>
    <t>BFXEMK1SLF</t>
  </si>
  <si>
    <t>BFXGIK1SLF</t>
  </si>
  <si>
    <t>BFXVEK1SLF</t>
  </si>
  <si>
    <t>BFXIIK1SLF</t>
  </si>
  <si>
    <t>BFPROK1SLF</t>
  </si>
  <si>
    <t>BFXGSK2SLF</t>
  </si>
  <si>
    <t>BFXVSK2SLF</t>
  </si>
  <si>
    <t>BFXIPK2SLF</t>
  </si>
  <si>
    <t>BFXKVK2SLF</t>
  </si>
  <si>
    <t>BFXTTK2SLF</t>
  </si>
  <si>
    <t>BFXVVK2SLF</t>
  </si>
  <si>
    <t>BFPROK2SLF</t>
  </si>
  <si>
    <t>BFXINK3SLF</t>
  </si>
  <si>
    <t>BFXABK3SLF</t>
  </si>
  <si>
    <t>BFXP1K3SLF</t>
  </si>
  <si>
    <t>BFXP2K3SLF</t>
  </si>
  <si>
    <t>BFXSOK3SLF</t>
  </si>
  <si>
    <t>BFXM1K3SLF</t>
  </si>
  <si>
    <t>BFPROK3SLF</t>
  </si>
  <si>
    <t>BFXIBK4SLF</t>
  </si>
  <si>
    <t>BFXETK4SLF</t>
  </si>
  <si>
    <t>BFXRTK4SLF</t>
  </si>
  <si>
    <t>BFXTDK4SLF</t>
  </si>
  <si>
    <t>BFXM2K4SLF</t>
  </si>
  <si>
    <t>BFXUZK4SLF</t>
  </si>
  <si>
    <t>BFPROK4SLF</t>
  </si>
  <si>
    <t>BFDSDK4SLF</t>
  </si>
  <si>
    <t>képzéskód, szakkód: BSLFKT, BSLFKT</t>
  </si>
  <si>
    <t>mintatanterv-kód: BSLFKTXXM0S23 (Σ120 krd)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</si>
</sst>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\&amp;&quot;.&quot;"/>
    <numFmt numFmtId="169" formatCode="#&quot;.&quot;"/>
    <numFmt numFmtId="170" formatCode="0.0%"/>
  </numFmts>
  <fonts count="3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color indexed="8"/>
      <name val="Times New Roman"/>
      <family val="1"/>
    </font>
    <font>
      <b/>
      <sz val="11"/>
      <name val="Times New Roman"/>
      <family val="1"/>
    </font>
    <font>
      <sz val="9.5"/>
      <name val="Courier"/>
      <family val="3"/>
    </font>
    <font>
      <b/>
      <sz val="9.5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/>
      <top style="medium"/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0" borderId="7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right"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70" applyFont="1" applyAlignment="1">
      <alignment vertical="center"/>
      <protection/>
    </xf>
    <xf numFmtId="0" fontId="10" fillId="0" borderId="0" xfId="70">
      <alignment/>
      <protection/>
    </xf>
    <xf numFmtId="0" fontId="27" fillId="0" borderId="56" xfId="70" applyFont="1" applyBorder="1">
      <alignment/>
      <protection/>
    </xf>
    <xf numFmtId="0" fontId="27" fillId="0" borderId="57" xfId="70" applyFont="1" applyBorder="1" applyAlignment="1">
      <alignment horizontal="center"/>
      <protection/>
    </xf>
    <xf numFmtId="0" fontId="27" fillId="0" borderId="57" xfId="70" applyFont="1" applyBorder="1">
      <alignment/>
      <protection/>
    </xf>
    <xf numFmtId="0" fontId="27" fillId="0" borderId="58" xfId="70" applyFont="1" applyBorder="1">
      <alignment/>
      <protection/>
    </xf>
    <xf numFmtId="0" fontId="27" fillId="0" borderId="59" xfId="70" applyFont="1" applyBorder="1">
      <alignment/>
      <protection/>
    </xf>
    <xf numFmtId="0" fontId="27" fillId="0" borderId="60" xfId="70" applyFont="1" applyBorder="1" applyAlignment="1">
      <alignment horizontal="center"/>
      <protection/>
    </xf>
    <xf numFmtId="0" fontId="27" fillId="0" borderId="60" xfId="70" applyFont="1" applyBorder="1">
      <alignment/>
      <protection/>
    </xf>
    <xf numFmtId="0" fontId="27" fillId="0" borderId="61" xfId="70" applyFont="1" applyBorder="1">
      <alignment/>
      <protection/>
    </xf>
    <xf numFmtId="0" fontId="27" fillId="0" borderId="62" xfId="70" applyFont="1" applyBorder="1">
      <alignment/>
      <protection/>
    </xf>
    <xf numFmtId="0" fontId="27" fillId="0" borderId="63" xfId="70" applyFont="1" applyBorder="1" applyAlignment="1">
      <alignment horizontal="center"/>
      <protection/>
    </xf>
    <xf numFmtId="0" fontId="27" fillId="0" borderId="63" xfId="70" applyFont="1" applyBorder="1">
      <alignment/>
      <protection/>
    </xf>
    <xf numFmtId="0" fontId="27" fillId="0" borderId="64" xfId="70" applyFont="1" applyBorder="1">
      <alignment/>
      <protection/>
    </xf>
    <xf numFmtId="0" fontId="27" fillId="0" borderId="65" xfId="70" applyFont="1" applyBorder="1">
      <alignment/>
      <protection/>
    </xf>
    <xf numFmtId="0" fontId="27" fillId="0" borderId="66" xfId="70" applyFont="1" applyBorder="1" applyAlignment="1">
      <alignment horizontal="center"/>
      <protection/>
    </xf>
    <xf numFmtId="0" fontId="27" fillId="0" borderId="66" xfId="70" applyFont="1" applyBorder="1">
      <alignment/>
      <protection/>
    </xf>
    <xf numFmtId="0" fontId="27" fillId="0" borderId="67" xfId="70" applyFont="1" applyBorder="1">
      <alignment/>
      <protection/>
    </xf>
    <xf numFmtId="0" fontId="27" fillId="0" borderId="58" xfId="70" applyFont="1" applyBorder="1" applyAlignment="1">
      <alignment horizontal="center"/>
      <protection/>
    </xf>
    <xf numFmtId="0" fontId="27" fillId="0" borderId="0" xfId="70" applyFont="1" applyAlignment="1">
      <alignment horizontal="right"/>
      <protection/>
    </xf>
    <xf numFmtId="170" fontId="27" fillId="0" borderId="0" xfId="70" applyNumberFormat="1" applyFont="1" applyAlignment="1">
      <alignment horizontal="center"/>
      <protection/>
    </xf>
    <xf numFmtId="0" fontId="28" fillId="0" borderId="0" xfId="70" applyFont="1" applyAlignment="1">
      <alignment horizontal="left" indent="2"/>
      <protection/>
    </xf>
    <xf numFmtId="0" fontId="10" fillId="0" borderId="0" xfId="70" applyAlignment="1">
      <alignment horizontal="center"/>
      <protection/>
    </xf>
    <xf numFmtId="0" fontId="27" fillId="0" borderId="0" xfId="70" applyFont="1" applyAlignment="1">
      <alignment horizontal="left"/>
      <protection/>
    </xf>
    <xf numFmtId="0" fontId="4" fillId="25" borderId="28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9" fillId="0" borderId="51" xfId="0" applyFont="1" applyFill="1" applyBorder="1" applyAlignment="1">
      <alignment vertical="center" wrapText="1"/>
    </xf>
    <xf numFmtId="0" fontId="29" fillId="0" borderId="53" xfId="0" applyFont="1" applyFill="1" applyBorder="1" applyAlignment="1">
      <alignment vertical="center" wrapText="1"/>
    </xf>
    <xf numFmtId="0" fontId="30" fillId="0" borderId="68" xfId="71" applyFont="1" applyBorder="1">
      <alignment/>
      <protection/>
    </xf>
    <xf numFmtId="0" fontId="27" fillId="0" borderId="69" xfId="71" applyFont="1" applyBorder="1">
      <alignment/>
      <protection/>
    </xf>
    <xf numFmtId="0" fontId="27" fillId="0" borderId="70" xfId="71" applyFont="1" applyBorder="1">
      <alignment/>
      <protection/>
    </xf>
    <xf numFmtId="0" fontId="27" fillId="0" borderId="62" xfId="71" applyFont="1" applyBorder="1">
      <alignment/>
      <protection/>
    </xf>
    <xf numFmtId="0" fontId="27" fillId="0" borderId="63" xfId="71" applyFont="1" applyBorder="1">
      <alignment/>
      <protection/>
    </xf>
    <xf numFmtId="0" fontId="27" fillId="0" borderId="64" xfId="71" applyFont="1" applyBorder="1">
      <alignment/>
      <protection/>
    </xf>
    <xf numFmtId="0" fontId="27" fillId="0" borderId="71" xfId="71" applyFont="1" applyBorder="1">
      <alignment/>
      <protection/>
    </xf>
    <xf numFmtId="0" fontId="30" fillId="0" borderId="72" xfId="71" applyFont="1" applyBorder="1">
      <alignment/>
      <protection/>
    </xf>
    <xf numFmtId="0" fontId="27" fillId="0" borderId="72" xfId="71" applyFont="1" applyBorder="1">
      <alignment/>
      <protection/>
    </xf>
    <xf numFmtId="0" fontId="27" fillId="0" borderId="73" xfId="71" applyFont="1" applyBorder="1">
      <alignment/>
      <protection/>
    </xf>
    <xf numFmtId="0" fontId="30" fillId="0" borderId="56" xfId="71" applyFont="1" applyBorder="1">
      <alignment/>
      <protection/>
    </xf>
    <xf numFmtId="0" fontId="27" fillId="0" borderId="57" xfId="71" applyFont="1" applyBorder="1">
      <alignment/>
      <protection/>
    </xf>
    <xf numFmtId="0" fontId="30" fillId="0" borderId="57" xfId="71" applyFont="1" applyBorder="1">
      <alignment/>
      <protection/>
    </xf>
    <xf numFmtId="0" fontId="27" fillId="0" borderId="58" xfId="71" applyFont="1" applyBorder="1">
      <alignment/>
      <protection/>
    </xf>
    <xf numFmtId="0" fontId="27" fillId="0" borderId="74" xfId="71" applyFont="1" applyBorder="1">
      <alignment/>
      <protection/>
    </xf>
    <xf numFmtId="0" fontId="30" fillId="0" borderId="58" xfId="71" applyFont="1" applyBorder="1">
      <alignment/>
      <protection/>
    </xf>
    <xf numFmtId="0" fontId="10" fillId="0" borderId="0" xfId="71">
      <alignment/>
      <protection/>
    </xf>
    <xf numFmtId="0" fontId="27" fillId="0" borderId="56" xfId="71" applyFont="1" applyBorder="1">
      <alignment/>
      <protection/>
    </xf>
    <xf numFmtId="0" fontId="27" fillId="0" borderId="57" xfId="71" applyFont="1" applyBorder="1" applyAlignment="1">
      <alignment horizontal="center"/>
      <protection/>
    </xf>
    <xf numFmtId="0" fontId="30" fillId="0" borderId="57" xfId="71" applyFont="1" applyBorder="1" applyAlignment="1">
      <alignment horizontal="center"/>
      <protection/>
    </xf>
    <xf numFmtId="0" fontId="27" fillId="0" borderId="58" xfId="71" applyFont="1" applyBorder="1" applyAlignment="1">
      <alignment horizontal="center"/>
      <protection/>
    </xf>
    <xf numFmtId="0" fontId="27" fillId="0" borderId="0" xfId="71" applyFont="1">
      <alignment/>
      <protection/>
    </xf>
    <xf numFmtId="0" fontId="30" fillId="0" borderId="56" xfId="72" applyFont="1" applyBorder="1" applyAlignment="1">
      <alignment horizontal="center"/>
      <protection/>
    </xf>
    <xf numFmtId="0" fontId="3" fillId="0" borderId="57" xfId="72" applyFont="1" applyBorder="1" applyAlignment="1">
      <alignment horizontal="center" vertical="center"/>
      <protection/>
    </xf>
    <xf numFmtId="0" fontId="30" fillId="0" borderId="57" xfId="72" applyFont="1" applyBorder="1" applyAlignment="1">
      <alignment horizontal="center"/>
      <protection/>
    </xf>
    <xf numFmtId="0" fontId="30" fillId="0" borderId="58" xfId="72" applyFont="1" applyBorder="1" applyAlignment="1">
      <alignment horizontal="center"/>
      <protection/>
    </xf>
    <xf numFmtId="0" fontId="27" fillId="0" borderId="68" xfId="72" applyFont="1" applyBorder="1">
      <alignment/>
      <protection/>
    </xf>
    <xf numFmtId="0" fontId="27" fillId="0" borderId="69" xfId="72" applyFont="1" applyBorder="1">
      <alignment/>
      <protection/>
    </xf>
    <xf numFmtId="0" fontId="27" fillId="0" borderId="70" xfId="72" applyFont="1" applyBorder="1">
      <alignment/>
      <protection/>
    </xf>
    <xf numFmtId="0" fontId="27" fillId="0" borderId="62" xfId="72" applyFont="1" applyBorder="1">
      <alignment/>
      <protection/>
    </xf>
    <xf numFmtId="0" fontId="27" fillId="0" borderId="63" xfId="72" applyFont="1" applyBorder="1">
      <alignment/>
      <protection/>
    </xf>
    <xf numFmtId="0" fontId="27" fillId="0" borderId="64" xfId="72" applyFont="1" applyBorder="1">
      <alignment/>
      <protection/>
    </xf>
    <xf numFmtId="0" fontId="27" fillId="0" borderId="71" xfId="72" applyFont="1" applyBorder="1">
      <alignment/>
      <protection/>
    </xf>
    <xf numFmtId="0" fontId="27" fillId="0" borderId="72" xfId="72" applyFont="1" applyBorder="1">
      <alignment/>
      <protection/>
    </xf>
    <xf numFmtId="0" fontId="27" fillId="0" borderId="73" xfId="72" applyFont="1" applyBorder="1">
      <alignment/>
      <protection/>
    </xf>
    <xf numFmtId="0" fontId="27" fillId="0" borderId="75" xfId="72" applyFont="1" applyBorder="1">
      <alignment/>
      <protection/>
    </xf>
    <xf numFmtId="0" fontId="27" fillId="0" borderId="76" xfId="72" applyFont="1" applyBorder="1">
      <alignment/>
      <protection/>
    </xf>
    <xf numFmtId="0" fontId="27" fillId="0" borderId="77" xfId="72" applyFont="1" applyBorder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8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Normál_Munka1" xfId="70"/>
    <cellStyle name="Normál_Munka2" xfId="71"/>
    <cellStyle name="Normál_Munka3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83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"/>
      <c r="AA1" s="3"/>
      <c r="AB1" s="3"/>
    </row>
    <row r="2" spans="1:28" ht="12.75" customHeight="1">
      <c r="A2" s="83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28" t="s">
        <v>42</v>
      </c>
      <c r="L2" s="30"/>
      <c r="M2" s="30"/>
      <c r="N2" s="30"/>
      <c r="O2" s="30"/>
      <c r="P2" s="30"/>
      <c r="Q2" s="30"/>
      <c r="R2" s="30"/>
      <c r="S2" s="30"/>
      <c r="T2" s="30"/>
      <c r="U2" s="85" t="s">
        <v>93</v>
      </c>
      <c r="V2" s="2"/>
      <c r="W2" s="2"/>
      <c r="X2" s="2"/>
      <c r="Y2" s="2"/>
      <c r="Z2" s="3"/>
      <c r="AA2" s="3"/>
      <c r="AB2" s="3"/>
    </row>
    <row r="3" spans="2:28" ht="12.75" customHeight="1">
      <c r="B3" s="28"/>
      <c r="C3" s="28"/>
      <c r="D3" s="28"/>
      <c r="E3" s="28"/>
      <c r="F3" s="28"/>
      <c r="G3" s="28"/>
      <c r="H3" s="28"/>
      <c r="I3" s="28"/>
      <c r="K3" s="31" t="s">
        <v>124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12.75" customHeight="1">
      <c r="A4" s="28"/>
      <c r="B4" s="29"/>
      <c r="C4" s="29"/>
      <c r="D4" s="29"/>
      <c r="E4" s="29"/>
      <c r="F4" s="29"/>
      <c r="G4" s="29"/>
      <c r="H4" s="29"/>
      <c r="I4" s="29"/>
      <c r="K4" s="84" t="s">
        <v>154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152" t="s">
        <v>39</v>
      </c>
      <c r="AA4" s="152"/>
      <c r="AB4" s="152"/>
    </row>
    <row r="5" spans="1:28" ht="12.75" customHeight="1" thickBot="1">
      <c r="A5" s="26" t="s">
        <v>155</v>
      </c>
      <c r="B5" s="32"/>
      <c r="C5" s="33"/>
      <c r="D5" s="27"/>
      <c r="E5" s="34"/>
      <c r="F5" s="34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5"/>
      <c r="S5" s="36"/>
      <c r="T5" s="1"/>
      <c r="U5" s="1"/>
      <c r="V5" s="1"/>
      <c r="W5" s="1"/>
      <c r="X5" s="1"/>
      <c r="Y5" s="1"/>
      <c r="Z5" s="4"/>
      <c r="AA5" s="4"/>
      <c r="AB5" s="4"/>
    </row>
    <row r="6" spans="1:28" ht="12.75" customHeight="1" thickBot="1">
      <c r="A6" s="159" t="s">
        <v>35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5"/>
      <c r="AA6" s="5"/>
      <c r="AB6" s="6"/>
    </row>
    <row r="7" spans="1:28" ht="12.75" customHeight="1" thickBot="1">
      <c r="A7" s="156"/>
      <c r="B7" s="158" t="s">
        <v>0</v>
      </c>
      <c r="C7" s="158" t="s">
        <v>1</v>
      </c>
      <c r="D7" s="161" t="s">
        <v>34</v>
      </c>
      <c r="E7" s="165" t="s">
        <v>26</v>
      </c>
      <c r="F7" s="163" t="s">
        <v>2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58" t="s">
        <v>3</v>
      </c>
      <c r="AA7" s="168"/>
      <c r="AB7" s="169"/>
    </row>
    <row r="8" spans="1:28" ht="12.75" customHeight="1" thickBot="1">
      <c r="A8" s="157"/>
      <c r="B8" s="153"/>
      <c r="C8" s="153"/>
      <c r="D8" s="162"/>
      <c r="E8" s="166"/>
      <c r="F8" s="163" t="s">
        <v>43</v>
      </c>
      <c r="G8" s="160"/>
      <c r="H8" s="160"/>
      <c r="I8" s="160"/>
      <c r="J8" s="164"/>
      <c r="K8" s="163" t="s">
        <v>44</v>
      </c>
      <c r="L8" s="160"/>
      <c r="M8" s="160"/>
      <c r="N8" s="160"/>
      <c r="O8" s="164"/>
      <c r="P8" s="163" t="s">
        <v>45</v>
      </c>
      <c r="Q8" s="160"/>
      <c r="R8" s="160"/>
      <c r="S8" s="160"/>
      <c r="T8" s="164"/>
      <c r="U8" s="163" t="s">
        <v>46</v>
      </c>
      <c r="V8" s="160"/>
      <c r="W8" s="160"/>
      <c r="X8" s="160"/>
      <c r="Y8" s="164"/>
      <c r="Z8" s="153"/>
      <c r="AA8" s="154"/>
      <c r="AB8" s="155"/>
    </row>
    <row r="9" spans="1:28" ht="13.5" thickBot="1">
      <c r="A9" s="8"/>
      <c r="B9" s="9"/>
      <c r="C9" s="10"/>
      <c r="D9" s="11"/>
      <c r="E9" s="12"/>
      <c r="F9" s="10" t="s">
        <v>10</v>
      </c>
      <c r="G9" s="10" t="s">
        <v>11</v>
      </c>
      <c r="H9" s="10" t="s">
        <v>12</v>
      </c>
      <c r="I9" s="10" t="s">
        <v>13</v>
      </c>
      <c r="J9" s="13" t="s">
        <v>14</v>
      </c>
      <c r="K9" s="11" t="s">
        <v>10</v>
      </c>
      <c r="L9" s="10" t="s">
        <v>11</v>
      </c>
      <c r="M9" s="10" t="s">
        <v>12</v>
      </c>
      <c r="N9" s="10" t="s">
        <v>13</v>
      </c>
      <c r="O9" s="14" t="s">
        <v>14</v>
      </c>
      <c r="P9" s="10" t="s">
        <v>10</v>
      </c>
      <c r="Q9" s="10" t="s">
        <v>11</v>
      </c>
      <c r="R9" s="10" t="s">
        <v>12</v>
      </c>
      <c r="S9" s="10" t="s">
        <v>13</v>
      </c>
      <c r="T9" s="13" t="s">
        <v>14</v>
      </c>
      <c r="U9" s="11" t="s">
        <v>10</v>
      </c>
      <c r="V9" s="10" t="s">
        <v>11</v>
      </c>
      <c r="W9" s="10" t="s">
        <v>12</v>
      </c>
      <c r="X9" s="10" t="s">
        <v>13</v>
      </c>
      <c r="Y9" s="14" t="s">
        <v>14</v>
      </c>
      <c r="Z9" s="153"/>
      <c r="AA9" s="154"/>
      <c r="AB9" s="155"/>
    </row>
    <row r="10" spans="1:28" ht="13.5">
      <c r="A10" s="72" t="s">
        <v>4</v>
      </c>
      <c r="B10" s="110" t="s">
        <v>125</v>
      </c>
      <c r="C10" s="64" t="s">
        <v>54</v>
      </c>
      <c r="D10" s="65">
        <f>SUM(F10:H10)+SUM(K10:M10)+SUM(P10:R10)+SUM(U10:W10)</f>
        <v>16</v>
      </c>
      <c r="E10" s="65">
        <f>J10+O10+T10+Y10</f>
        <v>4</v>
      </c>
      <c r="F10" s="71">
        <v>16</v>
      </c>
      <c r="G10" s="67">
        <v>0</v>
      </c>
      <c r="H10" s="67">
        <v>0</v>
      </c>
      <c r="I10" s="67" t="s">
        <v>27</v>
      </c>
      <c r="J10" s="68">
        <v>4</v>
      </c>
      <c r="K10" s="69"/>
      <c r="L10" s="67"/>
      <c r="M10" s="67"/>
      <c r="N10" s="67"/>
      <c r="O10" s="70"/>
      <c r="P10" s="69"/>
      <c r="Q10" s="67"/>
      <c r="R10" s="67"/>
      <c r="S10" s="67"/>
      <c r="T10" s="70"/>
      <c r="U10" s="66"/>
      <c r="V10" s="67"/>
      <c r="W10" s="67"/>
      <c r="X10" s="67"/>
      <c r="Y10" s="70"/>
      <c r="Z10" s="66"/>
      <c r="AA10" s="67"/>
      <c r="AB10" s="70"/>
    </row>
    <row r="11" spans="1:28" ht="13.5">
      <c r="A11" s="73" t="s">
        <v>5</v>
      </c>
      <c r="B11" s="111" t="s">
        <v>126</v>
      </c>
      <c r="C11" s="46" t="s">
        <v>55</v>
      </c>
      <c r="D11" s="43">
        <f aca="true" t="shared" si="0" ref="D11:D39">SUM(F11:H11)+SUM(K11:M11)+SUM(P11:R11)+SUM(U11:W11)</f>
        <v>8</v>
      </c>
      <c r="E11" s="43">
        <f aca="true" t="shared" si="1" ref="E11:E39">J11+O11+T11+Y11</f>
        <v>2</v>
      </c>
      <c r="F11" s="47">
        <v>8</v>
      </c>
      <c r="G11" s="44">
        <v>0</v>
      </c>
      <c r="H11" s="44">
        <v>0</v>
      </c>
      <c r="I11" s="44" t="s">
        <v>27</v>
      </c>
      <c r="J11" s="50">
        <v>2</v>
      </c>
      <c r="K11" s="52"/>
      <c r="L11" s="44"/>
      <c r="M11" s="44"/>
      <c r="N11" s="44"/>
      <c r="O11" s="53"/>
      <c r="P11" s="52"/>
      <c r="Q11" s="44"/>
      <c r="R11" s="44"/>
      <c r="S11" s="44"/>
      <c r="T11" s="53"/>
      <c r="U11" s="48"/>
      <c r="V11" s="44"/>
      <c r="W11" s="44"/>
      <c r="X11" s="44"/>
      <c r="Y11" s="53"/>
      <c r="Z11" s="48"/>
      <c r="AA11" s="44"/>
      <c r="AB11" s="53"/>
    </row>
    <row r="12" spans="1:28" ht="13.5">
      <c r="A12" s="73" t="s">
        <v>6</v>
      </c>
      <c r="B12" s="111" t="s">
        <v>127</v>
      </c>
      <c r="C12" s="46" t="s">
        <v>56</v>
      </c>
      <c r="D12" s="75">
        <f t="shared" si="0"/>
        <v>8</v>
      </c>
      <c r="E12" s="75">
        <f t="shared" si="1"/>
        <v>2</v>
      </c>
      <c r="F12" s="47">
        <v>8</v>
      </c>
      <c r="G12" s="45">
        <v>0</v>
      </c>
      <c r="H12" s="45">
        <v>0</v>
      </c>
      <c r="I12" s="45" t="s">
        <v>27</v>
      </c>
      <c r="J12" s="51">
        <v>2</v>
      </c>
      <c r="K12" s="54"/>
      <c r="L12" s="45"/>
      <c r="M12" s="45"/>
      <c r="N12" s="45"/>
      <c r="O12" s="55"/>
      <c r="P12" s="54"/>
      <c r="Q12" s="45"/>
      <c r="R12" s="45"/>
      <c r="S12" s="45"/>
      <c r="T12" s="55"/>
      <c r="U12" s="49"/>
      <c r="V12" s="45"/>
      <c r="W12" s="45"/>
      <c r="X12" s="45"/>
      <c r="Y12" s="55"/>
      <c r="Z12" s="49"/>
      <c r="AA12" s="45"/>
      <c r="AB12" s="55"/>
    </row>
    <row r="13" spans="1:28" ht="13.5">
      <c r="A13" s="73" t="s">
        <v>7</v>
      </c>
      <c r="B13" s="111" t="s">
        <v>128</v>
      </c>
      <c r="C13" s="46" t="s">
        <v>57</v>
      </c>
      <c r="D13" s="75">
        <f t="shared" si="0"/>
        <v>16</v>
      </c>
      <c r="E13" s="75">
        <f t="shared" si="1"/>
        <v>4</v>
      </c>
      <c r="F13" s="47">
        <v>16</v>
      </c>
      <c r="G13" s="45">
        <v>0</v>
      </c>
      <c r="H13" s="45">
        <v>0</v>
      </c>
      <c r="I13" s="45" t="s">
        <v>27</v>
      </c>
      <c r="J13" s="51">
        <v>4</v>
      </c>
      <c r="K13" s="54"/>
      <c r="L13" s="45"/>
      <c r="M13" s="45"/>
      <c r="N13" s="45"/>
      <c r="O13" s="55"/>
      <c r="P13" s="54"/>
      <c r="Q13" s="45"/>
      <c r="R13" s="45"/>
      <c r="S13" s="45"/>
      <c r="T13" s="55"/>
      <c r="U13" s="49"/>
      <c r="V13" s="45"/>
      <c r="W13" s="45"/>
      <c r="X13" s="45"/>
      <c r="Y13" s="55"/>
      <c r="Z13" s="49"/>
      <c r="AA13" s="45"/>
      <c r="AB13" s="55"/>
    </row>
    <row r="14" spans="1:28" ht="13.5">
      <c r="A14" s="73" t="s">
        <v>36</v>
      </c>
      <c r="B14" s="111" t="s">
        <v>129</v>
      </c>
      <c r="C14" s="46" t="s">
        <v>58</v>
      </c>
      <c r="D14" s="75">
        <f t="shared" si="0"/>
        <v>16</v>
      </c>
      <c r="E14" s="75">
        <f t="shared" si="1"/>
        <v>4</v>
      </c>
      <c r="F14" s="47">
        <v>16</v>
      </c>
      <c r="G14" s="45">
        <v>0</v>
      </c>
      <c r="H14" s="45">
        <v>0</v>
      </c>
      <c r="I14" s="45" t="s">
        <v>27</v>
      </c>
      <c r="J14" s="51">
        <v>4</v>
      </c>
      <c r="K14" s="54"/>
      <c r="L14" s="45"/>
      <c r="M14" s="45"/>
      <c r="N14" s="45"/>
      <c r="O14" s="55"/>
      <c r="P14" s="54"/>
      <c r="Q14" s="45"/>
      <c r="R14" s="45"/>
      <c r="S14" s="45"/>
      <c r="T14" s="55"/>
      <c r="U14" s="49"/>
      <c r="V14" s="45"/>
      <c r="W14" s="45"/>
      <c r="X14" s="45"/>
      <c r="Y14" s="55"/>
      <c r="Z14" s="49"/>
      <c r="AA14" s="45"/>
      <c r="AB14" s="55"/>
    </row>
    <row r="15" spans="1:28" ht="13.5">
      <c r="A15" s="74" t="s">
        <v>8</v>
      </c>
      <c r="B15" s="112" t="s">
        <v>130</v>
      </c>
      <c r="C15" s="62" t="s">
        <v>59</v>
      </c>
      <c r="D15" s="76">
        <f t="shared" si="0"/>
        <v>16</v>
      </c>
      <c r="E15" s="76">
        <f t="shared" si="1"/>
        <v>4</v>
      </c>
      <c r="F15" s="63">
        <v>16</v>
      </c>
      <c r="G15" s="58">
        <v>0</v>
      </c>
      <c r="H15" s="58">
        <v>0</v>
      </c>
      <c r="I15" s="58" t="s">
        <v>27</v>
      </c>
      <c r="J15" s="59">
        <v>4</v>
      </c>
      <c r="K15" s="60"/>
      <c r="L15" s="58"/>
      <c r="M15" s="58"/>
      <c r="N15" s="58"/>
      <c r="O15" s="61"/>
      <c r="P15" s="60"/>
      <c r="Q15" s="58"/>
      <c r="R15" s="58"/>
      <c r="S15" s="58"/>
      <c r="T15" s="61"/>
      <c r="U15" s="57"/>
      <c r="V15" s="58"/>
      <c r="W15" s="58"/>
      <c r="X15" s="58"/>
      <c r="Y15" s="61"/>
      <c r="Z15" s="57"/>
      <c r="AA15" s="58"/>
      <c r="AB15" s="61"/>
    </row>
    <row r="16" spans="1:28" ht="14.25" thickBot="1">
      <c r="A16" s="74" t="s">
        <v>9</v>
      </c>
      <c r="B16" s="112" t="s">
        <v>131</v>
      </c>
      <c r="C16" s="62" t="s">
        <v>60</v>
      </c>
      <c r="D16" s="76">
        <f t="shared" si="0"/>
        <v>32</v>
      </c>
      <c r="E16" s="76">
        <f t="shared" si="1"/>
        <v>8</v>
      </c>
      <c r="F16" s="63">
        <v>0</v>
      </c>
      <c r="G16" s="58">
        <v>32</v>
      </c>
      <c r="H16" s="58">
        <v>0</v>
      </c>
      <c r="I16" s="58" t="s">
        <v>40</v>
      </c>
      <c r="J16" s="59">
        <v>8</v>
      </c>
      <c r="K16" s="60"/>
      <c r="L16" s="58"/>
      <c r="M16" s="58"/>
      <c r="N16" s="58"/>
      <c r="O16" s="61"/>
      <c r="P16" s="60"/>
      <c r="Q16" s="58"/>
      <c r="R16" s="58"/>
      <c r="S16" s="58"/>
      <c r="T16" s="61"/>
      <c r="U16" s="57"/>
      <c r="V16" s="58"/>
      <c r="W16" s="58"/>
      <c r="X16" s="58"/>
      <c r="Y16" s="61"/>
      <c r="Z16" s="57"/>
      <c r="AA16" s="58"/>
      <c r="AB16" s="61"/>
    </row>
    <row r="17" spans="1:28" ht="25.5">
      <c r="A17" s="72" t="s">
        <v>15</v>
      </c>
      <c r="B17" s="110" t="s">
        <v>132</v>
      </c>
      <c r="C17" s="64" t="s">
        <v>61</v>
      </c>
      <c r="D17" s="65">
        <f t="shared" si="0"/>
        <v>16</v>
      </c>
      <c r="E17" s="65">
        <f t="shared" si="1"/>
        <v>4</v>
      </c>
      <c r="F17" s="71"/>
      <c r="G17" s="67"/>
      <c r="H17" s="67"/>
      <c r="I17" s="67"/>
      <c r="J17" s="68"/>
      <c r="K17" s="69">
        <v>0</v>
      </c>
      <c r="L17" s="67">
        <v>16</v>
      </c>
      <c r="M17" s="67">
        <v>0</v>
      </c>
      <c r="N17" s="67" t="s">
        <v>40</v>
      </c>
      <c r="O17" s="70">
        <v>4</v>
      </c>
      <c r="P17" s="69"/>
      <c r="Q17" s="67"/>
      <c r="R17" s="67"/>
      <c r="S17" s="67"/>
      <c r="T17" s="70"/>
      <c r="U17" s="66"/>
      <c r="V17" s="67"/>
      <c r="W17" s="67"/>
      <c r="X17" s="67"/>
      <c r="Y17" s="70"/>
      <c r="Z17" s="66">
        <v>4</v>
      </c>
      <c r="AA17" s="67"/>
      <c r="AB17" s="70"/>
    </row>
    <row r="18" spans="1:28" ht="13.5">
      <c r="A18" s="73" t="s">
        <v>16</v>
      </c>
      <c r="B18" s="111" t="s">
        <v>133</v>
      </c>
      <c r="C18" s="46" t="s">
        <v>62</v>
      </c>
      <c r="D18" s="43">
        <f t="shared" si="0"/>
        <v>16</v>
      </c>
      <c r="E18" s="43">
        <f t="shared" si="1"/>
        <v>4</v>
      </c>
      <c r="F18" s="47"/>
      <c r="G18" s="44"/>
      <c r="H18" s="44"/>
      <c r="I18" s="44"/>
      <c r="J18" s="50"/>
      <c r="K18" s="52">
        <v>0</v>
      </c>
      <c r="L18" s="44">
        <v>16</v>
      </c>
      <c r="M18" s="44">
        <v>0</v>
      </c>
      <c r="N18" s="44" t="s">
        <v>40</v>
      </c>
      <c r="O18" s="53">
        <v>4</v>
      </c>
      <c r="P18" s="52"/>
      <c r="Q18" s="44"/>
      <c r="R18" s="44"/>
      <c r="S18" s="44"/>
      <c r="T18" s="53"/>
      <c r="U18" s="48"/>
      <c r="V18" s="44"/>
      <c r="W18" s="44"/>
      <c r="X18" s="44"/>
      <c r="Y18" s="53"/>
      <c r="Z18" s="48">
        <v>5</v>
      </c>
      <c r="AA18" s="44"/>
      <c r="AB18" s="53"/>
    </row>
    <row r="19" spans="1:28" ht="13.5">
      <c r="A19" s="73" t="s">
        <v>17</v>
      </c>
      <c r="B19" s="111" t="s">
        <v>134</v>
      </c>
      <c r="C19" s="46" t="s">
        <v>63</v>
      </c>
      <c r="D19" s="75">
        <f t="shared" si="0"/>
        <v>16</v>
      </c>
      <c r="E19" s="75">
        <f t="shared" si="1"/>
        <v>4</v>
      </c>
      <c r="F19" s="47"/>
      <c r="G19" s="45"/>
      <c r="H19" s="45"/>
      <c r="I19" s="45"/>
      <c r="J19" s="51"/>
      <c r="K19" s="54">
        <v>0</v>
      </c>
      <c r="L19" s="45">
        <v>0</v>
      </c>
      <c r="M19" s="45">
        <v>16</v>
      </c>
      <c r="N19" s="45" t="s">
        <v>40</v>
      </c>
      <c r="O19" s="55">
        <v>4</v>
      </c>
      <c r="P19" s="54"/>
      <c r="Q19" s="45"/>
      <c r="R19" s="45"/>
      <c r="S19" s="45"/>
      <c r="T19" s="55"/>
      <c r="U19" s="49"/>
      <c r="V19" s="45"/>
      <c r="W19" s="45"/>
      <c r="X19" s="45"/>
      <c r="Y19" s="55"/>
      <c r="Z19" s="49">
        <v>6</v>
      </c>
      <c r="AA19" s="45"/>
      <c r="AB19" s="55"/>
    </row>
    <row r="20" spans="1:28" ht="13.5">
      <c r="A20" s="73" t="s">
        <v>18</v>
      </c>
      <c r="B20" s="111" t="s">
        <v>135</v>
      </c>
      <c r="C20" s="46" t="s">
        <v>64</v>
      </c>
      <c r="D20" s="75">
        <f t="shared" si="0"/>
        <v>8</v>
      </c>
      <c r="E20" s="75">
        <f t="shared" si="1"/>
        <v>2</v>
      </c>
      <c r="F20" s="47"/>
      <c r="G20" s="45"/>
      <c r="H20" s="45"/>
      <c r="I20" s="45"/>
      <c r="J20" s="51"/>
      <c r="K20" s="54">
        <v>8</v>
      </c>
      <c r="L20" s="45">
        <v>0</v>
      </c>
      <c r="M20" s="45">
        <v>0</v>
      </c>
      <c r="N20" s="45" t="s">
        <v>27</v>
      </c>
      <c r="O20" s="55">
        <v>2</v>
      </c>
      <c r="P20" s="54"/>
      <c r="Q20" s="45"/>
      <c r="R20" s="45"/>
      <c r="S20" s="45"/>
      <c r="T20" s="55"/>
      <c r="U20" s="49"/>
      <c r="V20" s="45"/>
      <c r="W20" s="45"/>
      <c r="X20" s="45"/>
      <c r="Y20" s="55"/>
      <c r="Z20" s="49"/>
      <c r="AA20" s="45"/>
      <c r="AB20" s="55"/>
    </row>
    <row r="21" spans="1:28" ht="13.5">
      <c r="A21" s="73" t="s">
        <v>19</v>
      </c>
      <c r="B21" s="111" t="s">
        <v>136</v>
      </c>
      <c r="C21" s="46" t="s">
        <v>65</v>
      </c>
      <c r="D21" s="75">
        <f t="shared" si="0"/>
        <v>16</v>
      </c>
      <c r="E21" s="75">
        <f t="shared" si="1"/>
        <v>4</v>
      </c>
      <c r="F21" s="47"/>
      <c r="G21" s="45"/>
      <c r="H21" s="45"/>
      <c r="I21" s="45"/>
      <c r="J21" s="51"/>
      <c r="K21" s="54">
        <v>8</v>
      </c>
      <c r="L21" s="45">
        <v>0</v>
      </c>
      <c r="M21" s="45">
        <v>8</v>
      </c>
      <c r="N21" s="45" t="s">
        <v>40</v>
      </c>
      <c r="O21" s="55">
        <v>4</v>
      </c>
      <c r="P21" s="54"/>
      <c r="Q21" s="45"/>
      <c r="R21" s="45"/>
      <c r="S21" s="45"/>
      <c r="T21" s="55"/>
      <c r="U21" s="49"/>
      <c r="V21" s="45"/>
      <c r="W21" s="45"/>
      <c r="X21" s="45"/>
      <c r="Y21" s="55"/>
      <c r="Z21" s="49">
        <v>3</v>
      </c>
      <c r="AA21" s="45"/>
      <c r="AB21" s="55"/>
    </row>
    <row r="22" spans="1:28" ht="25.5">
      <c r="A22" s="74" t="s">
        <v>20</v>
      </c>
      <c r="B22" s="112" t="s">
        <v>137</v>
      </c>
      <c r="C22" s="62" t="s">
        <v>66</v>
      </c>
      <c r="D22" s="76">
        <f t="shared" si="0"/>
        <v>8</v>
      </c>
      <c r="E22" s="76">
        <f t="shared" si="1"/>
        <v>2</v>
      </c>
      <c r="F22" s="63"/>
      <c r="G22" s="58"/>
      <c r="H22" s="58"/>
      <c r="I22" s="58"/>
      <c r="J22" s="59"/>
      <c r="K22" s="60">
        <v>8</v>
      </c>
      <c r="L22" s="58">
        <v>0</v>
      </c>
      <c r="M22" s="58">
        <v>0</v>
      </c>
      <c r="N22" s="58" t="s">
        <v>27</v>
      </c>
      <c r="O22" s="61">
        <v>2</v>
      </c>
      <c r="P22" s="60"/>
      <c r="Q22" s="58"/>
      <c r="R22" s="58"/>
      <c r="S22" s="58"/>
      <c r="T22" s="61"/>
      <c r="U22" s="57"/>
      <c r="V22" s="58"/>
      <c r="W22" s="58"/>
      <c r="X22" s="58"/>
      <c r="Y22" s="61"/>
      <c r="Z22" s="57"/>
      <c r="AA22" s="58"/>
      <c r="AB22" s="61"/>
    </row>
    <row r="23" spans="1:28" ht="14.25" thickBot="1">
      <c r="A23" s="74" t="s">
        <v>21</v>
      </c>
      <c r="B23" s="112" t="s">
        <v>138</v>
      </c>
      <c r="C23" s="62" t="s">
        <v>67</v>
      </c>
      <c r="D23" s="76">
        <f t="shared" si="0"/>
        <v>32</v>
      </c>
      <c r="E23" s="76">
        <f t="shared" si="1"/>
        <v>8</v>
      </c>
      <c r="F23" s="63"/>
      <c r="G23" s="58"/>
      <c r="H23" s="58"/>
      <c r="I23" s="58"/>
      <c r="J23" s="59"/>
      <c r="K23" s="60">
        <v>0</v>
      </c>
      <c r="L23" s="58">
        <v>32</v>
      </c>
      <c r="M23" s="58">
        <v>0</v>
      </c>
      <c r="N23" s="58" t="s">
        <v>40</v>
      </c>
      <c r="O23" s="61">
        <v>8</v>
      </c>
      <c r="P23" s="60"/>
      <c r="Q23" s="58"/>
      <c r="R23" s="58"/>
      <c r="S23" s="58"/>
      <c r="T23" s="61"/>
      <c r="U23" s="57"/>
      <c r="V23" s="58"/>
      <c r="W23" s="58"/>
      <c r="X23" s="58"/>
      <c r="Y23" s="61"/>
      <c r="Z23" s="57">
        <v>7</v>
      </c>
      <c r="AA23" s="58"/>
      <c r="AB23" s="61"/>
    </row>
    <row r="24" spans="1:28" ht="13.5">
      <c r="A24" s="72" t="s">
        <v>22</v>
      </c>
      <c r="B24" s="110" t="s">
        <v>139</v>
      </c>
      <c r="C24" s="64" t="s">
        <v>68</v>
      </c>
      <c r="D24" s="65">
        <f t="shared" si="0"/>
        <v>8</v>
      </c>
      <c r="E24" s="65">
        <f t="shared" si="1"/>
        <v>2</v>
      </c>
      <c r="F24" s="71"/>
      <c r="G24" s="67"/>
      <c r="H24" s="67"/>
      <c r="I24" s="67"/>
      <c r="J24" s="68"/>
      <c r="K24" s="69"/>
      <c r="L24" s="67"/>
      <c r="M24" s="67"/>
      <c r="N24" s="67"/>
      <c r="O24" s="70"/>
      <c r="P24" s="69">
        <v>8</v>
      </c>
      <c r="Q24" s="67">
        <v>0</v>
      </c>
      <c r="R24" s="67">
        <v>0</v>
      </c>
      <c r="S24" s="67" t="s">
        <v>27</v>
      </c>
      <c r="T24" s="70">
        <v>2</v>
      </c>
      <c r="U24" s="66"/>
      <c r="V24" s="67"/>
      <c r="W24" s="67"/>
      <c r="X24" s="67"/>
      <c r="Y24" s="70"/>
      <c r="Z24" s="66"/>
      <c r="AA24" s="67"/>
      <c r="AB24" s="70"/>
    </row>
    <row r="25" spans="1:28" ht="13.5">
      <c r="A25" s="73" t="s">
        <v>23</v>
      </c>
      <c r="B25" s="111" t="s">
        <v>140</v>
      </c>
      <c r="C25" s="46" t="s">
        <v>69</v>
      </c>
      <c r="D25" s="43">
        <f t="shared" si="0"/>
        <v>16</v>
      </c>
      <c r="E25" s="43">
        <f t="shared" si="1"/>
        <v>4</v>
      </c>
      <c r="F25" s="47"/>
      <c r="G25" s="44"/>
      <c r="H25" s="44"/>
      <c r="I25" s="44"/>
      <c r="J25" s="50"/>
      <c r="K25" s="52"/>
      <c r="L25" s="44"/>
      <c r="M25" s="44"/>
      <c r="N25" s="44"/>
      <c r="O25" s="53"/>
      <c r="P25" s="52">
        <v>4</v>
      </c>
      <c r="Q25" s="44">
        <v>0</v>
      </c>
      <c r="R25" s="44">
        <v>12</v>
      </c>
      <c r="S25" s="44" t="s">
        <v>40</v>
      </c>
      <c r="T25" s="53">
        <v>4</v>
      </c>
      <c r="U25" s="48"/>
      <c r="V25" s="44"/>
      <c r="W25" s="44"/>
      <c r="X25" s="44"/>
      <c r="Y25" s="53"/>
      <c r="Z25" s="48"/>
      <c r="AA25" s="44"/>
      <c r="AB25" s="53"/>
    </row>
    <row r="26" spans="1:28" ht="13.5">
      <c r="A26" s="73" t="s">
        <v>24</v>
      </c>
      <c r="B26" s="111" t="s">
        <v>141</v>
      </c>
      <c r="C26" s="46" t="s">
        <v>70</v>
      </c>
      <c r="D26" s="75">
        <f t="shared" si="0"/>
        <v>16</v>
      </c>
      <c r="E26" s="75">
        <f t="shared" si="1"/>
        <v>4</v>
      </c>
      <c r="F26" s="47"/>
      <c r="G26" s="45"/>
      <c r="H26" s="45"/>
      <c r="I26" s="45"/>
      <c r="J26" s="51"/>
      <c r="K26" s="54"/>
      <c r="L26" s="45"/>
      <c r="M26" s="45"/>
      <c r="N26" s="45"/>
      <c r="O26" s="55"/>
      <c r="P26" s="54">
        <v>0</v>
      </c>
      <c r="Q26" s="45">
        <v>0</v>
      </c>
      <c r="R26" s="45">
        <v>16</v>
      </c>
      <c r="S26" s="45" t="s">
        <v>40</v>
      </c>
      <c r="T26" s="55">
        <v>4</v>
      </c>
      <c r="U26" s="49"/>
      <c r="V26" s="45"/>
      <c r="W26" s="45"/>
      <c r="X26" s="45"/>
      <c r="Y26" s="55"/>
      <c r="Z26" s="49"/>
      <c r="AA26" s="45"/>
      <c r="AB26" s="55"/>
    </row>
    <row r="27" spans="1:28" ht="13.5">
      <c r="A27" s="73" t="s">
        <v>28</v>
      </c>
      <c r="B27" s="111" t="s">
        <v>142</v>
      </c>
      <c r="C27" s="46" t="s">
        <v>71</v>
      </c>
      <c r="D27" s="75">
        <f t="shared" si="0"/>
        <v>16</v>
      </c>
      <c r="E27" s="75">
        <f t="shared" si="1"/>
        <v>4</v>
      </c>
      <c r="F27" s="47"/>
      <c r="G27" s="45"/>
      <c r="H27" s="45"/>
      <c r="I27" s="45"/>
      <c r="J27" s="51"/>
      <c r="K27" s="54"/>
      <c r="L27" s="45"/>
      <c r="M27" s="45"/>
      <c r="N27" s="45"/>
      <c r="O27" s="55"/>
      <c r="P27" s="54">
        <v>0</v>
      </c>
      <c r="Q27" s="45">
        <v>0</v>
      </c>
      <c r="R27" s="45">
        <v>16</v>
      </c>
      <c r="S27" s="45" t="s">
        <v>40</v>
      </c>
      <c r="T27" s="55">
        <v>4</v>
      </c>
      <c r="U27" s="49"/>
      <c r="V27" s="45"/>
      <c r="W27" s="45"/>
      <c r="X27" s="45"/>
      <c r="Y27" s="55"/>
      <c r="Z27" s="49"/>
      <c r="AA27" s="45"/>
      <c r="AB27" s="55"/>
    </row>
    <row r="28" spans="1:28" ht="13.5">
      <c r="A28" s="73" t="s">
        <v>30</v>
      </c>
      <c r="B28" s="111" t="s">
        <v>143</v>
      </c>
      <c r="C28" s="46" t="s">
        <v>72</v>
      </c>
      <c r="D28" s="75">
        <f t="shared" si="0"/>
        <v>8</v>
      </c>
      <c r="E28" s="75">
        <f t="shared" si="1"/>
        <v>2</v>
      </c>
      <c r="F28" s="47"/>
      <c r="G28" s="45"/>
      <c r="H28" s="45"/>
      <c r="I28" s="45"/>
      <c r="J28" s="51"/>
      <c r="K28" s="54"/>
      <c r="L28" s="45"/>
      <c r="M28" s="45"/>
      <c r="N28" s="45"/>
      <c r="O28" s="55"/>
      <c r="P28" s="54">
        <v>0</v>
      </c>
      <c r="Q28" s="45">
        <v>0</v>
      </c>
      <c r="R28" s="45">
        <v>8</v>
      </c>
      <c r="S28" s="45" t="s">
        <v>40</v>
      </c>
      <c r="T28" s="55">
        <v>2</v>
      </c>
      <c r="U28" s="49"/>
      <c r="V28" s="45"/>
      <c r="W28" s="45"/>
      <c r="X28" s="45"/>
      <c r="Y28" s="55"/>
      <c r="Z28" s="49"/>
      <c r="AA28" s="45"/>
      <c r="AB28" s="55"/>
    </row>
    <row r="29" spans="1:28" ht="13.5">
      <c r="A29" s="74" t="s">
        <v>31</v>
      </c>
      <c r="B29" s="112" t="s">
        <v>144</v>
      </c>
      <c r="C29" s="62" t="s">
        <v>73</v>
      </c>
      <c r="D29" s="76">
        <f t="shared" si="0"/>
        <v>16</v>
      </c>
      <c r="E29" s="76">
        <f t="shared" si="1"/>
        <v>4</v>
      </c>
      <c r="F29" s="63"/>
      <c r="G29" s="58"/>
      <c r="H29" s="58"/>
      <c r="I29" s="58"/>
      <c r="J29" s="59"/>
      <c r="K29" s="60"/>
      <c r="L29" s="58"/>
      <c r="M29" s="58"/>
      <c r="N29" s="58"/>
      <c r="O29" s="61"/>
      <c r="P29" s="60">
        <v>8</v>
      </c>
      <c r="Q29" s="58">
        <v>8</v>
      </c>
      <c r="R29" s="58">
        <v>0</v>
      </c>
      <c r="S29" s="58" t="s">
        <v>40</v>
      </c>
      <c r="T29" s="61">
        <v>4</v>
      </c>
      <c r="U29" s="57"/>
      <c r="V29" s="58"/>
      <c r="W29" s="58"/>
      <c r="X29" s="58"/>
      <c r="Y29" s="61"/>
      <c r="Z29" s="57"/>
      <c r="AA29" s="58"/>
      <c r="AB29" s="61"/>
    </row>
    <row r="30" spans="1:28" ht="14.25" thickBot="1">
      <c r="A30" s="74" t="s">
        <v>32</v>
      </c>
      <c r="B30" s="112" t="s">
        <v>145</v>
      </c>
      <c r="C30" s="62" t="s">
        <v>74</v>
      </c>
      <c r="D30" s="76">
        <f t="shared" si="0"/>
        <v>32</v>
      </c>
      <c r="E30" s="76">
        <f t="shared" si="1"/>
        <v>8</v>
      </c>
      <c r="F30" s="63"/>
      <c r="G30" s="58"/>
      <c r="H30" s="58"/>
      <c r="I30" s="58"/>
      <c r="J30" s="59"/>
      <c r="K30" s="60"/>
      <c r="L30" s="58"/>
      <c r="M30" s="58"/>
      <c r="N30" s="58"/>
      <c r="O30" s="61"/>
      <c r="P30" s="60">
        <v>0</v>
      </c>
      <c r="Q30" s="58">
        <v>32</v>
      </c>
      <c r="R30" s="58">
        <v>0</v>
      </c>
      <c r="S30" s="58" t="s">
        <v>40</v>
      </c>
      <c r="T30" s="61">
        <v>8</v>
      </c>
      <c r="U30" s="57"/>
      <c r="V30" s="58"/>
      <c r="W30" s="58"/>
      <c r="X30" s="58"/>
      <c r="Y30" s="61"/>
      <c r="Z30" s="57">
        <v>14</v>
      </c>
      <c r="AA30" s="58"/>
      <c r="AB30" s="61"/>
    </row>
    <row r="31" spans="1:28" ht="13.5">
      <c r="A31" s="72" t="s">
        <v>33</v>
      </c>
      <c r="B31" s="110" t="s">
        <v>146</v>
      </c>
      <c r="C31" s="64" t="s">
        <v>75</v>
      </c>
      <c r="D31" s="65">
        <f t="shared" si="0"/>
        <v>8</v>
      </c>
      <c r="E31" s="65">
        <f t="shared" si="1"/>
        <v>2</v>
      </c>
      <c r="F31" s="71"/>
      <c r="G31" s="67"/>
      <c r="H31" s="67"/>
      <c r="I31" s="67"/>
      <c r="J31" s="68"/>
      <c r="K31" s="69"/>
      <c r="L31" s="67"/>
      <c r="M31" s="67"/>
      <c r="N31" s="67"/>
      <c r="O31" s="70"/>
      <c r="P31" s="69"/>
      <c r="Q31" s="67"/>
      <c r="R31" s="67"/>
      <c r="S31" s="67"/>
      <c r="T31" s="70"/>
      <c r="U31" s="66">
        <v>8</v>
      </c>
      <c r="V31" s="67">
        <v>0</v>
      </c>
      <c r="W31" s="67">
        <v>0</v>
      </c>
      <c r="X31" s="67" t="s">
        <v>27</v>
      </c>
      <c r="Y31" s="70">
        <v>2</v>
      </c>
      <c r="Z31" s="66">
        <v>15</v>
      </c>
      <c r="AA31" s="67"/>
      <c r="AB31" s="70"/>
    </row>
    <row r="32" spans="1:28" ht="13.5">
      <c r="A32" s="74" t="s">
        <v>47</v>
      </c>
      <c r="B32" s="112" t="s">
        <v>147</v>
      </c>
      <c r="C32" s="62" t="s">
        <v>76</v>
      </c>
      <c r="D32" s="76">
        <f t="shared" si="0"/>
        <v>8</v>
      </c>
      <c r="E32" s="76">
        <f t="shared" si="1"/>
        <v>2</v>
      </c>
      <c r="F32" s="63"/>
      <c r="G32" s="58"/>
      <c r="H32" s="58"/>
      <c r="I32" s="58"/>
      <c r="J32" s="59"/>
      <c r="K32" s="60"/>
      <c r="L32" s="58"/>
      <c r="M32" s="58"/>
      <c r="N32" s="58"/>
      <c r="O32" s="61"/>
      <c r="P32" s="60"/>
      <c r="Q32" s="58"/>
      <c r="R32" s="58"/>
      <c r="S32" s="58"/>
      <c r="T32" s="61"/>
      <c r="U32" s="57">
        <v>8</v>
      </c>
      <c r="V32" s="58">
        <v>0</v>
      </c>
      <c r="W32" s="58">
        <v>0</v>
      </c>
      <c r="X32" s="58" t="s">
        <v>27</v>
      </c>
      <c r="Y32" s="61">
        <v>2</v>
      </c>
      <c r="Z32" s="57"/>
      <c r="AA32" s="58"/>
      <c r="AB32" s="61"/>
    </row>
    <row r="33" spans="1:28" ht="13.5">
      <c r="A33" s="74" t="s">
        <v>48</v>
      </c>
      <c r="B33" s="112" t="s">
        <v>148</v>
      </c>
      <c r="C33" s="62" t="s">
        <v>77</v>
      </c>
      <c r="D33" s="76">
        <f t="shared" si="0"/>
        <v>8</v>
      </c>
      <c r="E33" s="76">
        <f t="shared" si="1"/>
        <v>2</v>
      </c>
      <c r="F33" s="63"/>
      <c r="G33" s="58"/>
      <c r="H33" s="58"/>
      <c r="I33" s="58"/>
      <c r="J33" s="59"/>
      <c r="K33" s="60"/>
      <c r="L33" s="58"/>
      <c r="M33" s="58"/>
      <c r="N33" s="58"/>
      <c r="O33" s="61"/>
      <c r="P33" s="60"/>
      <c r="Q33" s="58"/>
      <c r="R33" s="58"/>
      <c r="S33" s="58"/>
      <c r="T33" s="61"/>
      <c r="U33" s="57">
        <v>8</v>
      </c>
      <c r="V33" s="58">
        <v>0</v>
      </c>
      <c r="W33" s="58">
        <v>0</v>
      </c>
      <c r="X33" s="58" t="s">
        <v>27</v>
      </c>
      <c r="Y33" s="61">
        <v>2</v>
      </c>
      <c r="Z33" s="57"/>
      <c r="AA33" s="58"/>
      <c r="AB33" s="61"/>
    </row>
    <row r="34" spans="1:28" ht="13.5">
      <c r="A34" s="74" t="s">
        <v>49</v>
      </c>
      <c r="B34" s="112" t="s">
        <v>149</v>
      </c>
      <c r="C34" s="62" t="s">
        <v>78</v>
      </c>
      <c r="D34" s="76">
        <f t="shared" si="0"/>
        <v>16</v>
      </c>
      <c r="E34" s="76">
        <f t="shared" si="1"/>
        <v>4</v>
      </c>
      <c r="F34" s="63"/>
      <c r="G34" s="58"/>
      <c r="H34" s="58"/>
      <c r="I34" s="58"/>
      <c r="J34" s="59"/>
      <c r="K34" s="60"/>
      <c r="L34" s="58"/>
      <c r="M34" s="58"/>
      <c r="N34" s="58"/>
      <c r="O34" s="61"/>
      <c r="P34" s="60"/>
      <c r="Q34" s="58"/>
      <c r="R34" s="58"/>
      <c r="S34" s="58"/>
      <c r="T34" s="61"/>
      <c r="U34" s="57">
        <v>16</v>
      </c>
      <c r="V34" s="58">
        <v>0</v>
      </c>
      <c r="W34" s="58">
        <v>0</v>
      </c>
      <c r="X34" s="58" t="s">
        <v>27</v>
      </c>
      <c r="Y34" s="61">
        <v>4</v>
      </c>
      <c r="Z34" s="57">
        <v>1</v>
      </c>
      <c r="AA34" s="58"/>
      <c r="AB34" s="61"/>
    </row>
    <row r="35" spans="1:28" ht="13.5">
      <c r="A35" s="74" t="s">
        <v>50</v>
      </c>
      <c r="B35" s="112" t="s">
        <v>150</v>
      </c>
      <c r="C35" s="62" t="s">
        <v>79</v>
      </c>
      <c r="D35" s="76">
        <f t="shared" si="0"/>
        <v>16</v>
      </c>
      <c r="E35" s="76">
        <f t="shared" si="1"/>
        <v>4</v>
      </c>
      <c r="F35" s="63"/>
      <c r="G35" s="58"/>
      <c r="H35" s="58"/>
      <c r="I35" s="58"/>
      <c r="J35" s="59"/>
      <c r="K35" s="60"/>
      <c r="L35" s="58"/>
      <c r="M35" s="58"/>
      <c r="N35" s="58"/>
      <c r="O35" s="61"/>
      <c r="P35" s="60"/>
      <c r="Q35" s="58"/>
      <c r="R35" s="58"/>
      <c r="S35" s="58"/>
      <c r="T35" s="61"/>
      <c r="U35" s="57">
        <v>8</v>
      </c>
      <c r="V35" s="58">
        <v>8</v>
      </c>
      <c r="W35" s="58">
        <v>0</v>
      </c>
      <c r="X35" s="58" t="s">
        <v>40</v>
      </c>
      <c r="Y35" s="61">
        <v>4</v>
      </c>
      <c r="Z35" s="57">
        <v>20</v>
      </c>
      <c r="AA35" s="58"/>
      <c r="AB35" s="61"/>
    </row>
    <row r="36" spans="1:28" ht="13.5">
      <c r="A36" s="73" t="s">
        <v>51</v>
      </c>
      <c r="B36" s="111" t="s">
        <v>151</v>
      </c>
      <c r="C36" s="46" t="s">
        <v>80</v>
      </c>
      <c r="D36" s="75">
        <f t="shared" si="0"/>
        <v>16</v>
      </c>
      <c r="E36" s="75">
        <f t="shared" si="1"/>
        <v>4</v>
      </c>
      <c r="F36" s="49"/>
      <c r="G36" s="45"/>
      <c r="H36" s="45"/>
      <c r="I36" s="45"/>
      <c r="J36" s="51"/>
      <c r="K36" s="54"/>
      <c r="L36" s="45"/>
      <c r="M36" s="45"/>
      <c r="N36" s="45"/>
      <c r="O36" s="55"/>
      <c r="P36" s="54"/>
      <c r="Q36" s="45"/>
      <c r="R36" s="45"/>
      <c r="S36" s="45"/>
      <c r="T36" s="55"/>
      <c r="U36" s="47">
        <v>8</v>
      </c>
      <c r="V36" s="45">
        <v>8</v>
      </c>
      <c r="W36" s="45">
        <v>0</v>
      </c>
      <c r="X36" s="45" t="s">
        <v>40</v>
      </c>
      <c r="Y36" s="56">
        <v>4</v>
      </c>
      <c r="Z36" s="49"/>
      <c r="AA36" s="45"/>
      <c r="AB36" s="55"/>
    </row>
    <row r="37" spans="1:28" ht="13.5">
      <c r="A37" s="73" t="s">
        <v>52</v>
      </c>
      <c r="B37" s="111" t="s">
        <v>152</v>
      </c>
      <c r="C37" s="46" t="s">
        <v>81</v>
      </c>
      <c r="D37" s="109">
        <f t="shared" si="0"/>
        <v>32</v>
      </c>
      <c r="E37" s="75">
        <f t="shared" si="1"/>
        <v>8</v>
      </c>
      <c r="F37" s="49"/>
      <c r="G37" s="45"/>
      <c r="H37" s="45"/>
      <c r="I37" s="45"/>
      <c r="J37" s="51"/>
      <c r="K37" s="54"/>
      <c r="L37" s="45"/>
      <c r="M37" s="45"/>
      <c r="N37" s="45"/>
      <c r="O37" s="55"/>
      <c r="P37" s="54"/>
      <c r="Q37" s="45"/>
      <c r="R37" s="45"/>
      <c r="S37" s="45"/>
      <c r="T37" s="55"/>
      <c r="U37" s="47">
        <v>0</v>
      </c>
      <c r="V37" s="45">
        <v>32</v>
      </c>
      <c r="W37" s="45">
        <v>0</v>
      </c>
      <c r="X37" s="45" t="s">
        <v>40</v>
      </c>
      <c r="Y37" s="56">
        <v>8</v>
      </c>
      <c r="Z37" s="49">
        <v>21</v>
      </c>
      <c r="AA37" s="45"/>
      <c r="AB37" s="55"/>
    </row>
    <row r="38" spans="1:28" ht="14.25" thickBot="1">
      <c r="A38" s="77" t="s">
        <v>53</v>
      </c>
      <c r="B38" s="113" t="s">
        <v>153</v>
      </c>
      <c r="C38" s="78" t="s">
        <v>82</v>
      </c>
      <c r="D38" s="79">
        <f t="shared" si="0"/>
        <v>40</v>
      </c>
      <c r="E38" s="79">
        <f t="shared" si="1"/>
        <v>10</v>
      </c>
      <c r="F38" s="80"/>
      <c r="G38" s="81"/>
      <c r="H38" s="81"/>
      <c r="I38" s="81"/>
      <c r="J38" s="82"/>
      <c r="K38" s="80"/>
      <c r="L38" s="81"/>
      <c r="M38" s="81"/>
      <c r="N38" s="81"/>
      <c r="O38" s="82"/>
      <c r="P38" s="80"/>
      <c r="Q38" s="81"/>
      <c r="R38" s="81"/>
      <c r="S38" s="81"/>
      <c r="T38" s="82"/>
      <c r="U38" s="80">
        <v>0</v>
      </c>
      <c r="V38" s="81">
        <v>40</v>
      </c>
      <c r="W38" s="81">
        <v>0</v>
      </c>
      <c r="X38" s="81" t="s">
        <v>40</v>
      </c>
      <c r="Y38" s="82">
        <v>10</v>
      </c>
      <c r="Z38" s="80"/>
      <c r="AA38" s="81"/>
      <c r="AB38" s="82"/>
    </row>
    <row r="39" spans="1:28" ht="13.5" thickBot="1">
      <c r="A39" s="39" t="s">
        <v>37</v>
      </c>
      <c r="B39" s="40"/>
      <c r="C39" s="41"/>
      <c r="D39" s="38">
        <f t="shared" si="0"/>
        <v>480</v>
      </c>
      <c r="E39" s="38">
        <f t="shared" si="1"/>
        <v>120</v>
      </c>
      <c r="F39" s="38">
        <f>SUM(F10:F38)</f>
        <v>80</v>
      </c>
      <c r="G39" s="38">
        <f aca="true" t="shared" si="2" ref="G39:Y39">SUM(G10:G38)</f>
        <v>32</v>
      </c>
      <c r="H39" s="38">
        <f t="shared" si="2"/>
        <v>0</v>
      </c>
      <c r="I39" s="38">
        <f t="shared" si="2"/>
        <v>0</v>
      </c>
      <c r="J39" s="38">
        <f t="shared" si="2"/>
        <v>28</v>
      </c>
      <c r="K39" s="38">
        <f t="shared" si="2"/>
        <v>24</v>
      </c>
      <c r="L39" s="38">
        <f t="shared" si="2"/>
        <v>64</v>
      </c>
      <c r="M39" s="38">
        <f t="shared" si="2"/>
        <v>24</v>
      </c>
      <c r="N39" s="38">
        <f t="shared" si="2"/>
        <v>0</v>
      </c>
      <c r="O39" s="38">
        <f t="shared" si="2"/>
        <v>28</v>
      </c>
      <c r="P39" s="38">
        <f t="shared" si="2"/>
        <v>20</v>
      </c>
      <c r="Q39" s="38">
        <f t="shared" si="2"/>
        <v>40</v>
      </c>
      <c r="R39" s="38">
        <f t="shared" si="2"/>
        <v>52</v>
      </c>
      <c r="S39" s="38">
        <f t="shared" si="2"/>
        <v>0</v>
      </c>
      <c r="T39" s="38">
        <f t="shared" si="2"/>
        <v>28</v>
      </c>
      <c r="U39" s="38">
        <f t="shared" si="2"/>
        <v>56</v>
      </c>
      <c r="V39" s="38">
        <f t="shared" si="2"/>
        <v>88</v>
      </c>
      <c r="W39" s="38">
        <f t="shared" si="2"/>
        <v>0</v>
      </c>
      <c r="X39" s="38">
        <f t="shared" si="2"/>
        <v>0</v>
      </c>
      <c r="Y39" s="42">
        <f t="shared" si="2"/>
        <v>36</v>
      </c>
      <c r="Z39" s="15"/>
      <c r="AA39" s="15"/>
      <c r="AB39" s="15"/>
    </row>
    <row r="40" spans="1:28" ht="12.75">
      <c r="A40" s="16"/>
      <c r="B40" s="7"/>
      <c r="C40" s="17" t="s">
        <v>25</v>
      </c>
      <c r="D40" s="18"/>
      <c r="E40" s="19"/>
      <c r="F40" s="18"/>
      <c r="G40" s="20"/>
      <c r="H40" s="20"/>
      <c r="I40" s="20">
        <f>COUNTIF(I10:I39,"v")</f>
        <v>6</v>
      </c>
      <c r="J40" s="20"/>
      <c r="K40" s="20"/>
      <c r="L40" s="20"/>
      <c r="M40" s="20"/>
      <c r="N40" s="20">
        <f>COUNTIF(N10:N39,"v")</f>
        <v>2</v>
      </c>
      <c r="O40" s="20"/>
      <c r="P40" s="20"/>
      <c r="Q40" s="20"/>
      <c r="R40" s="20"/>
      <c r="S40" s="20">
        <f>COUNTIF(S10:S39,"v")</f>
        <v>1</v>
      </c>
      <c r="T40" s="20"/>
      <c r="U40" s="20"/>
      <c r="V40" s="20"/>
      <c r="W40" s="20"/>
      <c r="X40" s="20">
        <f>COUNTIF(X10:X39,"v")</f>
        <v>4</v>
      </c>
      <c r="Y40" s="19"/>
      <c r="Z40" s="15"/>
      <c r="AA40" s="15"/>
      <c r="AB40" s="15"/>
    </row>
    <row r="41" spans="1:28" ht="13.5" thickBot="1">
      <c r="A41" s="16"/>
      <c r="B41" s="7"/>
      <c r="C41" s="21" t="s">
        <v>41</v>
      </c>
      <c r="D41" s="22"/>
      <c r="E41" s="23"/>
      <c r="F41" s="22"/>
      <c r="G41" s="24"/>
      <c r="H41" s="24"/>
      <c r="I41" s="24">
        <f>COUNTIF(I10:I39,"é")</f>
        <v>1</v>
      </c>
      <c r="J41" s="24"/>
      <c r="K41" s="24"/>
      <c r="L41" s="24"/>
      <c r="M41" s="24"/>
      <c r="N41" s="24">
        <f>COUNTIF(N10:N39,"é")</f>
        <v>5</v>
      </c>
      <c r="O41" s="24"/>
      <c r="P41" s="24"/>
      <c r="Q41" s="24"/>
      <c r="R41" s="24"/>
      <c r="S41" s="24">
        <f>COUNTIF(S10:S39,"é")</f>
        <v>6</v>
      </c>
      <c r="T41" s="24"/>
      <c r="U41" s="24"/>
      <c r="V41" s="24"/>
      <c r="W41" s="24"/>
      <c r="X41" s="24">
        <f>COUNTIF(X10:X39,"é")</f>
        <v>4</v>
      </c>
      <c r="Y41" s="23"/>
      <c r="Z41" s="15"/>
      <c r="AA41" s="15"/>
      <c r="AB41" s="15"/>
    </row>
    <row r="42" spans="1:28" ht="13.5" thickBot="1">
      <c r="A42" s="25"/>
      <c r="B42" s="7"/>
      <c r="C42" s="3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37"/>
      <c r="AA42" s="37"/>
      <c r="AB42" s="37"/>
    </row>
    <row r="43" spans="1:28" ht="15.75" thickBot="1">
      <c r="A43" s="7"/>
      <c r="B43" s="86"/>
      <c r="C43" s="87" t="s">
        <v>84</v>
      </c>
      <c r="D43" s="88" t="s">
        <v>34</v>
      </c>
      <c r="E43" s="89" t="s">
        <v>26</v>
      </c>
      <c r="F43" s="89" t="s">
        <v>10</v>
      </c>
      <c r="G43" s="89" t="s">
        <v>11</v>
      </c>
      <c r="H43" s="89" t="s">
        <v>12</v>
      </c>
      <c r="I43" s="89" t="s">
        <v>27</v>
      </c>
      <c r="J43" s="90" t="s">
        <v>40</v>
      </c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</row>
    <row r="44" spans="1:28" ht="15">
      <c r="A44" s="25"/>
      <c r="B44" s="86"/>
      <c r="C44" s="91" t="s">
        <v>85</v>
      </c>
      <c r="D44" s="92">
        <f>SUM(D10:D16)</f>
        <v>112</v>
      </c>
      <c r="E44" s="92">
        <f>SUM(E10:E16)</f>
        <v>28</v>
      </c>
      <c r="F44" s="93">
        <f>F39</f>
        <v>80</v>
      </c>
      <c r="G44" s="93">
        <f>G39</f>
        <v>32</v>
      </c>
      <c r="H44" s="93">
        <f>H39</f>
        <v>0</v>
      </c>
      <c r="I44" s="93">
        <f>I40</f>
        <v>6</v>
      </c>
      <c r="J44" s="94">
        <f>I41</f>
        <v>1</v>
      </c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</row>
    <row r="45" spans="1:28" ht="15">
      <c r="A45" s="25"/>
      <c r="B45" s="86"/>
      <c r="C45" s="95" t="s">
        <v>86</v>
      </c>
      <c r="D45" s="96">
        <f>SUM(D17:D23)</f>
        <v>112</v>
      </c>
      <c r="E45" s="96">
        <f>SUM(E17:E23)</f>
        <v>28</v>
      </c>
      <c r="F45" s="97">
        <f>J39</f>
        <v>28</v>
      </c>
      <c r="G45" s="97">
        <f>K39</f>
        <v>24</v>
      </c>
      <c r="H45" s="97">
        <f>L39</f>
        <v>64</v>
      </c>
      <c r="I45" s="97">
        <f>N40</f>
        <v>2</v>
      </c>
      <c r="J45" s="98">
        <f>N41</f>
        <v>5</v>
      </c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</row>
    <row r="46" spans="2:28" ht="12.75" customHeight="1">
      <c r="B46" s="86"/>
      <c r="C46" s="95" t="s">
        <v>87</v>
      </c>
      <c r="D46" s="96">
        <f>SUM(D24:D30)</f>
        <v>112</v>
      </c>
      <c r="E46" s="96">
        <f>SUM(E24:E30)</f>
        <v>28</v>
      </c>
      <c r="F46" s="97">
        <f>P39</f>
        <v>20</v>
      </c>
      <c r="G46" s="97">
        <f>Q39</f>
        <v>40</v>
      </c>
      <c r="H46" s="97">
        <f>R39</f>
        <v>52</v>
      </c>
      <c r="I46" s="97">
        <f>S40</f>
        <v>1</v>
      </c>
      <c r="J46" s="98">
        <f>S41</f>
        <v>6</v>
      </c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2:28" ht="12.75" customHeight="1" thickBot="1">
      <c r="B47" s="86"/>
      <c r="C47" s="99" t="s">
        <v>88</v>
      </c>
      <c r="D47" s="100">
        <f>SUM(D31:D38)</f>
        <v>144</v>
      </c>
      <c r="E47" s="100">
        <f>SUM(E31:E38)</f>
        <v>36</v>
      </c>
      <c r="F47" s="101">
        <f>U39</f>
        <v>56</v>
      </c>
      <c r="G47" s="101">
        <f>V39</f>
        <v>88</v>
      </c>
      <c r="H47" s="101">
        <f>W39</f>
        <v>0</v>
      </c>
      <c r="I47" s="101">
        <f>X40</f>
        <v>4</v>
      </c>
      <c r="J47" s="102">
        <f>X41</f>
        <v>4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</row>
    <row r="48" spans="2:28" ht="12.75" customHeight="1" thickBot="1">
      <c r="B48" s="86"/>
      <c r="C48" s="87" t="s">
        <v>89</v>
      </c>
      <c r="D48" s="88">
        <f aca="true" t="shared" si="3" ref="D48:J48">SUM(D44:D47)</f>
        <v>480</v>
      </c>
      <c r="E48" s="88">
        <f t="shared" si="3"/>
        <v>120</v>
      </c>
      <c r="F48" s="88">
        <f t="shared" si="3"/>
        <v>184</v>
      </c>
      <c r="G48" s="88">
        <f t="shared" si="3"/>
        <v>184</v>
      </c>
      <c r="H48" s="88">
        <f t="shared" si="3"/>
        <v>116</v>
      </c>
      <c r="I48" s="88">
        <f t="shared" si="3"/>
        <v>13</v>
      </c>
      <c r="J48" s="103">
        <f t="shared" si="3"/>
        <v>16</v>
      </c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2:28" ht="12.75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2:28" ht="12.75" customHeight="1">
      <c r="B50" s="86"/>
      <c r="C50" s="104" t="s">
        <v>90</v>
      </c>
      <c r="D50" s="105">
        <f>F48/D48</f>
        <v>0.38333333333333336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2:28" ht="12.75" customHeight="1">
      <c r="B51" s="86"/>
      <c r="C51" s="104" t="s">
        <v>91</v>
      </c>
      <c r="D51" s="105">
        <f>100%-D50</f>
        <v>0.6166666666666667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2:28" ht="12.75" customHeight="1">
      <c r="B52" s="86"/>
      <c r="C52" s="104" t="s">
        <v>92</v>
      </c>
      <c r="D52" s="105">
        <f>(D16+D23+D30+D37)/D48</f>
        <v>0.26666666666666666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</row>
    <row r="53" spans="2:28" ht="12.7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</row>
    <row r="54" spans="2:28" ht="12.75" customHeight="1">
      <c r="B54" s="86"/>
      <c r="C54" s="106" t="s">
        <v>83</v>
      </c>
      <c r="D54" s="107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</row>
    <row r="55" spans="2:28" ht="12.75" customHeight="1">
      <c r="B55" s="86"/>
      <c r="C55" s="108" t="s">
        <v>54</v>
      </c>
      <c r="D55" s="107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2:28" ht="12.75" customHeight="1">
      <c r="B56" s="86"/>
      <c r="C56" s="108" t="s">
        <v>80</v>
      </c>
      <c r="D56" s="107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</row>
  </sheetData>
  <sheetProtection/>
  <mergeCells count="14">
    <mergeCell ref="F7:Y7"/>
    <mergeCell ref="F8:J8"/>
    <mergeCell ref="K8:O8"/>
    <mergeCell ref="Z7:AB8"/>
    <mergeCell ref="Z4:AB4"/>
    <mergeCell ref="Z9:AB9"/>
    <mergeCell ref="A7:A8"/>
    <mergeCell ref="B7:B8"/>
    <mergeCell ref="C7:C8"/>
    <mergeCell ref="A6:Y6"/>
    <mergeCell ref="D7:D8"/>
    <mergeCell ref="P8:T8"/>
    <mergeCell ref="U8:Y8"/>
    <mergeCell ref="E7:E8"/>
  </mergeCells>
  <printOptions horizontalCentered="1"/>
  <pageMargins left="0.3937007874015748" right="0.3937007874015748" top="0.1968503937007874" bottom="0.1968503937007874" header="0.5118110236220472" footer="0.2755905511811024"/>
  <pageSetup fitToWidth="0" fitToHeight="1" horizontalDpi="600" verticalDpi="600" orientation="landscape" paperSize="9" scale="75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28125" style="0" customWidth="1"/>
    <col min="3" max="3" width="46.7109375" style="0" customWidth="1"/>
    <col min="4" max="4" width="3.7109375" style="0" bestFit="1" customWidth="1"/>
    <col min="5" max="5" width="4.28125" style="0" bestFit="1" customWidth="1"/>
    <col min="6" max="6" width="5.8515625" style="0" bestFit="1" customWidth="1"/>
  </cols>
  <sheetData>
    <row r="1" spans="1:6" ht="13.5" customHeight="1" thickBot="1">
      <c r="A1" s="130"/>
      <c r="B1" s="131"/>
      <c r="C1" s="125"/>
      <c r="D1" s="132" t="s">
        <v>94</v>
      </c>
      <c r="E1" s="133" t="s">
        <v>95</v>
      </c>
      <c r="F1" s="134" t="s">
        <v>96</v>
      </c>
    </row>
    <row r="2" spans="1:6" ht="13.5" customHeight="1">
      <c r="A2" s="130"/>
      <c r="B2" s="114" t="s">
        <v>97</v>
      </c>
      <c r="C2" s="115"/>
      <c r="D2" s="115"/>
      <c r="E2" s="115"/>
      <c r="F2" s="116"/>
    </row>
    <row r="3" spans="1:6" ht="13.5" customHeight="1">
      <c r="A3" s="130"/>
      <c r="B3" s="117" t="s">
        <v>101</v>
      </c>
      <c r="C3" s="118" t="s">
        <v>112</v>
      </c>
      <c r="D3" s="118">
        <v>4</v>
      </c>
      <c r="E3" s="118">
        <v>4</v>
      </c>
      <c r="F3" s="119">
        <v>4</v>
      </c>
    </row>
    <row r="4" spans="1:6" ht="13.5" customHeight="1">
      <c r="A4" s="130"/>
      <c r="B4" s="117" t="s">
        <v>101</v>
      </c>
      <c r="C4" s="118" t="s">
        <v>113</v>
      </c>
      <c r="D4" s="118">
        <v>4</v>
      </c>
      <c r="E4" s="118">
        <v>6</v>
      </c>
      <c r="F4" s="119">
        <v>6</v>
      </c>
    </row>
    <row r="5" spans="1:6" ht="13.5" customHeight="1" thickBot="1">
      <c r="A5" s="130"/>
      <c r="B5" s="120"/>
      <c r="C5" s="121" t="s">
        <v>115</v>
      </c>
      <c r="D5" s="122">
        <v>8</v>
      </c>
      <c r="E5" s="121">
        <v>10</v>
      </c>
      <c r="F5" s="123">
        <v>10</v>
      </c>
    </row>
    <row r="6" spans="1:6" ht="13.5" customHeight="1">
      <c r="A6" s="130"/>
      <c r="B6" s="114" t="s">
        <v>98</v>
      </c>
      <c r="C6" s="115"/>
      <c r="D6" s="115"/>
      <c r="E6" s="115"/>
      <c r="F6" s="116"/>
    </row>
    <row r="7" spans="1:6" ht="13.5" customHeight="1">
      <c r="A7" s="130"/>
      <c r="B7" s="117" t="s">
        <v>102</v>
      </c>
      <c r="C7" s="118" t="s">
        <v>108</v>
      </c>
      <c r="D7" s="118">
        <v>6</v>
      </c>
      <c r="E7" s="118">
        <v>8</v>
      </c>
      <c r="F7" s="119">
        <v>10</v>
      </c>
    </row>
    <row r="8" spans="1:6" ht="13.5" customHeight="1">
      <c r="A8" s="130"/>
      <c r="B8" s="117" t="s">
        <v>99</v>
      </c>
      <c r="C8" s="118" t="s">
        <v>109</v>
      </c>
      <c r="D8" s="118">
        <v>6</v>
      </c>
      <c r="E8" s="118">
        <v>10</v>
      </c>
      <c r="F8" s="119">
        <v>10</v>
      </c>
    </row>
    <row r="9" spans="1:6" ht="13.5" customHeight="1">
      <c r="A9" s="130"/>
      <c r="B9" s="117" t="s">
        <v>99</v>
      </c>
      <c r="C9" s="118" t="s">
        <v>110</v>
      </c>
      <c r="D9" s="118">
        <v>8</v>
      </c>
      <c r="E9" s="118">
        <v>8</v>
      </c>
      <c r="F9" s="119">
        <v>10</v>
      </c>
    </row>
    <row r="10" spans="1:6" ht="13.5" customHeight="1">
      <c r="A10" s="130"/>
      <c r="B10" s="117" t="s">
        <v>99</v>
      </c>
      <c r="C10" s="118" t="s">
        <v>111</v>
      </c>
      <c r="D10" s="118">
        <v>12</v>
      </c>
      <c r="E10" s="118">
        <v>16</v>
      </c>
      <c r="F10" s="119">
        <v>20</v>
      </c>
    </row>
    <row r="11" spans="1:6" ht="13.5" customHeight="1" thickBot="1">
      <c r="A11" s="130"/>
      <c r="B11" s="120"/>
      <c r="C11" s="121" t="s">
        <v>116</v>
      </c>
      <c r="D11" s="122">
        <v>32</v>
      </c>
      <c r="E11" s="121">
        <v>42</v>
      </c>
      <c r="F11" s="123">
        <v>50</v>
      </c>
    </row>
    <row r="12" spans="1:6" ht="13.5" customHeight="1">
      <c r="A12" s="130"/>
      <c r="B12" s="114" t="s">
        <v>103</v>
      </c>
      <c r="C12" s="115"/>
      <c r="D12" s="115"/>
      <c r="E12" s="115"/>
      <c r="F12" s="116"/>
    </row>
    <row r="13" spans="1:6" ht="13.5" customHeight="1">
      <c r="A13" s="130"/>
      <c r="B13" s="117" t="s">
        <v>104</v>
      </c>
      <c r="C13" s="118" t="s">
        <v>106</v>
      </c>
      <c r="D13" s="118">
        <v>2</v>
      </c>
      <c r="E13" s="118">
        <v>4</v>
      </c>
      <c r="F13" s="119">
        <v>4</v>
      </c>
    </row>
    <row r="14" spans="1:6" ht="13.5" customHeight="1">
      <c r="A14" s="130"/>
      <c r="B14" s="117" t="s">
        <v>100</v>
      </c>
      <c r="C14" s="118" t="s">
        <v>114</v>
      </c>
      <c r="D14" s="118">
        <v>0</v>
      </c>
      <c r="E14" s="118">
        <v>2</v>
      </c>
      <c r="F14" s="119">
        <v>2</v>
      </c>
    </row>
    <row r="15" spans="1:6" ht="13.5" customHeight="1">
      <c r="A15" s="130"/>
      <c r="B15" s="117" t="s">
        <v>100</v>
      </c>
      <c r="C15" s="118" t="s">
        <v>119</v>
      </c>
      <c r="D15" s="118">
        <v>6</v>
      </c>
      <c r="E15" s="118">
        <v>8</v>
      </c>
      <c r="F15" s="119">
        <v>10</v>
      </c>
    </row>
    <row r="16" spans="1:6" ht="13.5" customHeight="1">
      <c r="A16" s="130"/>
      <c r="B16" s="117" t="s">
        <v>100</v>
      </c>
      <c r="C16" s="118" t="s">
        <v>118</v>
      </c>
      <c r="D16" s="118">
        <v>4</v>
      </c>
      <c r="E16" s="118">
        <v>4</v>
      </c>
      <c r="F16" s="119">
        <v>4</v>
      </c>
    </row>
    <row r="17" spans="1:6" ht="13.5" customHeight="1">
      <c r="A17" s="130"/>
      <c r="B17" s="117" t="s">
        <v>100</v>
      </c>
      <c r="C17" s="118" t="s">
        <v>107</v>
      </c>
      <c r="D17" s="118">
        <v>6</v>
      </c>
      <c r="E17" s="118">
        <v>8</v>
      </c>
      <c r="F17" s="119">
        <v>10</v>
      </c>
    </row>
    <row r="18" spans="1:6" ht="13.5" customHeight="1" thickBot="1">
      <c r="A18" s="130"/>
      <c r="B18" s="120"/>
      <c r="C18" s="121" t="s">
        <v>117</v>
      </c>
      <c r="D18" s="122">
        <v>18</v>
      </c>
      <c r="E18" s="121">
        <v>26</v>
      </c>
      <c r="F18" s="123">
        <v>30</v>
      </c>
    </row>
    <row r="19" spans="1:6" ht="13.5" customHeight="1" thickBot="1">
      <c r="A19" s="130"/>
      <c r="B19" s="124" t="s">
        <v>105</v>
      </c>
      <c r="C19" s="125"/>
      <c r="D19" s="125">
        <v>32</v>
      </c>
      <c r="E19" s="126">
        <v>32</v>
      </c>
      <c r="F19" s="127">
        <v>32</v>
      </c>
    </row>
    <row r="20" spans="1:6" ht="13.5" customHeight="1" thickBot="1">
      <c r="A20" s="130"/>
      <c r="B20" s="124" t="s">
        <v>82</v>
      </c>
      <c r="C20" s="125"/>
      <c r="D20" s="125">
        <v>10</v>
      </c>
      <c r="E20" s="126">
        <v>10</v>
      </c>
      <c r="F20" s="127">
        <v>10</v>
      </c>
    </row>
    <row r="21" spans="1:6" ht="13.5" customHeight="1" thickBot="1">
      <c r="A21" s="130"/>
      <c r="B21" s="128"/>
      <c r="C21" s="126" t="s">
        <v>37</v>
      </c>
      <c r="D21" s="126"/>
      <c r="E21" s="126">
        <v>120</v>
      </c>
      <c r="F21" s="129" t="s">
        <v>26</v>
      </c>
    </row>
    <row r="22" spans="1:6" ht="13.5" customHeight="1">
      <c r="A22" s="130"/>
      <c r="B22" s="130"/>
      <c r="C22" s="130"/>
      <c r="D22" s="130"/>
      <c r="E22" s="130"/>
      <c r="F22" s="130"/>
    </row>
    <row r="23" spans="1:6" ht="15">
      <c r="A23" s="130"/>
      <c r="B23" s="135"/>
      <c r="C23" s="135"/>
      <c r="D23" s="135"/>
      <c r="E23" s="135"/>
      <c r="F23" s="1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43.28125" style="0" bestFit="1" customWidth="1"/>
    <col min="3" max="3" width="4.57421875" style="0" bestFit="1" customWidth="1"/>
    <col min="4" max="4" width="2.7109375" style="0" bestFit="1" customWidth="1"/>
    <col min="5" max="5" width="3.421875" style="0" bestFit="1" customWidth="1"/>
    <col min="6" max="6" width="2.7109375" style="0" bestFit="1" customWidth="1"/>
    <col min="7" max="7" width="2.140625" style="0" bestFit="1" customWidth="1"/>
    <col min="8" max="8" width="3.00390625" style="0" bestFit="1" customWidth="1"/>
    <col min="9" max="9" width="11.421875" style="0" bestFit="1" customWidth="1"/>
    <col min="10" max="10" width="31.00390625" style="0" bestFit="1" customWidth="1"/>
  </cols>
  <sheetData>
    <row r="1" spans="1:10" ht="13.5" thickBot="1">
      <c r="A1" s="136" t="s">
        <v>122</v>
      </c>
      <c r="B1" s="137" t="s">
        <v>1</v>
      </c>
      <c r="C1" s="138" t="s">
        <v>120</v>
      </c>
      <c r="D1" s="137" t="s">
        <v>10</v>
      </c>
      <c r="E1" s="137" t="s">
        <v>11</v>
      </c>
      <c r="F1" s="137" t="s">
        <v>12</v>
      </c>
      <c r="G1" s="137" t="s">
        <v>13</v>
      </c>
      <c r="H1" s="137" t="s">
        <v>14</v>
      </c>
      <c r="I1" s="138" t="s">
        <v>121</v>
      </c>
      <c r="J1" s="139" t="s">
        <v>123</v>
      </c>
    </row>
    <row r="2" spans="1:10" ht="12.75">
      <c r="A2" s="140">
        <v>1</v>
      </c>
      <c r="B2" s="141" t="s">
        <v>54</v>
      </c>
      <c r="C2" s="141">
        <v>1</v>
      </c>
      <c r="D2" s="141">
        <v>16</v>
      </c>
      <c r="E2" s="141">
        <v>0</v>
      </c>
      <c r="F2" s="141">
        <v>0</v>
      </c>
      <c r="G2" s="141" t="s">
        <v>27</v>
      </c>
      <c r="H2" s="141">
        <v>4</v>
      </c>
      <c r="I2" s="141" t="s">
        <v>101</v>
      </c>
      <c r="J2" s="142" t="s">
        <v>112</v>
      </c>
    </row>
    <row r="3" spans="1:10" ht="12.75">
      <c r="A3" s="143">
        <v>2</v>
      </c>
      <c r="B3" s="144" t="s">
        <v>55</v>
      </c>
      <c r="C3" s="144">
        <v>1</v>
      </c>
      <c r="D3" s="144">
        <v>8</v>
      </c>
      <c r="E3" s="144">
        <v>0</v>
      </c>
      <c r="F3" s="144">
        <v>0</v>
      </c>
      <c r="G3" s="144" t="s">
        <v>27</v>
      </c>
      <c r="H3" s="144">
        <v>2</v>
      </c>
      <c r="I3" s="144" t="s">
        <v>100</v>
      </c>
      <c r="J3" s="145" t="s">
        <v>106</v>
      </c>
    </row>
    <row r="4" spans="1:10" ht="12.75">
      <c r="A4" s="143">
        <v>3</v>
      </c>
      <c r="B4" s="144" t="s">
        <v>56</v>
      </c>
      <c r="C4" s="144">
        <v>1</v>
      </c>
      <c r="D4" s="144">
        <v>8</v>
      </c>
      <c r="E4" s="144">
        <v>0</v>
      </c>
      <c r="F4" s="144">
        <v>0</v>
      </c>
      <c r="G4" s="144" t="s">
        <v>27</v>
      </c>
      <c r="H4" s="144">
        <v>2</v>
      </c>
      <c r="I4" s="144" t="s">
        <v>101</v>
      </c>
      <c r="J4" s="145" t="s">
        <v>113</v>
      </c>
    </row>
    <row r="5" spans="1:10" ht="12.75">
      <c r="A5" s="143">
        <v>4</v>
      </c>
      <c r="B5" s="144" t="s">
        <v>57</v>
      </c>
      <c r="C5" s="144">
        <v>1</v>
      </c>
      <c r="D5" s="144">
        <v>16</v>
      </c>
      <c r="E5" s="144">
        <v>0</v>
      </c>
      <c r="F5" s="144">
        <v>0</v>
      </c>
      <c r="G5" s="144" t="s">
        <v>27</v>
      </c>
      <c r="H5" s="144">
        <v>4</v>
      </c>
      <c r="I5" s="144" t="s">
        <v>99</v>
      </c>
      <c r="J5" s="145" t="s">
        <v>108</v>
      </c>
    </row>
    <row r="6" spans="1:10" ht="12.75">
      <c r="A6" s="143">
        <v>5</v>
      </c>
      <c r="B6" s="144" t="s">
        <v>58</v>
      </c>
      <c r="C6" s="144">
        <v>1</v>
      </c>
      <c r="D6" s="144">
        <v>16</v>
      </c>
      <c r="E6" s="144">
        <v>0</v>
      </c>
      <c r="F6" s="144">
        <v>0</v>
      </c>
      <c r="G6" s="144" t="s">
        <v>27</v>
      </c>
      <c r="H6" s="144">
        <v>4</v>
      </c>
      <c r="I6" s="144" t="s">
        <v>99</v>
      </c>
      <c r="J6" s="145" t="s">
        <v>109</v>
      </c>
    </row>
    <row r="7" spans="1:10" ht="12.75">
      <c r="A7" s="143">
        <v>6</v>
      </c>
      <c r="B7" s="144" t="s">
        <v>59</v>
      </c>
      <c r="C7" s="144">
        <v>1</v>
      </c>
      <c r="D7" s="144">
        <v>16</v>
      </c>
      <c r="E7" s="144">
        <v>0</v>
      </c>
      <c r="F7" s="144">
        <v>0</v>
      </c>
      <c r="G7" s="144" t="s">
        <v>27</v>
      </c>
      <c r="H7" s="144">
        <v>4</v>
      </c>
      <c r="I7" s="144" t="s">
        <v>99</v>
      </c>
      <c r="J7" s="145" t="s">
        <v>110</v>
      </c>
    </row>
    <row r="8" spans="1:10" ht="13.5" thickBot="1">
      <c r="A8" s="146">
        <v>7</v>
      </c>
      <c r="B8" s="147" t="s">
        <v>60</v>
      </c>
      <c r="C8" s="147">
        <v>1</v>
      </c>
      <c r="D8" s="147">
        <v>0</v>
      </c>
      <c r="E8" s="147">
        <v>32</v>
      </c>
      <c r="F8" s="147">
        <v>0</v>
      </c>
      <c r="G8" s="147" t="s">
        <v>40</v>
      </c>
      <c r="H8" s="147">
        <v>8</v>
      </c>
      <c r="I8" s="147" t="s">
        <v>105</v>
      </c>
      <c r="J8" s="148" t="s">
        <v>105</v>
      </c>
    </row>
    <row r="9" spans="1:10" ht="12.75">
      <c r="A9" s="140">
        <v>8</v>
      </c>
      <c r="B9" s="141" t="s">
        <v>61</v>
      </c>
      <c r="C9" s="141">
        <v>2</v>
      </c>
      <c r="D9" s="141">
        <v>0</v>
      </c>
      <c r="E9" s="141">
        <v>16</v>
      </c>
      <c r="F9" s="141">
        <v>0</v>
      </c>
      <c r="G9" s="141" t="s">
        <v>40</v>
      </c>
      <c r="H9" s="141">
        <v>4</v>
      </c>
      <c r="I9" s="141" t="s">
        <v>99</v>
      </c>
      <c r="J9" s="142" t="s">
        <v>108</v>
      </c>
    </row>
    <row r="10" spans="1:10" ht="12.75">
      <c r="A10" s="143">
        <v>9</v>
      </c>
      <c r="B10" s="144" t="s">
        <v>62</v>
      </c>
      <c r="C10" s="144">
        <v>2</v>
      </c>
      <c r="D10" s="144">
        <v>0</v>
      </c>
      <c r="E10" s="144">
        <v>16</v>
      </c>
      <c r="F10" s="144">
        <v>0</v>
      </c>
      <c r="G10" s="144" t="s">
        <v>40</v>
      </c>
      <c r="H10" s="144">
        <v>4</v>
      </c>
      <c r="I10" s="144" t="s">
        <v>99</v>
      </c>
      <c r="J10" s="145" t="s">
        <v>109</v>
      </c>
    </row>
    <row r="11" spans="1:10" ht="12.75">
      <c r="A11" s="143">
        <v>10</v>
      </c>
      <c r="B11" s="144" t="s">
        <v>63</v>
      </c>
      <c r="C11" s="144">
        <v>2</v>
      </c>
      <c r="D11" s="144">
        <v>0</v>
      </c>
      <c r="E11" s="144">
        <v>0</v>
      </c>
      <c r="F11" s="144">
        <v>16</v>
      </c>
      <c r="G11" s="144" t="s">
        <v>40</v>
      </c>
      <c r="H11" s="144">
        <v>4</v>
      </c>
      <c r="I11" s="144" t="s">
        <v>99</v>
      </c>
      <c r="J11" s="145" t="s">
        <v>110</v>
      </c>
    </row>
    <row r="12" spans="1:10" ht="12.75">
      <c r="A12" s="143">
        <v>11</v>
      </c>
      <c r="B12" s="144" t="s">
        <v>64</v>
      </c>
      <c r="C12" s="144">
        <v>2</v>
      </c>
      <c r="D12" s="144">
        <v>8</v>
      </c>
      <c r="E12" s="144">
        <v>0</v>
      </c>
      <c r="F12" s="144">
        <v>0</v>
      </c>
      <c r="G12" s="144" t="s">
        <v>27</v>
      </c>
      <c r="H12" s="144">
        <v>2</v>
      </c>
      <c r="I12" s="144" t="s">
        <v>100</v>
      </c>
      <c r="J12" s="145" t="s">
        <v>114</v>
      </c>
    </row>
    <row r="13" spans="1:10" ht="12.75">
      <c r="A13" s="143">
        <v>12</v>
      </c>
      <c r="B13" s="144" t="s">
        <v>65</v>
      </c>
      <c r="C13" s="144">
        <v>2</v>
      </c>
      <c r="D13" s="144">
        <v>8</v>
      </c>
      <c r="E13" s="144">
        <v>0</v>
      </c>
      <c r="F13" s="144">
        <v>8</v>
      </c>
      <c r="G13" s="144" t="s">
        <v>40</v>
      </c>
      <c r="H13" s="144">
        <v>4</v>
      </c>
      <c r="I13" s="144" t="s">
        <v>101</v>
      </c>
      <c r="J13" s="145" t="s">
        <v>113</v>
      </c>
    </row>
    <row r="14" spans="1:10" ht="12.75">
      <c r="A14" s="143">
        <v>13</v>
      </c>
      <c r="B14" s="144" t="s">
        <v>66</v>
      </c>
      <c r="C14" s="144">
        <v>2</v>
      </c>
      <c r="D14" s="144">
        <v>8</v>
      </c>
      <c r="E14" s="144">
        <v>0</v>
      </c>
      <c r="F14" s="144">
        <v>0</v>
      </c>
      <c r="G14" s="144" t="s">
        <v>27</v>
      </c>
      <c r="H14" s="144">
        <v>2</v>
      </c>
      <c r="I14" s="144" t="s">
        <v>99</v>
      </c>
      <c r="J14" s="145" t="s">
        <v>109</v>
      </c>
    </row>
    <row r="15" spans="1:10" ht="13.5" thickBot="1">
      <c r="A15" s="146">
        <v>14</v>
      </c>
      <c r="B15" s="147" t="s">
        <v>67</v>
      </c>
      <c r="C15" s="147">
        <v>2</v>
      </c>
      <c r="D15" s="147">
        <v>0</v>
      </c>
      <c r="E15" s="147">
        <v>32</v>
      </c>
      <c r="F15" s="147">
        <v>0</v>
      </c>
      <c r="G15" s="147" t="s">
        <v>40</v>
      </c>
      <c r="H15" s="147">
        <v>8</v>
      </c>
      <c r="I15" s="147" t="s">
        <v>105</v>
      </c>
      <c r="J15" s="148" t="s">
        <v>105</v>
      </c>
    </row>
    <row r="16" spans="1:10" ht="12.75">
      <c r="A16" s="140">
        <v>15</v>
      </c>
      <c r="B16" s="141" t="s">
        <v>68</v>
      </c>
      <c r="C16" s="141">
        <v>3</v>
      </c>
      <c r="D16" s="141">
        <v>8</v>
      </c>
      <c r="E16" s="141">
        <v>0</v>
      </c>
      <c r="F16" s="141">
        <v>0</v>
      </c>
      <c r="G16" s="141" t="s">
        <v>27</v>
      </c>
      <c r="H16" s="141">
        <v>2</v>
      </c>
      <c r="I16" s="141" t="s">
        <v>99</v>
      </c>
      <c r="J16" s="142" t="s">
        <v>111</v>
      </c>
    </row>
    <row r="17" spans="1:10" ht="12.75">
      <c r="A17" s="143">
        <v>16</v>
      </c>
      <c r="B17" s="144" t="s">
        <v>69</v>
      </c>
      <c r="C17" s="144">
        <v>3</v>
      </c>
      <c r="D17" s="144">
        <v>4</v>
      </c>
      <c r="E17" s="144">
        <v>0</v>
      </c>
      <c r="F17" s="144">
        <v>12</v>
      </c>
      <c r="G17" s="144" t="s">
        <v>40</v>
      </c>
      <c r="H17" s="144">
        <v>4</v>
      </c>
      <c r="I17" s="144" t="s">
        <v>99</v>
      </c>
      <c r="J17" s="145" t="s">
        <v>111</v>
      </c>
    </row>
    <row r="18" spans="1:10" ht="12.75">
      <c r="A18" s="143">
        <v>17</v>
      </c>
      <c r="B18" s="144" t="s">
        <v>70</v>
      </c>
      <c r="C18" s="144">
        <v>3</v>
      </c>
      <c r="D18" s="144">
        <v>0</v>
      </c>
      <c r="E18" s="144">
        <v>0</v>
      </c>
      <c r="F18" s="144">
        <v>16</v>
      </c>
      <c r="G18" s="144" t="s">
        <v>40</v>
      </c>
      <c r="H18" s="144">
        <v>4</v>
      </c>
      <c r="I18" s="144" t="s">
        <v>99</v>
      </c>
      <c r="J18" s="145" t="s">
        <v>111</v>
      </c>
    </row>
    <row r="19" spans="1:10" ht="12.75">
      <c r="A19" s="143">
        <v>18</v>
      </c>
      <c r="B19" s="144" t="s">
        <v>71</v>
      </c>
      <c r="C19" s="144">
        <v>3</v>
      </c>
      <c r="D19" s="144">
        <v>0</v>
      </c>
      <c r="E19" s="144">
        <v>0</v>
      </c>
      <c r="F19" s="144">
        <v>16</v>
      </c>
      <c r="G19" s="144" t="s">
        <v>40</v>
      </c>
      <c r="H19" s="144">
        <v>4</v>
      </c>
      <c r="I19" s="144" t="s">
        <v>99</v>
      </c>
      <c r="J19" s="145" t="s">
        <v>111</v>
      </c>
    </row>
    <row r="20" spans="1:10" ht="12.75">
      <c r="A20" s="143">
        <v>19</v>
      </c>
      <c r="B20" s="144" t="s">
        <v>72</v>
      </c>
      <c r="C20" s="144">
        <v>3</v>
      </c>
      <c r="D20" s="144">
        <v>0</v>
      </c>
      <c r="E20" s="144">
        <v>0</v>
      </c>
      <c r="F20" s="144">
        <v>8</v>
      </c>
      <c r="G20" s="144" t="s">
        <v>40</v>
      </c>
      <c r="H20" s="144">
        <v>2</v>
      </c>
      <c r="I20" s="144" t="s">
        <v>99</v>
      </c>
      <c r="J20" s="145" t="s">
        <v>111</v>
      </c>
    </row>
    <row r="21" spans="1:10" ht="12.75">
      <c r="A21" s="143">
        <v>20</v>
      </c>
      <c r="B21" s="144" t="s">
        <v>73</v>
      </c>
      <c r="C21" s="144">
        <v>3</v>
      </c>
      <c r="D21" s="144">
        <v>8</v>
      </c>
      <c r="E21" s="144">
        <v>8</v>
      </c>
      <c r="F21" s="144">
        <v>0</v>
      </c>
      <c r="G21" s="144" t="s">
        <v>40</v>
      </c>
      <c r="H21" s="144">
        <v>4</v>
      </c>
      <c r="I21" s="144" t="s">
        <v>100</v>
      </c>
      <c r="J21" s="145" t="s">
        <v>107</v>
      </c>
    </row>
    <row r="22" spans="1:10" ht="13.5" thickBot="1">
      <c r="A22" s="146">
        <v>21</v>
      </c>
      <c r="B22" s="147" t="s">
        <v>74</v>
      </c>
      <c r="C22" s="147">
        <v>3</v>
      </c>
      <c r="D22" s="147">
        <v>0</v>
      </c>
      <c r="E22" s="147">
        <v>32</v>
      </c>
      <c r="F22" s="147">
        <v>0</v>
      </c>
      <c r="G22" s="147" t="s">
        <v>40</v>
      </c>
      <c r="H22" s="147">
        <v>8</v>
      </c>
      <c r="I22" s="147" t="s">
        <v>105</v>
      </c>
      <c r="J22" s="148" t="s">
        <v>105</v>
      </c>
    </row>
    <row r="23" spans="1:10" ht="12.75">
      <c r="A23" s="140">
        <v>22</v>
      </c>
      <c r="B23" s="141" t="s">
        <v>75</v>
      </c>
      <c r="C23" s="141">
        <v>4</v>
      </c>
      <c r="D23" s="141">
        <v>8</v>
      </c>
      <c r="E23" s="141">
        <v>0</v>
      </c>
      <c r="F23" s="141">
        <v>0</v>
      </c>
      <c r="G23" s="141" t="s">
        <v>27</v>
      </c>
      <c r="H23" s="141">
        <v>2</v>
      </c>
      <c r="I23" s="141" t="s">
        <v>100</v>
      </c>
      <c r="J23" s="142" t="s">
        <v>106</v>
      </c>
    </row>
    <row r="24" spans="1:10" ht="12.75">
      <c r="A24" s="143">
        <v>23</v>
      </c>
      <c r="B24" s="144" t="s">
        <v>76</v>
      </c>
      <c r="C24" s="144">
        <v>4</v>
      </c>
      <c r="D24" s="144">
        <v>8</v>
      </c>
      <c r="E24" s="144">
        <v>0</v>
      </c>
      <c r="F24" s="144">
        <v>0</v>
      </c>
      <c r="G24" s="144" t="s">
        <v>27</v>
      </c>
      <c r="H24" s="144">
        <v>2</v>
      </c>
      <c r="I24" s="144" t="s">
        <v>100</v>
      </c>
      <c r="J24" s="145" t="s">
        <v>119</v>
      </c>
    </row>
    <row r="25" spans="1:10" ht="12.75">
      <c r="A25" s="143">
        <v>24</v>
      </c>
      <c r="B25" s="144" t="s">
        <v>77</v>
      </c>
      <c r="C25" s="144">
        <v>4</v>
      </c>
      <c r="D25" s="144">
        <v>8</v>
      </c>
      <c r="E25" s="144">
        <v>0</v>
      </c>
      <c r="F25" s="144">
        <v>0</v>
      </c>
      <c r="G25" s="144" t="s">
        <v>27</v>
      </c>
      <c r="H25" s="144">
        <v>2</v>
      </c>
      <c r="I25" s="144" t="s">
        <v>100</v>
      </c>
      <c r="J25" s="145" t="s">
        <v>119</v>
      </c>
    </row>
    <row r="26" spans="1:10" ht="12.75">
      <c r="A26" s="143">
        <v>25</v>
      </c>
      <c r="B26" s="144" t="s">
        <v>78</v>
      </c>
      <c r="C26" s="144">
        <v>4</v>
      </c>
      <c r="D26" s="144">
        <v>16</v>
      </c>
      <c r="E26" s="144">
        <v>0</v>
      </c>
      <c r="F26" s="144">
        <v>0</v>
      </c>
      <c r="G26" s="144" t="s">
        <v>27</v>
      </c>
      <c r="H26" s="144">
        <v>4</v>
      </c>
      <c r="I26" s="144" t="s">
        <v>100</v>
      </c>
      <c r="J26" s="145" t="s">
        <v>118</v>
      </c>
    </row>
    <row r="27" spans="1:10" ht="12.75">
      <c r="A27" s="143">
        <v>26</v>
      </c>
      <c r="B27" s="144" t="s">
        <v>79</v>
      </c>
      <c r="C27" s="144">
        <v>4</v>
      </c>
      <c r="D27" s="144">
        <v>8</v>
      </c>
      <c r="E27" s="144">
        <v>8</v>
      </c>
      <c r="F27" s="144">
        <v>0</v>
      </c>
      <c r="G27" s="144" t="s">
        <v>40</v>
      </c>
      <c r="H27" s="144">
        <v>4</v>
      </c>
      <c r="I27" s="144" t="s">
        <v>100</v>
      </c>
      <c r="J27" s="145" t="s">
        <v>107</v>
      </c>
    </row>
    <row r="28" spans="1:10" ht="12.75">
      <c r="A28" s="143">
        <v>27</v>
      </c>
      <c r="B28" s="144" t="s">
        <v>80</v>
      </c>
      <c r="C28" s="144">
        <v>4</v>
      </c>
      <c r="D28" s="144">
        <v>8</v>
      </c>
      <c r="E28" s="144">
        <v>8</v>
      </c>
      <c r="F28" s="144">
        <v>0</v>
      </c>
      <c r="G28" s="144" t="s">
        <v>40</v>
      </c>
      <c r="H28" s="144">
        <v>4</v>
      </c>
      <c r="I28" s="144" t="s">
        <v>100</v>
      </c>
      <c r="J28" s="145" t="s">
        <v>119</v>
      </c>
    </row>
    <row r="29" spans="1:10" ht="13.5" thickBot="1">
      <c r="A29" s="146">
        <v>28</v>
      </c>
      <c r="B29" s="147" t="s">
        <v>81</v>
      </c>
      <c r="C29" s="147">
        <v>4</v>
      </c>
      <c r="D29" s="147">
        <v>0</v>
      </c>
      <c r="E29" s="147">
        <v>32</v>
      </c>
      <c r="F29" s="147">
        <v>0</v>
      </c>
      <c r="G29" s="147" t="s">
        <v>40</v>
      </c>
      <c r="H29" s="147">
        <v>8</v>
      </c>
      <c r="I29" s="147" t="s">
        <v>105</v>
      </c>
      <c r="J29" s="148" t="s">
        <v>105</v>
      </c>
    </row>
    <row r="30" spans="1:10" ht="13.5" thickBot="1">
      <c r="A30" s="149">
        <v>29</v>
      </c>
      <c r="B30" s="150" t="s">
        <v>82</v>
      </c>
      <c r="C30" s="150">
        <v>4</v>
      </c>
      <c r="D30" s="150">
        <v>0</v>
      </c>
      <c r="E30" s="150">
        <v>40</v>
      </c>
      <c r="F30" s="150">
        <v>0</v>
      </c>
      <c r="G30" s="150"/>
      <c r="H30" s="150">
        <v>10</v>
      </c>
      <c r="I30" s="150" t="s">
        <v>82</v>
      </c>
      <c r="J30" s="151" t="s">
        <v>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2023-01-20T16:58:59Z</cp:lastPrinted>
  <dcterms:created xsi:type="dcterms:W3CDTF">2006-03-29T07:49:40Z</dcterms:created>
  <dcterms:modified xsi:type="dcterms:W3CDTF">2023-08-17T14:56:11Z</dcterms:modified>
  <cp:category/>
  <cp:version/>
  <cp:contentType/>
  <cp:contentStatus/>
</cp:coreProperties>
</file>