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neDrive - Óbudai egyetem\Hivatalos\órarend\levelezo\2024_2025 II\"/>
    </mc:Choice>
  </mc:AlternateContent>
  <bookViews>
    <workbookView xWindow="-15" yWindow="4050" windowWidth="15480" windowHeight="6900" tabRatio="895"/>
  </bookViews>
  <sheets>
    <sheet name="LG I" sheetId="12" r:id="rId1"/>
    <sheet name="LG II" sheetId="13" r:id="rId2"/>
    <sheet name="LGC III" sheetId="22" r:id="rId3"/>
    <sheet name="LGA III" sheetId="27" r:id="rId4"/>
    <sheet name="LG I JB" sheetId="60" r:id="rId5"/>
    <sheet name="LG MSc I" sheetId="46" r:id="rId6"/>
    <sheet name="LG MSc II" sheetId="47" r:id="rId7"/>
    <sheet name="LMH I" sheetId="26" r:id="rId8"/>
    <sheet name="LMH II" sheetId="32" r:id="rId9"/>
    <sheet name="LMH III" sheetId="33" r:id="rId10"/>
    <sheet name="LEN I" sheetId="55" r:id="rId11"/>
    <sheet name="LBT I" sheetId="14" r:id="rId12"/>
    <sheet name="LBT II" sheetId="15" r:id="rId13"/>
    <sheet name="LBT III bizt" sheetId="23" r:id="rId14"/>
    <sheet name="LBT III tűzv" sheetId="52" r:id="rId15"/>
    <sheet name="LBT MSc I terv" sheetId="31" r:id="rId16"/>
    <sheet name="LBT MSc I tűzv" sheetId="53" r:id="rId17"/>
    <sheet name="LBT MSc I infbizt" sheetId="54" r:id="rId18"/>
    <sheet name="LBT MSc II terv" sheetId="35" r:id="rId19"/>
    <sheet name="LBT MSc II tűzv" sheetId="56" r:id="rId20"/>
    <sheet name="LBT MSc II infbizt" sheetId="57" r:id="rId21"/>
    <sheet name="LKIB I" sheetId="58" r:id="rId22"/>
    <sheet name="Időbeosztás" sheetId="8" r:id="rId23"/>
  </sheets>
  <definedNames>
    <definedName name="_xlnm.Print_Area" localSheetId="22">Időbeosztás!$A$1:$J$22</definedName>
    <definedName name="_xlnm.Print_Area" localSheetId="11">'LBT I'!$A$1:$O$27</definedName>
    <definedName name="_xlnm.Print_Area" localSheetId="12">'LBT II'!$A$1:$O$27</definedName>
    <definedName name="_xlnm.Print_Area" localSheetId="13">'LBT III bizt'!$A$1:$O$27</definedName>
    <definedName name="_xlnm.Print_Area" localSheetId="14">'LBT III tűzv'!$A$1:$O$28</definedName>
    <definedName name="_xlnm.Print_Area" localSheetId="17">'LBT MSc I infbizt'!$A$1:$O$27</definedName>
    <definedName name="_xlnm.Print_Area" localSheetId="15">'LBT MSc I terv'!$A$1:$O$27</definedName>
    <definedName name="_xlnm.Print_Area" localSheetId="16">'LBT MSc I tűzv'!$A$1:$O$28</definedName>
    <definedName name="_xlnm.Print_Area" localSheetId="20">'LBT MSc II infbizt'!$A$1:$O$28</definedName>
    <definedName name="_xlnm.Print_Area" localSheetId="18">'LBT MSc II terv'!$A$1:$O$27</definedName>
    <definedName name="_xlnm.Print_Area" localSheetId="19">'LBT MSc II tűzv'!$A$1:$O$28</definedName>
    <definedName name="_xlnm.Print_Area" localSheetId="10">'LEN I'!$A$1:$O$29</definedName>
    <definedName name="_xlnm.Print_Area" localSheetId="0">'LG I'!$A$1:$O$34</definedName>
    <definedName name="_xlnm.Print_Area" localSheetId="4">'LG I JB'!$A$1:$O$27</definedName>
    <definedName name="_xlnm.Print_Area" localSheetId="1">'LG II'!$A$1:$O$27</definedName>
    <definedName name="_xlnm.Print_Area" localSheetId="5">'LG MSc I'!$A$1:$O$27</definedName>
    <definedName name="_xlnm.Print_Area" localSheetId="6">'LG MSc II'!$A$1:$O$27</definedName>
    <definedName name="_xlnm.Print_Area" localSheetId="3">'LGA III'!$A$1:$O$28</definedName>
    <definedName name="_xlnm.Print_Area" localSheetId="2">'LGC III'!$A$1:$O$32</definedName>
    <definedName name="_xlnm.Print_Area" localSheetId="21">'LKIB I'!$A$1:$O$28</definedName>
    <definedName name="_xlnm.Print_Area" localSheetId="7">'LMH I'!$A$1:$O$31</definedName>
    <definedName name="_xlnm.Print_Area" localSheetId="8">'LMH II'!$A$1:$O$30</definedName>
    <definedName name="_xlnm.Print_Area" localSheetId="9">'LMH III'!$A$1:$O$32</definedName>
  </definedNames>
  <calcPr calcId="162913"/>
</workbook>
</file>

<file path=xl/calcChain.xml><?xml version="1.0" encoding="utf-8"?>
<calcChain xmlns="http://schemas.openxmlformats.org/spreadsheetml/2006/main">
  <c r="B25" i="60" l="1"/>
  <c r="A25" i="60"/>
  <c r="B23" i="60"/>
  <c r="A23" i="60"/>
  <c r="B21" i="60"/>
  <c r="A21" i="60"/>
  <c r="B19" i="60"/>
  <c r="A19" i="60"/>
  <c r="B17" i="60"/>
  <c r="A17" i="60"/>
  <c r="B15" i="60"/>
  <c r="A15" i="60"/>
  <c r="B13" i="60"/>
  <c r="A13" i="60"/>
  <c r="B11" i="60"/>
  <c r="A11" i="60"/>
  <c r="B9" i="60"/>
  <c r="A9" i="60"/>
  <c r="B7" i="60"/>
  <c r="A7" i="60"/>
  <c r="B5" i="60"/>
  <c r="A5" i="60"/>
  <c r="B3" i="60"/>
  <c r="A3" i="60"/>
  <c r="B25" i="58" l="1"/>
  <c r="A25" i="58"/>
  <c r="B23" i="58"/>
  <c r="A23" i="58"/>
  <c r="B21" i="58"/>
  <c r="A21" i="58"/>
  <c r="B19" i="58"/>
  <c r="A19" i="58"/>
  <c r="B17" i="58"/>
  <c r="A17" i="58"/>
  <c r="B15" i="58"/>
  <c r="A15" i="58"/>
  <c r="B13" i="58"/>
  <c r="A13" i="58"/>
  <c r="B11" i="58"/>
  <c r="A11" i="58"/>
  <c r="B9" i="58"/>
  <c r="A9" i="58"/>
  <c r="B7" i="58"/>
  <c r="A7" i="58"/>
  <c r="B5" i="58"/>
  <c r="A5" i="58"/>
  <c r="B3" i="58"/>
  <c r="A3" i="58"/>
  <c r="B25" i="57"/>
  <c r="A25" i="57"/>
  <c r="B23" i="57"/>
  <c r="A23" i="57"/>
  <c r="B21" i="57"/>
  <c r="A21" i="57"/>
  <c r="B19" i="57"/>
  <c r="A19" i="57"/>
  <c r="B17" i="57"/>
  <c r="A17" i="57"/>
  <c r="B15" i="57"/>
  <c r="A15" i="57"/>
  <c r="B13" i="57"/>
  <c r="A13" i="57"/>
  <c r="B11" i="57"/>
  <c r="A11" i="57"/>
  <c r="B9" i="57"/>
  <c r="A9" i="57"/>
  <c r="B7" i="57"/>
  <c r="A7" i="57"/>
  <c r="B5" i="57"/>
  <c r="A5" i="57"/>
  <c r="B3" i="57"/>
  <c r="A3" i="57"/>
  <c r="B25" i="56"/>
  <c r="A25" i="56"/>
  <c r="B23" i="56"/>
  <c r="A23" i="56"/>
  <c r="B21" i="56"/>
  <c r="A21" i="56"/>
  <c r="B19" i="56"/>
  <c r="A19" i="56"/>
  <c r="B17" i="56"/>
  <c r="A17" i="56"/>
  <c r="B15" i="56"/>
  <c r="A15" i="56"/>
  <c r="B13" i="56"/>
  <c r="A13" i="56"/>
  <c r="B11" i="56"/>
  <c r="A11" i="56"/>
  <c r="B9" i="56"/>
  <c r="A9" i="56"/>
  <c r="B7" i="56"/>
  <c r="A7" i="56"/>
  <c r="B5" i="56"/>
  <c r="A5" i="56"/>
  <c r="B3" i="56"/>
  <c r="A3" i="56"/>
  <c r="B25" i="55"/>
  <c r="A25" i="55"/>
  <c r="B23" i="55"/>
  <c r="A23" i="55"/>
  <c r="B21" i="55"/>
  <c r="A21" i="55"/>
  <c r="B19" i="55"/>
  <c r="A19" i="55"/>
  <c r="B17" i="55"/>
  <c r="A17" i="55"/>
  <c r="B15" i="55"/>
  <c r="A15" i="55"/>
  <c r="B13" i="55"/>
  <c r="A13" i="55"/>
  <c r="B11" i="55"/>
  <c r="A11" i="55"/>
  <c r="B9" i="55"/>
  <c r="A9" i="55"/>
  <c r="B7" i="55"/>
  <c r="A7" i="55"/>
  <c r="B5" i="55"/>
  <c r="A5" i="55"/>
  <c r="B3" i="55"/>
  <c r="A3" i="55"/>
  <c r="B25" i="54" l="1"/>
  <c r="A25" i="54"/>
  <c r="B23" i="54"/>
  <c r="A23" i="54"/>
  <c r="B21" i="54"/>
  <c r="A21" i="54"/>
  <c r="B19" i="54"/>
  <c r="A19" i="54"/>
  <c r="B17" i="54"/>
  <c r="A17" i="54"/>
  <c r="B15" i="54"/>
  <c r="A15" i="54"/>
  <c r="B13" i="54"/>
  <c r="A13" i="54"/>
  <c r="B11" i="54"/>
  <c r="A11" i="54"/>
  <c r="B9" i="54"/>
  <c r="A9" i="54"/>
  <c r="B7" i="54"/>
  <c r="A7" i="54"/>
  <c r="B5" i="54"/>
  <c r="A5" i="54"/>
  <c r="B3" i="54"/>
  <c r="A3" i="54"/>
  <c r="B25" i="53"/>
  <c r="A25" i="53"/>
  <c r="B23" i="53"/>
  <c r="A23" i="53"/>
  <c r="B21" i="53"/>
  <c r="A21" i="53"/>
  <c r="B19" i="53"/>
  <c r="A19" i="53"/>
  <c r="B17" i="53"/>
  <c r="A17" i="53"/>
  <c r="B15" i="53"/>
  <c r="A15" i="53"/>
  <c r="B13" i="53"/>
  <c r="A13" i="53"/>
  <c r="B11" i="53"/>
  <c r="A11" i="53"/>
  <c r="B9" i="53"/>
  <c r="A9" i="53"/>
  <c r="B7" i="53"/>
  <c r="A7" i="53"/>
  <c r="B5" i="53"/>
  <c r="A5" i="53"/>
  <c r="B3" i="53"/>
  <c r="A3" i="53"/>
  <c r="B25" i="52" l="1"/>
  <c r="A25" i="52"/>
  <c r="B23" i="52"/>
  <c r="A23" i="52"/>
  <c r="B21" i="52"/>
  <c r="A21" i="52"/>
  <c r="B19" i="52"/>
  <c r="A19" i="52"/>
  <c r="B17" i="52"/>
  <c r="A17" i="52"/>
  <c r="B15" i="52"/>
  <c r="A15" i="52"/>
  <c r="B13" i="52"/>
  <c r="A13" i="52"/>
  <c r="B11" i="52"/>
  <c r="A11" i="52"/>
  <c r="B9" i="52"/>
  <c r="A9" i="52"/>
  <c r="B7" i="52"/>
  <c r="A7" i="52"/>
  <c r="B5" i="52"/>
  <c r="A5" i="52"/>
  <c r="B3" i="52"/>
  <c r="A3" i="52"/>
  <c r="B25" i="47" l="1"/>
  <c r="A25" i="47"/>
  <c r="B23" i="47"/>
  <c r="A23" i="47"/>
  <c r="B21" i="47"/>
  <c r="A21" i="47"/>
  <c r="B19" i="47"/>
  <c r="A19" i="47"/>
  <c r="B17" i="47"/>
  <c r="A17" i="47"/>
  <c r="B15" i="47"/>
  <c r="A15" i="47"/>
  <c r="B13" i="47"/>
  <c r="A13" i="47"/>
  <c r="B11" i="47"/>
  <c r="A11" i="47"/>
  <c r="B9" i="47"/>
  <c r="A9" i="47"/>
  <c r="B7" i="47"/>
  <c r="A7" i="47"/>
  <c r="B5" i="47"/>
  <c r="A5" i="47"/>
  <c r="B3" i="47"/>
  <c r="A3" i="47"/>
  <c r="B25" i="46" l="1"/>
  <c r="A25" i="46"/>
  <c r="B23" i="46"/>
  <c r="A23" i="46"/>
  <c r="B21" i="46"/>
  <c r="A21" i="46"/>
  <c r="B19" i="46"/>
  <c r="A19" i="46"/>
  <c r="B17" i="46"/>
  <c r="A17" i="46"/>
  <c r="B15" i="46"/>
  <c r="A15" i="46"/>
  <c r="B13" i="46"/>
  <c r="A13" i="46"/>
  <c r="B11" i="46"/>
  <c r="A11" i="46"/>
  <c r="B9" i="46"/>
  <c r="A9" i="46"/>
  <c r="B7" i="46"/>
  <c r="A7" i="46"/>
  <c r="B5" i="46"/>
  <c r="A5" i="46"/>
  <c r="B3" i="46"/>
  <c r="A3" i="46"/>
  <c r="B28" i="12"/>
  <c r="A28" i="12"/>
  <c r="B26" i="12"/>
  <c r="A26" i="12"/>
  <c r="B24" i="12"/>
  <c r="A24" i="12"/>
  <c r="B21" i="12"/>
  <c r="A21" i="12"/>
  <c r="B19" i="12"/>
  <c r="A19" i="12"/>
  <c r="B17" i="12"/>
  <c r="A17" i="12"/>
  <c r="B14" i="12"/>
  <c r="A14" i="12"/>
  <c r="B12" i="12"/>
  <c r="A12" i="12"/>
  <c r="B10" i="12"/>
  <c r="A10" i="12"/>
  <c r="B7" i="12"/>
  <c r="A7" i="12"/>
  <c r="B5" i="12"/>
  <c r="A5" i="12"/>
  <c r="B3" i="12"/>
  <c r="A3" i="12"/>
  <c r="B25" i="13"/>
  <c r="A25" i="13"/>
  <c r="B23" i="13"/>
  <c r="A23" i="13"/>
  <c r="B21" i="13"/>
  <c r="A21" i="13"/>
  <c r="B19" i="13"/>
  <c r="A19" i="13"/>
  <c r="B17" i="13"/>
  <c r="A17" i="13"/>
  <c r="B15" i="13"/>
  <c r="A15" i="13"/>
  <c r="B13" i="13"/>
  <c r="A13" i="13"/>
  <c r="B11" i="13"/>
  <c r="A11" i="13"/>
  <c r="B9" i="13"/>
  <c r="A9" i="13"/>
  <c r="B7" i="13"/>
  <c r="A7" i="13"/>
  <c r="B5" i="13"/>
  <c r="A5" i="13"/>
  <c r="B3" i="13"/>
  <c r="A3" i="13"/>
  <c r="B25" i="22"/>
  <c r="A25" i="22"/>
  <c r="B23" i="22"/>
  <c r="A23" i="22"/>
  <c r="B21" i="22"/>
  <c r="A21" i="22"/>
  <c r="B19" i="22"/>
  <c r="A19" i="22"/>
  <c r="B17" i="22"/>
  <c r="A17" i="22"/>
  <c r="B15" i="22"/>
  <c r="A15" i="22"/>
  <c r="B13" i="22"/>
  <c r="A13" i="22"/>
  <c r="B11" i="22"/>
  <c r="A11" i="22"/>
  <c r="B9" i="22"/>
  <c r="A9" i="22"/>
  <c r="B7" i="22"/>
  <c r="A7" i="22"/>
  <c r="B5" i="22"/>
  <c r="A5" i="22"/>
  <c r="B3" i="22"/>
  <c r="A3" i="22"/>
  <c r="B25" i="27"/>
  <c r="A25" i="27"/>
  <c r="B23" i="27"/>
  <c r="A23" i="27"/>
  <c r="B21" i="27"/>
  <c r="A21" i="27"/>
  <c r="B19" i="27"/>
  <c r="A19" i="27"/>
  <c r="B17" i="27"/>
  <c r="A17" i="27"/>
  <c r="B15" i="27"/>
  <c r="A15" i="27"/>
  <c r="B13" i="27"/>
  <c r="A13" i="27"/>
  <c r="B11" i="27"/>
  <c r="A11" i="27"/>
  <c r="B9" i="27"/>
  <c r="A9" i="27"/>
  <c r="B7" i="27"/>
  <c r="A7" i="27"/>
  <c r="B5" i="27"/>
  <c r="A5" i="27"/>
  <c r="B3" i="27"/>
  <c r="A3" i="27"/>
  <c r="B25" i="14"/>
  <c r="A25" i="14"/>
  <c r="B23" i="14"/>
  <c r="A23" i="14"/>
  <c r="B21" i="14"/>
  <c r="A21" i="14"/>
  <c r="B19" i="14"/>
  <c r="A19" i="14"/>
  <c r="B17" i="14"/>
  <c r="A17" i="14"/>
  <c r="B15" i="14"/>
  <c r="A15" i="14"/>
  <c r="B13" i="14"/>
  <c r="A13" i="14"/>
  <c r="B11" i="14"/>
  <c r="A11" i="14"/>
  <c r="B9" i="14"/>
  <c r="A9" i="14"/>
  <c r="B7" i="14"/>
  <c r="A7" i="14"/>
  <c r="B5" i="14"/>
  <c r="A5" i="14"/>
  <c r="B3" i="14"/>
  <c r="A3" i="14"/>
  <c r="B25" i="15"/>
  <c r="A25" i="15"/>
  <c r="B23" i="15"/>
  <c r="A23" i="15"/>
  <c r="B21" i="15"/>
  <c r="A21" i="15"/>
  <c r="B19" i="15"/>
  <c r="A19" i="15"/>
  <c r="B17" i="15"/>
  <c r="A17" i="15"/>
  <c r="B15" i="15"/>
  <c r="A15" i="15"/>
  <c r="B13" i="15"/>
  <c r="A13" i="15"/>
  <c r="B11" i="15"/>
  <c r="A11" i="15"/>
  <c r="B9" i="15"/>
  <c r="A9" i="15"/>
  <c r="B7" i="15"/>
  <c r="A7" i="15"/>
  <c r="B5" i="15"/>
  <c r="A5" i="15"/>
  <c r="B3" i="15"/>
  <c r="A3" i="15"/>
  <c r="B25" i="23"/>
  <c r="A25" i="23"/>
  <c r="B23" i="23"/>
  <c r="A23" i="23"/>
  <c r="B21" i="23"/>
  <c r="A21" i="23"/>
  <c r="B19" i="23"/>
  <c r="A19" i="23"/>
  <c r="B17" i="23"/>
  <c r="A17" i="23"/>
  <c r="B15" i="23"/>
  <c r="A15" i="23"/>
  <c r="B13" i="23"/>
  <c r="A13" i="23"/>
  <c r="B11" i="23"/>
  <c r="A11" i="23"/>
  <c r="B9" i="23"/>
  <c r="A9" i="23"/>
  <c r="B7" i="23"/>
  <c r="A7" i="23"/>
  <c r="B5" i="23"/>
  <c r="A5" i="23"/>
  <c r="B3" i="23"/>
  <c r="A3" i="23"/>
  <c r="B25" i="31"/>
  <c r="A25" i="31"/>
  <c r="B23" i="31"/>
  <c r="A23" i="31"/>
  <c r="B21" i="31"/>
  <c r="A21" i="31"/>
  <c r="B19" i="31"/>
  <c r="A19" i="31"/>
  <c r="B17" i="31"/>
  <c r="A17" i="31"/>
  <c r="B15" i="31"/>
  <c r="A15" i="31"/>
  <c r="B13" i="31"/>
  <c r="A13" i="31"/>
  <c r="B11" i="31"/>
  <c r="A11" i="31"/>
  <c r="B9" i="31"/>
  <c r="A9" i="31"/>
  <c r="B7" i="31"/>
  <c r="A7" i="31"/>
  <c r="B5" i="31"/>
  <c r="A5" i="31"/>
  <c r="B3" i="31"/>
  <c r="A3" i="31"/>
  <c r="B25" i="35"/>
  <c r="A25" i="35"/>
  <c r="B23" i="35"/>
  <c r="A23" i="35"/>
  <c r="B21" i="35"/>
  <c r="A21" i="35"/>
  <c r="B19" i="35"/>
  <c r="A19" i="35"/>
  <c r="B17" i="35"/>
  <c r="A17" i="35"/>
  <c r="B15" i="35"/>
  <c r="A15" i="35"/>
  <c r="B13" i="35"/>
  <c r="A13" i="35"/>
  <c r="B11" i="35"/>
  <c r="A11" i="35"/>
  <c r="B9" i="35"/>
  <c r="A9" i="35"/>
  <c r="B7" i="35"/>
  <c r="A7" i="35"/>
  <c r="B5" i="35"/>
  <c r="A5" i="35"/>
  <c r="B3" i="35"/>
  <c r="A3" i="35"/>
  <c r="B25" i="26"/>
  <c r="A25" i="26"/>
  <c r="B23" i="26"/>
  <c r="A23" i="26"/>
  <c r="B21" i="26"/>
  <c r="A21" i="26"/>
  <c r="B19" i="26"/>
  <c r="A19" i="26"/>
  <c r="B17" i="26"/>
  <c r="A17" i="26"/>
  <c r="B15" i="26"/>
  <c r="A15" i="26"/>
  <c r="B13" i="26"/>
  <c r="A13" i="26"/>
  <c r="B11" i="26"/>
  <c r="A11" i="26"/>
  <c r="B9" i="26"/>
  <c r="A9" i="26"/>
  <c r="B7" i="26"/>
  <c r="A7" i="26"/>
  <c r="B5" i="26"/>
  <c r="A5" i="26"/>
  <c r="B3" i="26"/>
  <c r="A3" i="26"/>
  <c r="B25" i="32"/>
  <c r="A25" i="32"/>
  <c r="B23" i="32"/>
  <c r="A23" i="32"/>
  <c r="B21" i="32"/>
  <c r="A21" i="32"/>
  <c r="B19" i="32"/>
  <c r="A19" i="32"/>
  <c r="B17" i="32"/>
  <c r="A17" i="32"/>
  <c r="B15" i="32"/>
  <c r="A15" i="32"/>
  <c r="B13" i="32"/>
  <c r="A13" i="32"/>
  <c r="B11" i="32"/>
  <c r="A11" i="32"/>
  <c r="B9" i="32"/>
  <c r="A9" i="32"/>
  <c r="B7" i="32"/>
  <c r="A7" i="32"/>
  <c r="B5" i="32"/>
  <c r="A5" i="32"/>
  <c r="B3" i="32"/>
  <c r="A3" i="32"/>
  <c r="B25" i="33"/>
  <c r="A25" i="33"/>
  <c r="B23" i="33"/>
  <c r="A23" i="33"/>
  <c r="B21" i="33"/>
  <c r="A21" i="33"/>
  <c r="B19" i="33"/>
  <c r="A19" i="33"/>
  <c r="B17" i="33"/>
  <c r="A17" i="33"/>
  <c r="B15" i="33"/>
  <c r="A15" i="33"/>
  <c r="B13" i="33"/>
  <c r="A13" i="33"/>
  <c r="B11" i="33"/>
  <c r="A11" i="33"/>
  <c r="B9" i="33"/>
  <c r="A9" i="33"/>
  <c r="B7" i="33"/>
  <c r="A7" i="33"/>
  <c r="B5" i="33"/>
  <c r="A5" i="33"/>
  <c r="B3" i="33"/>
  <c r="A3" i="33"/>
</calcChain>
</file>

<file path=xl/sharedStrings.xml><?xml version="1.0" encoding="utf-8"?>
<sst xmlns="http://schemas.openxmlformats.org/spreadsheetml/2006/main" count="1048" uniqueCount="278">
  <si>
    <t>Hétfő</t>
  </si>
  <si>
    <t>Péntek</t>
  </si>
  <si>
    <t>Kedd</t>
  </si>
  <si>
    <t>Szerda</t>
  </si>
  <si>
    <t>Csütörtök</t>
  </si>
  <si>
    <t>Szombat</t>
  </si>
  <si>
    <t>Vasárnap</t>
  </si>
  <si>
    <t>Okt.
hét</t>
  </si>
  <si>
    <t>Dátum</t>
  </si>
  <si>
    <r>
      <t>8</t>
    </r>
    <r>
      <rPr>
        <vertAlign val="superscript"/>
        <sz val="10"/>
        <rFont val="Arial CE"/>
        <family val="2"/>
        <charset val="238"/>
      </rPr>
      <t>00</t>
    </r>
    <r>
      <rPr>
        <sz val="10"/>
        <rFont val="Arial CE"/>
        <family val="2"/>
        <charset val="238"/>
      </rPr>
      <t>-8</t>
    </r>
    <r>
      <rPr>
        <vertAlign val="superscript"/>
        <sz val="10"/>
        <rFont val="Arial CE"/>
        <family val="2"/>
        <charset val="238"/>
      </rPr>
      <t>45</t>
    </r>
  </si>
  <si>
    <r>
      <t>17</t>
    </r>
    <r>
      <rPr>
        <vertAlign val="superscript"/>
        <sz val="10"/>
        <rFont val="Arial CE"/>
        <family val="2"/>
        <charset val="238"/>
      </rPr>
      <t>10</t>
    </r>
    <r>
      <rPr>
        <sz val="10"/>
        <rFont val="Arial CE"/>
        <family val="2"/>
        <charset val="238"/>
      </rPr>
      <t>-17</t>
    </r>
    <r>
      <rPr>
        <vertAlign val="superscript"/>
        <sz val="10"/>
        <rFont val="Arial CE"/>
        <family val="2"/>
        <charset val="238"/>
      </rPr>
      <t>55</t>
    </r>
  </si>
  <si>
    <t>Vizsgaidőszak</t>
  </si>
  <si>
    <t>TDK</t>
  </si>
  <si>
    <t>LG MSc I csoport órarendje</t>
  </si>
  <si>
    <t>LG MSc II csoport órarendje</t>
  </si>
  <si>
    <t>ZV</t>
  </si>
  <si>
    <t>Mobil robotok működési alapjai
BMXMR16BLE
Dr. Nagy István</t>
  </si>
  <si>
    <t>Informatikai hálózatok
BMXIH16BLE
Bátori Endre</t>
  </si>
  <si>
    <t>LG I csoport órarendje</t>
  </si>
  <si>
    <t>LGC III csoport órarendje</t>
  </si>
  <si>
    <t>LGA III csoport órarendje</t>
  </si>
  <si>
    <t>LBT I csoport órarendje</t>
  </si>
  <si>
    <t>LBT II csoport órarendje</t>
  </si>
  <si>
    <t>LMH I csoport órarendje</t>
  </si>
  <si>
    <t>LMH II csoport órarendje</t>
  </si>
  <si>
    <t>LMH III csoport órarendje</t>
  </si>
  <si>
    <t>KV</t>
  </si>
  <si>
    <t>SzV III. Speciális fegyverek
BGBSP17NLC
Gyarmati Gábor</t>
  </si>
  <si>
    <t>Logisztikai alapismeretek
BMELM15BLE
Dr. Molnár Ildikó</t>
  </si>
  <si>
    <t>LBT MSc II tervező szakirány órarendje</t>
  </si>
  <si>
    <t>Forgácsolástechnológia számítógépes tervezése II.
BGXFS96BLE
Dr. Mikó Balázs</t>
  </si>
  <si>
    <t>Projektmunka
BGPMG96BLE
Dr. Czifra György, Dr. Farkas Gabriella</t>
  </si>
  <si>
    <t>Gépjárművek erőátviteli berendezései
BMXGE96BLE
Dr. Szakács Tamás</t>
  </si>
  <si>
    <t>Méréstechnika, járműelektronika
BMXMJ96BLE
Kerekes Sándor</t>
  </si>
  <si>
    <t>Gépjárműdiagnosztika
BMXGD96BLE
Dr. Szabó József</t>
  </si>
  <si>
    <t>Munkavédelem, ergonómia II.
BBXMU96BLE
Dr. Szabó Gyula</t>
  </si>
  <si>
    <t>Mechatronikai rendszerek diagnosztikája
BMEMD96BLE
Dr. Szabó József</t>
  </si>
  <si>
    <t>Karbantartási és logisztikai ismeretek
BMXKI96BLE
Dr. Molnár Ildikó</t>
  </si>
  <si>
    <t>Karbantartási és logisztikai ismeretek
BMXKI96BLE
Dr. Pokorádi László</t>
  </si>
  <si>
    <t>Tűzvédelem II.
BBXTV96BLE
Mohai Ágota</t>
  </si>
  <si>
    <t>Vezetői ismeretek
BBEVI96BLE
Laky Ildikó</t>
  </si>
  <si>
    <t>Anyagtechnológiák számítógépes tervezése
BGWAT16BLE
Dr. Horváth László</t>
  </si>
  <si>
    <t>REKTORI</t>
  </si>
  <si>
    <t>Munkavédelem, biztonságtechnika
BBEMB96BLE
Dr. Szabó Gyula</t>
  </si>
  <si>
    <t>Alakítástechnológia és gépei I.
BAXAT96BLE
Varga Péter</t>
  </si>
  <si>
    <t>SzV I. Gépjárművédelmi rendszerek I.
BGBGJ16NLC
Dr. Őszi Arnold</t>
  </si>
  <si>
    <t>LBT III biztonságtechnikai szakirány órarendje</t>
  </si>
  <si>
    <t>LBT III tűzvédelmi szakirány órarendje</t>
  </si>
  <si>
    <t>Őrzésvédelem, fegyverismeret II.
BBXOR96BLE
Dr. Őszi Arnold</t>
  </si>
  <si>
    <t>Égés- és oltáselmélet
BBXEO16BLE
Dr. Beda László</t>
  </si>
  <si>
    <t>Épületszerkezetek tűzvédelme
BBXET16BLE
Domonyi Erzsébet</t>
  </si>
  <si>
    <t>Tűz- és robbanásveszélyes anyagok és technológiák II.
BBXTR16BLE
Dr. Nagy Rudolf</t>
  </si>
  <si>
    <t>Tűzmodellezés és tűzkockázat-elemzés
BBXTK16BLE
Kulcsár Béla</t>
  </si>
  <si>
    <t>Tűzvédelmi berendezések II.
BBXTB26BLE
Mohai Ágota</t>
  </si>
  <si>
    <t>Hírközléstechnika
BBXHK16BLE
Palkó Márton</t>
  </si>
  <si>
    <t>február 10.</t>
  </si>
  <si>
    <t>február 17.</t>
  </si>
  <si>
    <t>február 24.</t>
  </si>
  <si>
    <t>Statika
BTXST12BLF
Bakosné Dr. Diószegi Mónika</t>
  </si>
  <si>
    <t>CAD modellezés I.
BGXCM12BLF
Dr. Czifra György</t>
  </si>
  <si>
    <t>Anyagtudomány I.
BAXAT12BLF
Dr. Fábián Enikő Réka</t>
  </si>
  <si>
    <t>Gyártóberendezések és rendszerek II.
BGXGR96BLE
Dr. Czifra György, Varró Csaba</t>
  </si>
  <si>
    <t>Mechanika válogatott fejezetei
BTXME12MLF
Dr. Goda Tibor</t>
  </si>
  <si>
    <t>Hő és áramlástan válogatott fejezetei
BMXHA12MLF
Dr. Ruszinkó Endre</t>
  </si>
  <si>
    <t>Gépszerkezetek és tervezés
BGXGT12MLF
Dr. Czifra Árpád</t>
  </si>
  <si>
    <t>Gyártási folyamatok és automatizált gyártóberendezések
BGXGF12MLF
Dr. Mikó Balázs, Dr. Czifra György</t>
  </si>
  <si>
    <t>Hegesztéstechnológiák II.
BAXHT22MLF
Dr. Bagyinszki Gyula</t>
  </si>
  <si>
    <t>KV I. Termikus vágás és bevonatolás
BAWTV12MLF
Dr. Bagyinszki Gyula</t>
  </si>
  <si>
    <t>Informatika II.
BBXIA22BLF
Dér Attila</t>
  </si>
  <si>
    <t>Informatika labor
BBXIL12BLF
Dér Attila</t>
  </si>
  <si>
    <t>Környezetvédelem és energiagazdálkodás
BTXKE12BLF
Dr. Haraszti Ferenc, Dr. Paukó Andrea</t>
  </si>
  <si>
    <t>Épületszerkezettan
BBXES12BLF
Domonyi Erzsébet</t>
  </si>
  <si>
    <t>Közlekedés, járművek
BBXKO16BLE
Pető Richárd</t>
  </si>
  <si>
    <t>Tűzvédelmi kémia
BBXZK12MLF
Dr. Nagy Rudolf</t>
  </si>
  <si>
    <t>Mesterséges intelligencia a biztonságtechnikában
BBXMI12MLF
Dr. Bakucz Péter</t>
  </si>
  <si>
    <t>Vállalkozásvezető ismeretek, vállalkozás biztonság, üzletmenetfolytonosság
BBXVB12MLF
Dr. Michelberger Pál</t>
  </si>
  <si>
    <t>Objektumvédelem tervezése
BBXOB12MLF
Pető Richárd, Illés Mihály</t>
  </si>
  <si>
    <t>LBT MSc I tervező szakirány órarendje</t>
  </si>
  <si>
    <t>LBT MSc I tűzvédelmi szakirány órarendje</t>
  </si>
  <si>
    <t>LBT MSc I információbiztonsági szakirány órarendje</t>
  </si>
  <si>
    <t>Biztonsági kockázatértékelés
BBXBK12MLF
Dr. Őszi Arnold</t>
  </si>
  <si>
    <t>Tűzvizsgálattan
BBXTV12MLF
Mohai Ágota</t>
  </si>
  <si>
    <t>Mechanika II.
BTXMN22BLF
Dr. Czifra Árpád</t>
  </si>
  <si>
    <t>Elektrotechnika
BMXET12BLF
Langer Ingrid</t>
  </si>
  <si>
    <t>Algoritmusok és adatszerkezetek
BMXAA12BLF
Varga Bence</t>
  </si>
  <si>
    <t>Géprajz alapjai
BTEGA12BLF
Dr. Szűcs Endre</t>
  </si>
  <si>
    <t>CAD modellezés I. gyak. (2. kurzus)
Varga Bálint, Ráczi Viktor</t>
  </si>
  <si>
    <t>Gépműhely</t>
  </si>
  <si>
    <t>Forgácsolástechnológia számítógépes tervezése II.
BGXFS96BLE (1. kurzus)
Ráczi Viktor</t>
  </si>
  <si>
    <t>Mérnöki fizika
BTXFI12BLF
Dani Csaba</t>
  </si>
  <si>
    <t>Minőségbiztosítás
BGXMB96BLE
Horváth András</t>
  </si>
  <si>
    <t>CAD modellezés I. (1. kurzus)
Varga Bálint, Ráczi Viktor</t>
  </si>
  <si>
    <t>CAD modellezés I. (3. kurzus)
Varga Bálint, Ráczi Viktor</t>
  </si>
  <si>
    <t>február 15.</t>
  </si>
  <si>
    <t>február 22.</t>
  </si>
  <si>
    <t>március 1.</t>
  </si>
  <si>
    <t>március 3.</t>
  </si>
  <si>
    <t>március 8.</t>
  </si>
  <si>
    <t>március 10.</t>
  </si>
  <si>
    <t>március 15.</t>
  </si>
  <si>
    <t>március 17.</t>
  </si>
  <si>
    <t>március 22.</t>
  </si>
  <si>
    <t>március 24.</t>
  </si>
  <si>
    <t>március 29.</t>
  </si>
  <si>
    <t>március 31.</t>
  </si>
  <si>
    <t>április 5.</t>
  </si>
  <si>
    <t>április 7.</t>
  </si>
  <si>
    <t>április 12.</t>
  </si>
  <si>
    <t>április 14.</t>
  </si>
  <si>
    <t>április 19.</t>
  </si>
  <si>
    <t>április 21.</t>
  </si>
  <si>
    <t>április 26.</t>
  </si>
  <si>
    <t>április 28.</t>
  </si>
  <si>
    <t>május 3.</t>
  </si>
  <si>
    <t>május 5.</t>
  </si>
  <si>
    <t>május 10.</t>
  </si>
  <si>
    <t>május 12.</t>
  </si>
  <si>
    <t>május 17.</t>
  </si>
  <si>
    <t>május 19.</t>
  </si>
  <si>
    <t>május 24.</t>
  </si>
  <si>
    <t>május 26.</t>
  </si>
  <si>
    <t>május 31.</t>
  </si>
  <si>
    <t>június 2.</t>
  </si>
  <si>
    <t>június 7.</t>
  </si>
  <si>
    <t>június 9.</t>
  </si>
  <si>
    <t>június 14.</t>
  </si>
  <si>
    <t>június 16.</t>
  </si>
  <si>
    <t>június 21.</t>
  </si>
  <si>
    <t>június 23.</t>
  </si>
  <si>
    <t>június 28.</t>
  </si>
  <si>
    <t>június 30.</t>
  </si>
  <si>
    <t>július 5.</t>
  </si>
  <si>
    <t>LG II csoport órarendje</t>
  </si>
  <si>
    <t xml:space="preserve">Tanterem:  </t>
  </si>
  <si>
    <t>LEN I csoport órarendje</t>
  </si>
  <si>
    <t>LBT MSc II tűzvédelmi szakirány órarendje</t>
  </si>
  <si>
    <t>LBT MSc II információbiztonsági szakirány órarendje</t>
  </si>
  <si>
    <t>LKIB I csoport órarendje</t>
  </si>
  <si>
    <t>LG I Jászberényi csoport órarendje</t>
  </si>
  <si>
    <t>Matematika II.
BTXMAG2BLF
Klie Gábor</t>
  </si>
  <si>
    <t>Hő-és áramlástan
BMXHO14BLF
Dr. Szlivka Ferenc</t>
  </si>
  <si>
    <t>Irányítástechnika
BMXIT14BLF
Stein Vera</t>
  </si>
  <si>
    <t>Méréstechnika
BGXMT14BLF
Kerekes Sándor</t>
  </si>
  <si>
    <t>Karbantartás és diagnosztika
BMXKD14BLF
Dr. Szabó József, Pintér Péter</t>
  </si>
  <si>
    <t>Projektmenedzsment, tudástranszfer III.
BTXPT34BLF
Dr. Számadó Róza</t>
  </si>
  <si>
    <t>Matematika II.
BTXMAG2BLF
Dr. Hanka László</t>
  </si>
  <si>
    <t>Statika
BTXST12BLF
Cocchioni Vince</t>
  </si>
  <si>
    <t>CAD modellezés I.
BGXCM12BLF
Ráczi Viktor</t>
  </si>
  <si>
    <t>Anyagtudomány I.
BAXAT12BLF
Dr. Tóth László</t>
  </si>
  <si>
    <t>SzV II. Korszerű felületnemesítő eljárások
BAVKF13MLF
Dr. Fábián Enikő Réka</t>
  </si>
  <si>
    <t>Diplomatervezés II.
BADTH24MLF
Dr. Gonda Viktor</t>
  </si>
  <si>
    <t>Matematika II
BTXMAM2BLF
Klie Gábor</t>
  </si>
  <si>
    <t>N131</t>
  </si>
  <si>
    <t>N136</t>
  </si>
  <si>
    <t>N239</t>
  </si>
  <si>
    <t>Gépműhely gyakorlat I.
BGGYM12BLF (1. kurzus)
Burai István</t>
  </si>
  <si>
    <t>Projektmunka és menedzsment
BFXPR14BLF
Dr. Számadó Róza</t>
  </si>
  <si>
    <t>Haladó algoritmusok
BMXHA14BLF
Dr. Frigyik András</t>
  </si>
  <si>
    <t>Számítógépes tervező rendszerek
BMXSR14BLF
Felker Péter</t>
  </si>
  <si>
    <t>Irányítástechnika
BMXIR14BLF
Stein Vera</t>
  </si>
  <si>
    <t>Digitális technika
BMXDT14BLF
Dr. Bencsik Attila</t>
  </si>
  <si>
    <t>Digitális technika
BMXDT14BLF
Langer Ingrid</t>
  </si>
  <si>
    <t>Gyártástechnológia II.
KEXGT24BLF
Dr. Beke Dávid</t>
  </si>
  <si>
    <t>Gyártástechnológia II. (1. kurzus)
KEXGT24BLF
Dr. Beke Dávid</t>
  </si>
  <si>
    <t>Tavaszmező u.</t>
  </si>
  <si>
    <t>Matematika II
BTXMAN2BLF
Klie Gábor</t>
  </si>
  <si>
    <t>Numerikus módszerek alapjai, Matlab
BTXNM12BNF
Dr. Zachár András</t>
  </si>
  <si>
    <t>Szerkezeti és egyéb anyagok az energetikában II.
BAXSE22BLF
Dr. Fábián Enikő Réka</t>
  </si>
  <si>
    <t>Építészet, épületgépészet
BBXEG13BLF
Domonyi Erzsébet</t>
  </si>
  <si>
    <t>Digitális technika I.
BBXDT14BLF
Illés Mihály</t>
  </si>
  <si>
    <t>SzV I. Python in Time Series Forecasting
Dr. Bakucz Péter</t>
  </si>
  <si>
    <t>SzV II. EHS alapjai
Dr. Elek Barbara</t>
  </si>
  <si>
    <t>Létesítés és használat tűzvédelme I.
BBXLH16BLE
Dr. Elek Barbara</t>
  </si>
  <si>
    <t>Szabványos irányítási rendszerek
BBXSR12MLF
Dr. Kerti András</t>
  </si>
  <si>
    <t>Autonóm rendszerek biztonsága
BBXAR14MLF
Dr. Bakucz Péter</t>
  </si>
  <si>
    <t>J316</t>
  </si>
  <si>
    <t>Gépműhely gyakorlat I. BGGYG12BLF (3. kurzus)
Burai István</t>
  </si>
  <si>
    <t>Gépműhely gyakorlat I. BGGYG12BLF (1. kurzus)
Burai István</t>
  </si>
  <si>
    <t>Gépműhely gyakorlat I. (2. kurzus)
Burai István</t>
  </si>
  <si>
    <r>
      <t>8</t>
    </r>
    <r>
      <rPr>
        <vertAlign val="superscript"/>
        <sz val="10"/>
        <rFont val="Arial CE"/>
        <family val="2"/>
        <charset val="238"/>
      </rPr>
      <t>55</t>
    </r>
    <r>
      <rPr>
        <sz val="10"/>
        <rFont val="Arial CE"/>
        <family val="2"/>
        <charset val="238"/>
      </rPr>
      <t>-9</t>
    </r>
    <r>
      <rPr>
        <vertAlign val="superscript"/>
        <sz val="10"/>
        <rFont val="Arial CE"/>
        <family val="2"/>
        <charset val="238"/>
      </rPr>
      <t>40</t>
    </r>
  </si>
  <si>
    <r>
      <t>9</t>
    </r>
    <r>
      <rPr>
        <vertAlign val="superscript"/>
        <sz val="10"/>
        <rFont val="Arial CE"/>
        <family val="2"/>
        <charset val="238"/>
      </rPr>
      <t>50</t>
    </r>
    <r>
      <rPr>
        <sz val="10"/>
        <rFont val="Arial CE"/>
        <family val="2"/>
        <charset val="238"/>
      </rPr>
      <t>-10</t>
    </r>
    <r>
      <rPr>
        <vertAlign val="superscript"/>
        <sz val="10"/>
        <rFont val="Arial CE"/>
        <family val="2"/>
        <charset val="238"/>
      </rPr>
      <t>35</t>
    </r>
  </si>
  <si>
    <r>
      <t>10</t>
    </r>
    <r>
      <rPr>
        <vertAlign val="superscript"/>
        <sz val="10"/>
        <rFont val="Arial CE"/>
        <family val="2"/>
        <charset val="238"/>
      </rPr>
      <t>45</t>
    </r>
    <r>
      <rPr>
        <sz val="10"/>
        <rFont val="Arial CE"/>
        <family val="2"/>
        <charset val="238"/>
      </rPr>
      <t>-11</t>
    </r>
    <r>
      <rPr>
        <vertAlign val="superscript"/>
        <sz val="10"/>
        <rFont val="Arial CE"/>
        <family val="2"/>
        <charset val="238"/>
      </rPr>
      <t>30</t>
    </r>
  </si>
  <si>
    <r>
      <t>11</t>
    </r>
    <r>
      <rPr>
        <vertAlign val="superscript"/>
        <sz val="10"/>
        <rFont val="Arial CE"/>
        <family val="2"/>
        <charset val="238"/>
      </rPr>
      <t>40</t>
    </r>
    <r>
      <rPr>
        <sz val="10"/>
        <rFont val="Arial CE"/>
        <family val="2"/>
        <charset val="238"/>
      </rPr>
      <t>-12</t>
    </r>
    <r>
      <rPr>
        <vertAlign val="superscript"/>
        <sz val="10"/>
        <rFont val="Arial CE"/>
        <family val="2"/>
        <charset val="238"/>
      </rPr>
      <t>25</t>
    </r>
  </si>
  <si>
    <r>
      <t>12</t>
    </r>
    <r>
      <rPr>
        <vertAlign val="superscript"/>
        <sz val="10"/>
        <rFont val="Arial CE"/>
        <family val="2"/>
        <charset val="238"/>
      </rPr>
      <t>35</t>
    </r>
    <r>
      <rPr>
        <sz val="10"/>
        <rFont val="Arial CE"/>
        <family val="2"/>
        <charset val="238"/>
      </rPr>
      <t>-13</t>
    </r>
    <r>
      <rPr>
        <vertAlign val="superscript"/>
        <sz val="10"/>
        <rFont val="Arial CE"/>
        <family val="2"/>
        <charset val="238"/>
      </rPr>
      <t>20</t>
    </r>
  </si>
  <si>
    <r>
      <t>13</t>
    </r>
    <r>
      <rPr>
        <vertAlign val="superscript"/>
        <sz val="10"/>
        <rFont val="Arial CE"/>
        <family val="2"/>
        <charset val="238"/>
      </rPr>
      <t>30</t>
    </r>
    <r>
      <rPr>
        <sz val="10"/>
        <rFont val="Arial CE"/>
        <family val="2"/>
        <charset val="238"/>
      </rPr>
      <t>-14</t>
    </r>
    <r>
      <rPr>
        <vertAlign val="superscript"/>
        <sz val="10"/>
        <rFont val="Arial CE"/>
        <family val="2"/>
        <charset val="238"/>
      </rPr>
      <t>15</t>
    </r>
  </si>
  <si>
    <r>
      <t>14</t>
    </r>
    <r>
      <rPr>
        <vertAlign val="superscript"/>
        <sz val="10"/>
        <rFont val="Arial CE"/>
        <family val="2"/>
        <charset val="238"/>
      </rPr>
      <t>25</t>
    </r>
    <r>
      <rPr>
        <sz val="10"/>
        <rFont val="Arial CE"/>
        <family val="2"/>
        <charset val="238"/>
      </rPr>
      <t>-15</t>
    </r>
    <r>
      <rPr>
        <vertAlign val="superscript"/>
        <sz val="10"/>
        <rFont val="Arial CE"/>
        <family val="2"/>
        <charset val="238"/>
      </rPr>
      <t>10</t>
    </r>
  </si>
  <si>
    <r>
      <t>15</t>
    </r>
    <r>
      <rPr>
        <vertAlign val="superscript"/>
        <sz val="10"/>
        <rFont val="Arial CE"/>
        <family val="2"/>
        <charset val="238"/>
      </rPr>
      <t>20</t>
    </r>
    <r>
      <rPr>
        <sz val="10"/>
        <rFont val="Arial CE"/>
        <family val="2"/>
        <charset val="238"/>
      </rPr>
      <t>-16</t>
    </r>
    <r>
      <rPr>
        <vertAlign val="superscript"/>
        <sz val="10"/>
        <rFont val="Arial CE"/>
        <family val="2"/>
        <charset val="238"/>
      </rPr>
      <t>05</t>
    </r>
  </si>
  <si>
    <r>
      <t>16</t>
    </r>
    <r>
      <rPr>
        <vertAlign val="superscript"/>
        <sz val="10"/>
        <rFont val="Arial CE"/>
        <family val="2"/>
        <charset val="238"/>
      </rPr>
      <t>15</t>
    </r>
    <r>
      <rPr>
        <sz val="10"/>
        <rFont val="Arial CE"/>
        <family val="2"/>
        <charset val="238"/>
      </rPr>
      <t>-17</t>
    </r>
    <r>
      <rPr>
        <vertAlign val="superscript"/>
        <sz val="10"/>
        <rFont val="Arial CE"/>
        <family val="2"/>
        <charset val="238"/>
      </rPr>
      <t>00</t>
    </r>
  </si>
  <si>
    <r>
      <t>18</t>
    </r>
    <r>
      <rPr>
        <vertAlign val="superscript"/>
        <sz val="10"/>
        <rFont val="Arial CE"/>
        <family val="2"/>
        <charset val="238"/>
      </rPr>
      <t>05</t>
    </r>
    <r>
      <rPr>
        <sz val="10"/>
        <rFont val="Arial CE"/>
        <family val="2"/>
        <charset val="238"/>
      </rPr>
      <t>-18</t>
    </r>
    <r>
      <rPr>
        <vertAlign val="superscript"/>
        <sz val="10"/>
        <rFont val="Arial CE"/>
        <family val="2"/>
        <charset val="238"/>
      </rPr>
      <t>50</t>
    </r>
  </si>
  <si>
    <r>
      <t>19</t>
    </r>
    <r>
      <rPr>
        <vertAlign val="superscript"/>
        <sz val="10"/>
        <rFont val="Arial CE"/>
        <family val="2"/>
        <charset val="238"/>
      </rPr>
      <t>00</t>
    </r>
    <r>
      <rPr>
        <sz val="10"/>
        <rFont val="Arial CE"/>
        <family val="2"/>
        <charset val="238"/>
      </rPr>
      <t>-19</t>
    </r>
    <r>
      <rPr>
        <vertAlign val="superscript"/>
        <sz val="10"/>
        <rFont val="Arial CE"/>
        <family val="2"/>
        <charset val="238"/>
      </rPr>
      <t>45</t>
    </r>
  </si>
  <si>
    <t>Kockázatértékelés alapjai
BBXKC14BLF
Dr. Őszi Arnold</t>
  </si>
  <si>
    <t>Alkalmazott biztonságtechnika
BBXAB13BLF
Palkó Márton</t>
  </si>
  <si>
    <t>Vagyonvédelmi rendszerek II.
BBXVR26BLE
Dr. Hell Péter</t>
  </si>
  <si>
    <t>Komplex vagyonvédelmi rendszerek tervezése I.
BBXKR12MLF
Dr. Hell Péter</t>
  </si>
  <si>
    <t>Biztonságtechnikai érzékelők
BBXBE14BLF
Dr. Hell Péter</t>
  </si>
  <si>
    <t>Vezetési és szervezési ismeretek
BBXVE12MLF
Laky Ildikó</t>
  </si>
  <si>
    <t>SzV II.
Dr. Bakucz Péter</t>
  </si>
  <si>
    <t>Vagyonvédelmi rendszerek üzemeltetése
BBXVU14MLF
Illés Mihály</t>
  </si>
  <si>
    <t>Beépített tűzvédelmi berendezések tervezése
BBXBE14MLF
Mohai Ágota</t>
  </si>
  <si>
    <t>Programozás
BBXPR12BLF
Dr. Kiss Gábor</t>
  </si>
  <si>
    <t>Adatvédelem, adatbiztonság
BBXVD12BLF
Dr. Kerti András</t>
  </si>
  <si>
    <t>Dokumentumvédelem és adminisztratív biztonság
BBXDV12BLF
Dr. Kerti András</t>
  </si>
  <si>
    <t>Tanterem: F401 (Eltérő termek jelölve!)</t>
  </si>
  <si>
    <t>Tanterem: F216</t>
  </si>
  <si>
    <t>F401</t>
  </si>
  <si>
    <t>Tanterem: F123</t>
  </si>
  <si>
    <t>Tanterem: F306</t>
  </si>
  <si>
    <t>Tanterem: F217</t>
  </si>
  <si>
    <t>Tanterem: F314 (Eltérő termek jelölve.)</t>
  </si>
  <si>
    <t>Tanterem: F303</t>
  </si>
  <si>
    <t>Tanterem: F303 (Eltérő termek jelölve!)</t>
  </si>
  <si>
    <t>Mozgástan
BTXMO14BLF
Dr. Czifra Árpád</t>
  </si>
  <si>
    <t>Hajtástechnika
BTXHJ14BLF
Dr. Goda Tibor</t>
  </si>
  <si>
    <t>Munka- és környezetvédelem
BTXMK14MLF
Dr. Haraszti Ferenc</t>
  </si>
  <si>
    <t>CAD alapismeretek II.
BTXCI22BLF
Oláh Fernc</t>
  </si>
  <si>
    <t>Matematika II.
BTXMA22BLF
Szilágyi Zsombor</t>
  </si>
  <si>
    <t>Projektmenedzsment
BTXPM14BLF
Dr. Michelberger Pál</t>
  </si>
  <si>
    <t>Matematika I.
BTXMAK2BLF
Kocsiné dr. Fábián Margit</t>
  </si>
  <si>
    <t>F207</t>
  </si>
  <si>
    <t>Termodinamika alapjai
BAXTA12BLF
Dr. Ruszinkó Endre</t>
  </si>
  <si>
    <t>Számítógépes tervezőrendszerek
BKXSR12BLF
Oláh Ferenc</t>
  </si>
  <si>
    <t>Csokonai u. 6, 604</t>
  </si>
  <si>
    <t>Mérnöki alapismeretek és mérések
BBXMA14BLF
Palkó Márton</t>
  </si>
  <si>
    <t>Tanterem: F307</t>
  </si>
  <si>
    <t>Tanterem: F205 (Eltérő termek jelölve!)</t>
  </si>
  <si>
    <t>Méréstechnika
BGXMT14BLF
Kis Ferenc</t>
  </si>
  <si>
    <t>CAD alapismeretek II. BTXCI22BLF
Dr. Soós Enikő (1. kurzus)</t>
  </si>
  <si>
    <t>CAD alapismeretek II. BTXCI22BLF
Dr. Soós Enikő (2. kurzus)</t>
  </si>
  <si>
    <t>CAD alapismeretek II. BTXCI22BLF
Dr. Soós Enikő (3. kurzus)</t>
  </si>
  <si>
    <t>Gépműhely gyakorlat I.
BGGYM12BLF (2. kurzus)
Burai István</t>
  </si>
  <si>
    <t>Anyagtechnológiák
BAXAK14BLF
Dr. Pinke Péter</t>
  </si>
  <si>
    <t>Anyagtechnológia
BAXAC12BLF
Dr. Kovács Tünde</t>
  </si>
  <si>
    <t>SzV II. Biometrikus azonosítás
BBVBA14BLE
Dr. Őszi Arnold</t>
  </si>
  <si>
    <t>CAD alapismeretek II. BTXCI22BLF
Dr. Soós Enikő (4. kurzus)</t>
  </si>
  <si>
    <t>CAD modellezés I. gyak. (4. kurzus)
Varga Bálint, Ráczi Viktor</t>
  </si>
  <si>
    <t>Gépműhely gyakorlat I. (4. kurzus)
Burai István</t>
  </si>
  <si>
    <t>Gyártástechnológia II. (2. kurzus)
KEXGT24BLF
Dr. Beke Dávid</t>
  </si>
  <si>
    <t>Tanterem: F207</t>
  </si>
  <si>
    <t>Műanyag fröccsöntő szerszámok tervezése
BGWMT16BLE
Dr. Mikó Balázs</t>
  </si>
  <si>
    <t>SzV II.Gyártási folyamatok minőségtechnikái
BAGGF16NLD
Horváth András</t>
  </si>
  <si>
    <t>SzV II. CNC műhelygyakorlat
BGVG16BLE
Burai István</t>
  </si>
  <si>
    <t>SzV III. Minőségügyi alapismeretek
BAGMI15NLD
Horváth András, Dr. Farkas Gabriella</t>
  </si>
  <si>
    <t>KV Virtuális technikák
BGWVT16BLE
Varga Bálint</t>
  </si>
  <si>
    <t>Energetika
BMXEN12BLF
Dr. Szlivka Ferenc</t>
  </si>
  <si>
    <t>N134</t>
  </si>
  <si>
    <t>Informatika II. (laborgyak)
BBXIN2KBLF
Dr. Kiss Gábor</t>
  </si>
  <si>
    <t>Forgácsolástechnológia számítógépes tervezése II.
BGXFS96BLE (2. kurzus)
Ráczi Viktor</t>
  </si>
  <si>
    <t>CAD modellezés I. (4. kurzus)
Varga Bálint, Ráczi Viktor</t>
  </si>
  <si>
    <t>CAD modellezés I. gyak. (1. kurzus)
Varga Bálint, Ráczi Viktor</t>
  </si>
  <si>
    <t>CAD modellezés I. (2. kurzus)
Varga Bálint, Ráczi Viktor</t>
  </si>
  <si>
    <t>CAD modellezés I. gyak. (3. kurzus)
Varga Bálint, Ráczi Viktor</t>
  </si>
  <si>
    <t>Gépműhely gyakorlat I. (1. kurzus)
Burai István</t>
  </si>
  <si>
    <t>Gépműhely gyakorlat I. BGGYG12BLF (2. kurzus)
Burai István</t>
  </si>
  <si>
    <t>Gépműhely gyakorlat I. (3. kurzus)
Burai István</t>
  </si>
  <si>
    <t>Gépműhely gyakorlat I. BGGYG12BLF (4. kurzus)
Burai István</t>
  </si>
  <si>
    <t>Komplex projekt
BBXKP14MLF
Laky Ildikó</t>
  </si>
  <si>
    <t>KV Műanyag fröccsöntő szerszámok tervezése
BGWMT16BLE
Dr. Mikó Balázs</t>
  </si>
  <si>
    <t>KV Anyagtechnológiák számítógépes tervezése
BGWAT16BLE
Dr. Horváth László</t>
  </si>
  <si>
    <t>F123</t>
  </si>
  <si>
    <t>Géprajz, gépelemek, gépszerkezetek III.
BBWGG36BLE
Dr. Goda Tibor</t>
  </si>
  <si>
    <t>Gyártórendszerek mechatronikája
BAWGM26BLE
Dr. Czifra György, Varró Csaba</t>
  </si>
  <si>
    <t>Komplex projekt
BBXKP14MLF
Dr. Elek Barbara</t>
  </si>
  <si>
    <t>Komplex projekt
BBXKP14MLF
Dr. Michelberger Pál</t>
  </si>
  <si>
    <t>Tanterem: F214 (Eltérő termek jelölve!)</t>
  </si>
  <si>
    <t>Tanterem: F215</t>
  </si>
  <si>
    <t>F203</t>
  </si>
  <si>
    <t>Tanterem: F315 (Eltérő termek jelölve!)</t>
  </si>
  <si>
    <t>Tanterem: F316</t>
  </si>
  <si>
    <t>Tanterem: F216 (Eltérő termek jelölve!)</t>
  </si>
  <si>
    <t>Tanterem: F306 (Eltérő termek jelölve!)</t>
  </si>
  <si>
    <t>F306</t>
  </si>
  <si>
    <t>F125</t>
  </si>
  <si>
    <t>F218</t>
  </si>
  <si>
    <t>F304</t>
  </si>
  <si>
    <t>F305</t>
  </si>
  <si>
    <t>Tanterem: F319 (Eltérő termek jelölve!)</t>
  </si>
  <si>
    <t>Üzleti gazdaságtan
BTXUG14MLF
Beke Éva</t>
  </si>
  <si>
    <t>Üzleti kommunikáció
GGXUK2XBLE
Belkovics Lili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</si>
</sst>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E]mmmm\ d\.;@"/>
  </numFmts>
  <fonts count="18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color indexed="10"/>
      <name val="Arial CE"/>
      <charset val="238"/>
    </font>
    <font>
      <sz val="10"/>
      <color indexed="14"/>
      <name val="Arial CE"/>
      <charset val="238"/>
    </font>
    <font>
      <sz val="6"/>
      <name val="Arial CE"/>
      <charset val="238"/>
    </font>
    <font>
      <sz val="7"/>
      <name val="Arial CE"/>
      <charset val="238"/>
    </font>
    <font>
      <sz val="9"/>
      <name val="Arial CE"/>
      <charset val="238"/>
    </font>
    <font>
      <sz val="10"/>
      <name val="Arial"/>
      <family val="2"/>
      <charset val="238"/>
    </font>
    <font>
      <sz val="7"/>
      <color rgb="FF007F00"/>
      <name val="Arial CE"/>
      <family val="2"/>
      <charset val="238"/>
    </font>
    <font>
      <sz val="10"/>
      <color rgb="FF0000FF"/>
      <name val="Arial CE"/>
      <charset val="238"/>
    </font>
    <font>
      <sz val="7"/>
      <color rgb="FF008000"/>
      <name val="Arial CE"/>
      <charset val="238"/>
    </font>
    <font>
      <sz val="8"/>
      <color rgb="FF008000"/>
      <name val="Arial CE"/>
      <charset val="238"/>
    </font>
    <font>
      <sz val="10"/>
      <color rgb="FF008000"/>
      <name val="Arial CE"/>
      <charset val="238"/>
    </font>
    <font>
      <sz val="6"/>
      <color rgb="FF00800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auto="1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/>
    <xf numFmtId="0" fontId="1" fillId="0" borderId="0" xfId="0" applyFont="1" applyFill="1"/>
    <xf numFmtId="0" fontId="0" fillId="0" borderId="0" xfId="0" applyFill="1" applyAlignment="1">
      <alignment horizontal="center" vertical="center"/>
    </xf>
    <xf numFmtId="0" fontId="1" fillId="0" borderId="1" xfId="0" applyFont="1" applyFill="1" applyBorder="1"/>
    <xf numFmtId="49" fontId="8" fillId="2" borderId="0" xfId="0" applyNumberFormat="1" applyFont="1" applyFill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 wrapText="1"/>
    </xf>
    <xf numFmtId="49" fontId="8" fillId="2" borderId="5" xfId="0" applyNumberFormat="1" applyFont="1" applyFill="1" applyBorder="1" applyAlignment="1">
      <alignment wrapText="1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 wrapText="1"/>
    </xf>
    <xf numFmtId="1" fontId="0" fillId="2" borderId="0" xfId="0" applyNumberFormat="1" applyFon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0" xfId="0" applyNumberFormat="1" applyBorder="1"/>
    <xf numFmtId="0" fontId="9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49" fontId="8" fillId="4" borderId="0" xfId="0" applyNumberFormat="1" applyFont="1" applyFill="1" applyAlignment="1">
      <alignment wrapText="1"/>
    </xf>
    <xf numFmtId="0" fontId="3" fillId="0" borderId="3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ont="1" applyFill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5" xfId="0" applyBorder="1"/>
    <xf numFmtId="0" fontId="1" fillId="0" borderId="5" xfId="0" applyFont="1" applyFill="1" applyBorder="1"/>
    <xf numFmtId="0" fontId="10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16" fontId="0" fillId="0" borderId="0" xfId="0" applyNumberFormat="1" applyFont="1" applyFill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3" borderId="0" xfId="0" applyFill="1" applyBorder="1" applyAlignment="1">
      <alignment horizontal="center" wrapText="1"/>
    </xf>
    <xf numFmtId="0" fontId="0" fillId="3" borderId="0" xfId="0" applyFont="1" applyFill="1" applyAlignment="1">
      <alignment horizontal="center"/>
    </xf>
    <xf numFmtId="0" fontId="0" fillId="6" borderId="0" xfId="0" applyFont="1" applyFill="1" applyAlignment="1">
      <alignment horizontal="center"/>
    </xf>
    <xf numFmtId="0" fontId="0" fillId="4" borderId="0" xfId="0" applyNumberFormat="1" applyFont="1" applyFill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6" borderId="0" xfId="0" applyNumberFormat="1" applyFont="1" applyFill="1" applyAlignment="1">
      <alignment horizontal="center"/>
    </xf>
    <xf numFmtId="0" fontId="0" fillId="6" borderId="0" xfId="0" applyFill="1" applyBorder="1" applyAlignment="1">
      <alignment horizontal="center" wrapText="1"/>
    </xf>
    <xf numFmtId="0" fontId="0" fillId="7" borderId="0" xfId="0" applyFont="1" applyFill="1" applyAlignment="1">
      <alignment horizontal="center" vertical="center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 wrapText="1"/>
    </xf>
    <xf numFmtId="0" fontId="0" fillId="4" borderId="0" xfId="0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0" fontId="0" fillId="0" borderId="5" xfId="0" applyFont="1" applyFill="1" applyBorder="1" applyAlignment="1"/>
    <xf numFmtId="0" fontId="0" fillId="0" borderId="0" xfId="0" applyFont="1" applyFill="1" applyBorder="1" applyAlignment="1"/>
    <xf numFmtId="49" fontId="8" fillId="2" borderId="0" xfId="0" applyNumberFormat="1" applyFont="1" applyFill="1" applyBorder="1" applyAlignment="1">
      <alignment wrapText="1"/>
    </xf>
    <xf numFmtId="0" fontId="0" fillId="3" borderId="5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5" borderId="0" xfId="0" applyFont="1" applyFill="1" applyAlignment="1">
      <alignment horizontal="center"/>
    </xf>
    <xf numFmtId="0" fontId="0" fillId="0" borderId="0" xfId="0" applyBorder="1"/>
    <xf numFmtId="0" fontId="1" fillId="0" borderId="0" xfId="0" applyFont="1" applyFill="1" applyBorder="1"/>
    <xf numFmtId="0" fontId="0" fillId="0" borderId="0" xfId="0" applyFill="1" applyAlignment="1">
      <alignment horizontal="center"/>
    </xf>
    <xf numFmtId="0" fontId="11" fillId="0" borderId="3" xfId="0" applyFont="1" applyFill="1" applyBorder="1" applyAlignment="1">
      <alignment vertical="center" wrapText="1"/>
    </xf>
    <xf numFmtId="0" fontId="0" fillId="6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" fontId="0" fillId="4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49" fontId="8" fillId="7" borderId="1" xfId="0" applyNumberFormat="1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/>
    </xf>
    <xf numFmtId="0" fontId="0" fillId="0" borderId="3" xfId="0" applyFill="1" applyBorder="1" applyAlignment="1">
      <alignment vertical="center"/>
    </xf>
    <xf numFmtId="0" fontId="6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0" fillId="5" borderId="0" xfId="0" applyFill="1" applyBorder="1" applyAlignment="1">
      <alignment horizontal="center" wrapText="1"/>
    </xf>
    <xf numFmtId="0" fontId="0" fillId="5" borderId="0" xfId="0" applyFont="1" applyFill="1" applyBorder="1" applyAlignment="1">
      <alignment horizontal="center"/>
    </xf>
    <xf numFmtId="0" fontId="14" fillId="0" borderId="3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1" fontId="0" fillId="0" borderId="21" xfId="0" applyNumberForma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49" fontId="0" fillId="0" borderId="16" xfId="0" applyNumberForma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1" fontId="0" fillId="0" borderId="25" xfId="0" applyNumberFormat="1" applyFill="1" applyBorder="1" applyAlignment="1">
      <alignment horizontal="center" vertical="center"/>
    </xf>
    <xf numFmtId="49" fontId="0" fillId="0" borderId="26" xfId="0" applyNumberFormat="1" applyFill="1" applyBorder="1" applyAlignment="1">
      <alignment horizontal="center" vertical="center"/>
    </xf>
    <xf numFmtId="1" fontId="0" fillId="0" borderId="24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0" fillId="7" borderId="0" xfId="0" applyFont="1" applyFill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00FF00"/>
      <color rgb="FF008000"/>
      <color rgb="FF007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P34"/>
  <sheetViews>
    <sheetView tabSelected="1" zoomScale="90" zoomScaleNormal="90" workbookViewId="0">
      <selection activeCell="Q30" sqref="Q30"/>
    </sheetView>
  </sheetViews>
  <sheetFormatPr defaultRowHeight="12.75" x14ac:dyDescent="0.2"/>
  <cols>
    <col min="1" max="1" width="6.7109375" style="11" customWidth="1"/>
    <col min="2" max="2" width="15.7109375" style="11" customWidth="1"/>
    <col min="3" max="15" width="10.7109375" style="11" customWidth="1"/>
    <col min="16" max="16384" width="9.140625" style="11"/>
  </cols>
  <sheetData>
    <row r="1" spans="1:15" ht="18" customHeight="1" x14ac:dyDescent="0.2">
      <c r="A1" s="134" t="s">
        <v>18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6"/>
    </row>
    <row r="2" spans="1:15" ht="25.5" x14ac:dyDescent="0.2">
      <c r="A2" s="17" t="s">
        <v>7</v>
      </c>
      <c r="B2" s="18" t="s">
        <v>8</v>
      </c>
      <c r="C2" s="19" t="s">
        <v>9</v>
      </c>
      <c r="D2" s="19" t="s">
        <v>179</v>
      </c>
      <c r="E2" s="19" t="s">
        <v>180</v>
      </c>
      <c r="F2" s="19" t="s">
        <v>181</v>
      </c>
      <c r="G2" s="19" t="s">
        <v>182</v>
      </c>
      <c r="H2" s="19" t="s">
        <v>183</v>
      </c>
      <c r="I2" s="19" t="s">
        <v>184</v>
      </c>
      <c r="J2" s="19" t="s">
        <v>185</v>
      </c>
      <c r="K2" s="19" t="s">
        <v>186</v>
      </c>
      <c r="L2" s="19" t="s">
        <v>187</v>
      </c>
      <c r="M2" s="19" t="s">
        <v>10</v>
      </c>
      <c r="N2" s="19" t="s">
        <v>188</v>
      </c>
      <c r="O2" s="59" t="s">
        <v>189</v>
      </c>
    </row>
    <row r="3" spans="1:15" ht="20.100000000000001" customHeight="1" x14ac:dyDescent="0.2">
      <c r="A3" s="132">
        <f>LOOKUP(1,Időbeosztás!I2:I16,Időbeosztás!A2:A16)</f>
        <v>1</v>
      </c>
      <c r="B3" s="133" t="str">
        <f>LOOKUP(1,Időbeosztás!I2:I16,Időbeosztás!C2:C16)</f>
        <v>február 22.</v>
      </c>
      <c r="C3" s="23"/>
      <c r="D3" s="142" t="s">
        <v>139</v>
      </c>
      <c r="E3" s="142"/>
      <c r="F3" s="142"/>
      <c r="G3" s="142"/>
      <c r="H3" s="142"/>
      <c r="I3" s="142" t="s">
        <v>58</v>
      </c>
      <c r="J3" s="142"/>
      <c r="K3" s="142"/>
      <c r="L3" s="142"/>
      <c r="M3" s="142"/>
      <c r="N3" s="51"/>
      <c r="O3" s="67"/>
    </row>
    <row r="4" spans="1:15" ht="20.100000000000001" customHeight="1" x14ac:dyDescent="0.2">
      <c r="A4" s="132"/>
      <c r="B4" s="133"/>
      <c r="C4" s="23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51"/>
      <c r="O4" s="67"/>
    </row>
    <row r="5" spans="1:15" ht="20.100000000000001" customHeight="1" x14ac:dyDescent="0.2">
      <c r="A5" s="132">
        <f>LOOKUP(2,Időbeosztás!I2:I16,Időbeosztás!A2:A16)</f>
        <v>2</v>
      </c>
      <c r="B5" s="133" t="str">
        <f>LOOKUP(2,Időbeosztás!I2:I16,Időbeosztás!C2:C16)</f>
        <v>március 1.</v>
      </c>
      <c r="C5" s="51"/>
      <c r="D5" s="143" t="s">
        <v>60</v>
      </c>
      <c r="E5" s="143"/>
      <c r="F5" s="143"/>
      <c r="G5" s="143"/>
      <c r="H5" s="143"/>
      <c r="I5" s="143" t="s">
        <v>59</v>
      </c>
      <c r="J5" s="143"/>
      <c r="K5" s="143"/>
      <c r="L5" s="143"/>
      <c r="M5" s="143"/>
      <c r="N5" s="37"/>
      <c r="O5" s="67"/>
    </row>
    <row r="6" spans="1:15" ht="20.100000000000001" customHeight="1" x14ac:dyDescent="0.2">
      <c r="A6" s="132"/>
      <c r="B6" s="133"/>
      <c r="C6" s="51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37"/>
      <c r="O6" s="67"/>
    </row>
    <row r="7" spans="1:15" ht="20.100000000000001" customHeight="1" x14ac:dyDescent="0.2">
      <c r="A7" s="132">
        <f>LOOKUP(3,Időbeosztás!I2:I16,Időbeosztás!A2:A16)</f>
        <v>3</v>
      </c>
      <c r="B7" s="133" t="str">
        <f>LOOKUP(3,Időbeosztás!I2:I16,Időbeosztás!C2:C16)</f>
        <v>március 8.</v>
      </c>
      <c r="C7" s="51"/>
      <c r="D7" s="124" t="s">
        <v>226</v>
      </c>
      <c r="E7" s="128"/>
      <c r="F7" s="125"/>
      <c r="G7" s="124" t="s">
        <v>227</v>
      </c>
      <c r="H7" s="125"/>
      <c r="I7" s="124" t="s">
        <v>228</v>
      </c>
      <c r="J7" s="128"/>
      <c r="K7" s="125"/>
      <c r="L7" s="124" t="s">
        <v>233</v>
      </c>
      <c r="M7" s="125"/>
      <c r="N7" s="37"/>
      <c r="O7" s="85"/>
    </row>
    <row r="8" spans="1:15" ht="20.100000000000001" customHeight="1" x14ac:dyDescent="0.2">
      <c r="A8" s="132"/>
      <c r="B8" s="133"/>
      <c r="C8" s="51"/>
      <c r="D8" s="129" t="s">
        <v>86</v>
      </c>
      <c r="E8" s="130"/>
      <c r="F8" s="131"/>
      <c r="G8" s="126" t="s">
        <v>92</v>
      </c>
      <c r="H8" s="127"/>
      <c r="I8" s="129" t="s">
        <v>234</v>
      </c>
      <c r="J8" s="130"/>
      <c r="K8" s="131"/>
      <c r="L8" s="126" t="s">
        <v>91</v>
      </c>
      <c r="M8" s="127"/>
      <c r="N8" s="37"/>
      <c r="O8" s="85"/>
    </row>
    <row r="9" spans="1:15" ht="20.100000000000001" customHeight="1" x14ac:dyDescent="0.2">
      <c r="A9" s="132"/>
      <c r="B9" s="133"/>
      <c r="C9" s="51"/>
      <c r="D9" s="121" t="s">
        <v>176</v>
      </c>
      <c r="E9" s="123"/>
      <c r="F9" s="122"/>
      <c r="G9" s="121" t="s">
        <v>235</v>
      </c>
      <c r="H9" s="122"/>
      <c r="I9" s="121" t="s">
        <v>177</v>
      </c>
      <c r="J9" s="123"/>
      <c r="K9" s="122"/>
      <c r="L9" s="121" t="s">
        <v>178</v>
      </c>
      <c r="M9" s="122"/>
      <c r="N9" s="37"/>
      <c r="O9" s="85"/>
    </row>
    <row r="10" spans="1:15" ht="20.100000000000001" customHeight="1" x14ac:dyDescent="0.2">
      <c r="A10" s="132">
        <f>LOOKUP(4,Időbeosztás!I2:I16,Időbeosztás!A2:A16)</f>
        <v>5</v>
      </c>
      <c r="B10" s="133" t="str">
        <f>LOOKUP(4,Időbeosztás!I2:I16,Időbeosztás!C2:C16)</f>
        <v>március 22.</v>
      </c>
      <c r="C10" s="23"/>
      <c r="D10" s="142" t="s">
        <v>139</v>
      </c>
      <c r="E10" s="142"/>
      <c r="F10" s="142"/>
      <c r="G10" s="142"/>
      <c r="H10" s="142"/>
      <c r="I10" s="142" t="s">
        <v>58</v>
      </c>
      <c r="J10" s="142"/>
      <c r="K10" s="142"/>
      <c r="L10" s="142"/>
      <c r="M10" s="142"/>
      <c r="N10" s="54"/>
      <c r="O10" s="67"/>
    </row>
    <row r="11" spans="1:15" ht="20.100000000000001" customHeight="1" x14ac:dyDescent="0.2">
      <c r="A11" s="132"/>
      <c r="B11" s="133"/>
      <c r="C11" s="23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54"/>
      <c r="O11" s="67"/>
    </row>
    <row r="12" spans="1:15" ht="20.100000000000001" customHeight="1" x14ac:dyDescent="0.2">
      <c r="A12" s="132">
        <f>LOOKUP(5,Időbeosztás!I2:I16,Időbeosztás!A2:A16)</f>
        <v>6</v>
      </c>
      <c r="B12" s="133" t="str">
        <f>LOOKUP(5,Időbeosztás!I2:I16,Időbeosztás!C2:C16)</f>
        <v>március 29.</v>
      </c>
      <c r="C12" s="51"/>
      <c r="D12" s="143" t="s">
        <v>60</v>
      </c>
      <c r="E12" s="143"/>
      <c r="F12" s="143"/>
      <c r="G12" s="143"/>
      <c r="H12" s="143"/>
      <c r="I12" s="37"/>
      <c r="J12" s="37"/>
      <c r="K12" s="37"/>
      <c r="L12" s="37"/>
      <c r="M12" s="54"/>
      <c r="N12" s="54"/>
      <c r="O12" s="67"/>
    </row>
    <row r="13" spans="1:15" ht="20.100000000000001" customHeight="1" x14ac:dyDescent="0.2">
      <c r="A13" s="132"/>
      <c r="B13" s="133"/>
      <c r="C13" s="51"/>
      <c r="D13" s="143"/>
      <c r="E13" s="143"/>
      <c r="F13" s="143"/>
      <c r="G13" s="143"/>
      <c r="H13" s="143"/>
      <c r="I13" s="37"/>
      <c r="J13" s="37"/>
      <c r="K13" s="37"/>
      <c r="L13" s="37"/>
      <c r="M13" s="54"/>
      <c r="N13" s="54"/>
      <c r="O13" s="67"/>
    </row>
    <row r="14" spans="1:15" ht="20.100000000000001" customHeight="1" x14ac:dyDescent="0.2">
      <c r="A14" s="132">
        <f>LOOKUP(6,Időbeosztás!I2:I16,Időbeosztás!A2:A16)</f>
        <v>7</v>
      </c>
      <c r="B14" s="133" t="str">
        <f>LOOKUP(6,Időbeosztás!I2:I16,Időbeosztás!C2:C16)</f>
        <v>április 5.</v>
      </c>
      <c r="C14" s="51"/>
      <c r="D14" s="124" t="s">
        <v>228</v>
      </c>
      <c r="E14" s="125"/>
      <c r="F14" s="124" t="s">
        <v>233</v>
      </c>
      <c r="G14" s="128"/>
      <c r="H14" s="125"/>
      <c r="I14" s="124" t="s">
        <v>226</v>
      </c>
      <c r="J14" s="125"/>
      <c r="K14" s="124" t="s">
        <v>227</v>
      </c>
      <c r="L14" s="128"/>
      <c r="M14" s="125"/>
      <c r="N14" s="37"/>
      <c r="O14" s="67"/>
    </row>
    <row r="15" spans="1:15" ht="20.100000000000001" customHeight="1" x14ac:dyDescent="0.2">
      <c r="A15" s="132"/>
      <c r="B15" s="133"/>
      <c r="C15" s="51"/>
      <c r="D15" s="126" t="s">
        <v>247</v>
      </c>
      <c r="E15" s="127"/>
      <c r="F15" s="129" t="s">
        <v>248</v>
      </c>
      <c r="G15" s="130"/>
      <c r="H15" s="131"/>
      <c r="I15" s="126" t="s">
        <v>249</v>
      </c>
      <c r="J15" s="127"/>
      <c r="K15" s="129" t="s">
        <v>250</v>
      </c>
      <c r="L15" s="130"/>
      <c r="M15" s="131"/>
      <c r="N15" s="37"/>
      <c r="O15" s="67"/>
    </row>
    <row r="16" spans="1:15" ht="20.100000000000001" customHeight="1" x14ac:dyDescent="0.2">
      <c r="A16" s="132"/>
      <c r="B16" s="133"/>
      <c r="C16" s="51"/>
      <c r="D16" s="121" t="s">
        <v>251</v>
      </c>
      <c r="E16" s="122"/>
      <c r="F16" s="121" t="s">
        <v>252</v>
      </c>
      <c r="G16" s="123"/>
      <c r="H16" s="122"/>
      <c r="I16" s="121" t="s">
        <v>253</v>
      </c>
      <c r="J16" s="122"/>
      <c r="K16" s="121" t="s">
        <v>254</v>
      </c>
      <c r="L16" s="123"/>
      <c r="M16" s="122"/>
      <c r="N16" s="37"/>
      <c r="O16" s="67"/>
    </row>
    <row r="17" spans="1:16" ht="20.100000000000001" customHeight="1" x14ac:dyDescent="0.2">
      <c r="A17" s="132">
        <f>LOOKUP(7,Időbeosztás!I2:I16,Időbeosztás!A2:A16)</f>
        <v>8</v>
      </c>
      <c r="B17" s="133" t="str">
        <f>LOOKUP(7,Időbeosztás!I2:I16,Időbeosztás!C2:C16)</f>
        <v>április 12.</v>
      </c>
      <c r="C17" s="23"/>
      <c r="D17" s="142" t="s">
        <v>139</v>
      </c>
      <c r="E17" s="142"/>
      <c r="F17" s="142"/>
      <c r="G17" s="142"/>
      <c r="H17" s="142"/>
      <c r="I17" s="142" t="s">
        <v>58</v>
      </c>
      <c r="J17" s="142"/>
      <c r="K17" s="142"/>
      <c r="L17" s="142"/>
      <c r="M17" s="142"/>
      <c r="N17" s="51"/>
      <c r="O17" s="67"/>
    </row>
    <row r="18" spans="1:16" ht="20.100000000000001" customHeight="1" x14ac:dyDescent="0.2">
      <c r="A18" s="132"/>
      <c r="B18" s="133"/>
      <c r="C18" s="23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51"/>
      <c r="O18" s="67"/>
    </row>
    <row r="19" spans="1:16" ht="20.100000000000001" customHeight="1" x14ac:dyDescent="0.2">
      <c r="A19" s="132">
        <f>LOOKUP(8,Időbeosztás!I2:I16,Időbeosztás!A2:A16)</f>
        <v>10</v>
      </c>
      <c r="B19" s="133" t="str">
        <f>LOOKUP(8,Időbeosztás!I2:I16,Időbeosztás!C2:C16)</f>
        <v>április 26.</v>
      </c>
      <c r="C19" s="51"/>
      <c r="D19" s="143" t="s">
        <v>60</v>
      </c>
      <c r="E19" s="143"/>
      <c r="F19" s="143"/>
      <c r="G19" s="143"/>
      <c r="H19" s="143"/>
      <c r="I19" s="37"/>
      <c r="J19" s="37"/>
      <c r="K19" s="37"/>
      <c r="L19" s="54"/>
      <c r="M19" s="54"/>
      <c r="N19" s="54"/>
      <c r="O19" s="67"/>
    </row>
    <row r="20" spans="1:16" ht="20.100000000000001" customHeight="1" x14ac:dyDescent="0.2">
      <c r="A20" s="132"/>
      <c r="B20" s="133"/>
      <c r="C20" s="51"/>
      <c r="D20" s="143"/>
      <c r="E20" s="143"/>
      <c r="F20" s="143"/>
      <c r="G20" s="143"/>
      <c r="H20" s="143"/>
      <c r="I20" s="37"/>
      <c r="J20" s="37"/>
      <c r="K20" s="37"/>
      <c r="L20" s="54"/>
      <c r="M20" s="54"/>
      <c r="N20" s="54"/>
      <c r="O20" s="67"/>
    </row>
    <row r="21" spans="1:16" ht="20.100000000000001" customHeight="1" x14ac:dyDescent="0.2">
      <c r="A21" s="132">
        <f>LOOKUP(9,Időbeosztás!I2:I16,Időbeosztás!A2:A16)</f>
        <v>11</v>
      </c>
      <c r="B21" s="133" t="str">
        <f>LOOKUP(9,Időbeosztás!I2:I16,Időbeosztás!C2:C16)</f>
        <v>május 3.</v>
      </c>
      <c r="C21" s="51"/>
      <c r="D21" s="124" t="s">
        <v>226</v>
      </c>
      <c r="E21" s="128"/>
      <c r="F21" s="125"/>
      <c r="G21" s="124" t="s">
        <v>227</v>
      </c>
      <c r="H21" s="125"/>
      <c r="I21" s="124" t="s">
        <v>228</v>
      </c>
      <c r="J21" s="128"/>
      <c r="K21" s="125"/>
      <c r="L21" s="124" t="s">
        <v>233</v>
      </c>
      <c r="M21" s="125"/>
      <c r="N21" s="37"/>
      <c r="O21" s="67"/>
    </row>
    <row r="22" spans="1:16" ht="20.100000000000001" customHeight="1" x14ac:dyDescent="0.2">
      <c r="A22" s="132"/>
      <c r="B22" s="133"/>
      <c r="C22" s="51"/>
      <c r="D22" s="129" t="s">
        <v>86</v>
      </c>
      <c r="E22" s="130"/>
      <c r="F22" s="131"/>
      <c r="G22" s="126" t="s">
        <v>92</v>
      </c>
      <c r="H22" s="127"/>
      <c r="I22" s="129" t="s">
        <v>234</v>
      </c>
      <c r="J22" s="130"/>
      <c r="K22" s="131"/>
      <c r="L22" s="126" t="s">
        <v>91</v>
      </c>
      <c r="M22" s="127"/>
      <c r="N22" s="37"/>
      <c r="O22" s="67"/>
    </row>
    <row r="23" spans="1:16" ht="20.100000000000001" customHeight="1" x14ac:dyDescent="0.2">
      <c r="A23" s="132"/>
      <c r="B23" s="133"/>
      <c r="C23" s="51"/>
      <c r="D23" s="121" t="s">
        <v>176</v>
      </c>
      <c r="E23" s="123"/>
      <c r="F23" s="122"/>
      <c r="G23" s="121" t="s">
        <v>235</v>
      </c>
      <c r="H23" s="122"/>
      <c r="I23" s="121" t="s">
        <v>177</v>
      </c>
      <c r="J23" s="123"/>
      <c r="K23" s="122"/>
      <c r="L23" s="121" t="s">
        <v>178</v>
      </c>
      <c r="M23" s="122"/>
      <c r="N23" s="37"/>
      <c r="O23" s="67"/>
      <c r="P23" s="40"/>
    </row>
    <row r="24" spans="1:16" ht="20.100000000000001" customHeight="1" x14ac:dyDescent="0.2">
      <c r="A24" s="132">
        <f>LOOKUP(10,Időbeosztás!I2:I16,Időbeosztás!A2:A16)</f>
        <v>12</v>
      </c>
      <c r="B24" s="133" t="str">
        <f>LOOKUP(10,Időbeosztás!I2:I16,Időbeosztás!C2:C16)</f>
        <v>május 10.</v>
      </c>
      <c r="C24" s="23"/>
      <c r="D24" s="142" t="s">
        <v>139</v>
      </c>
      <c r="E24" s="142"/>
      <c r="F24" s="142"/>
      <c r="G24" s="142"/>
      <c r="H24" s="142"/>
      <c r="I24" s="142" t="s">
        <v>58</v>
      </c>
      <c r="J24" s="142"/>
      <c r="K24" s="142"/>
      <c r="L24" s="142"/>
      <c r="M24" s="142"/>
      <c r="N24" s="54"/>
      <c r="O24" s="67"/>
      <c r="P24" s="40"/>
    </row>
    <row r="25" spans="1:16" ht="20.100000000000001" customHeight="1" x14ac:dyDescent="0.2">
      <c r="A25" s="132"/>
      <c r="B25" s="133"/>
      <c r="C25" s="23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54"/>
      <c r="O25" s="67"/>
      <c r="P25" s="40"/>
    </row>
    <row r="26" spans="1:16" ht="20.100000000000001" customHeight="1" x14ac:dyDescent="0.2">
      <c r="A26" s="132">
        <f>LOOKUP(11,Időbeosztás!I2:I16,Időbeosztás!A2:A16)</f>
        <v>13</v>
      </c>
      <c r="B26" s="133" t="str">
        <f>LOOKUP(11,Időbeosztás!I2:I16,Időbeosztás!C2:C16)</f>
        <v>május 17.</v>
      </c>
      <c r="C26" s="51"/>
      <c r="D26" s="143" t="s">
        <v>60</v>
      </c>
      <c r="E26" s="143"/>
      <c r="F26" s="143"/>
      <c r="G26" s="143"/>
      <c r="H26" s="143"/>
      <c r="I26" s="37"/>
      <c r="J26" s="37"/>
      <c r="K26" s="37"/>
      <c r="L26" s="37"/>
      <c r="M26" s="54"/>
      <c r="N26" s="54"/>
      <c r="O26" s="67"/>
    </row>
    <row r="27" spans="1:16" ht="20.100000000000001" customHeight="1" x14ac:dyDescent="0.2">
      <c r="A27" s="132"/>
      <c r="B27" s="133"/>
      <c r="C27" s="51"/>
      <c r="D27" s="143"/>
      <c r="E27" s="143"/>
      <c r="F27" s="143"/>
      <c r="G27" s="143"/>
      <c r="H27" s="143"/>
      <c r="I27" s="37"/>
      <c r="J27" s="37"/>
      <c r="K27" s="37"/>
      <c r="L27" s="37"/>
      <c r="M27" s="54"/>
      <c r="N27" s="54"/>
      <c r="O27" s="67"/>
      <c r="P27" s="42"/>
    </row>
    <row r="28" spans="1:16" ht="20.100000000000001" customHeight="1" x14ac:dyDescent="0.2">
      <c r="A28" s="132">
        <f>LOOKUP(12,Időbeosztás!I2:I16,Időbeosztás!A2:A16)</f>
        <v>14</v>
      </c>
      <c r="B28" s="133" t="str">
        <f>LOOKUP(12,Időbeosztás!I2:I16,Időbeosztás!C2:C16)</f>
        <v>május 24.</v>
      </c>
      <c r="C28" s="51"/>
      <c r="D28" s="124" t="s">
        <v>228</v>
      </c>
      <c r="E28" s="125"/>
      <c r="F28" s="124" t="s">
        <v>233</v>
      </c>
      <c r="G28" s="128"/>
      <c r="H28" s="125"/>
      <c r="I28" s="124" t="s">
        <v>226</v>
      </c>
      <c r="J28" s="125"/>
      <c r="K28" s="124" t="s">
        <v>227</v>
      </c>
      <c r="L28" s="128"/>
      <c r="M28" s="125"/>
      <c r="N28" s="37"/>
      <c r="O28" s="67"/>
    </row>
    <row r="29" spans="1:16" ht="20.100000000000001" customHeight="1" x14ac:dyDescent="0.2">
      <c r="A29" s="140"/>
      <c r="B29" s="141"/>
      <c r="C29" s="51"/>
      <c r="D29" s="126" t="s">
        <v>247</v>
      </c>
      <c r="E29" s="127"/>
      <c r="F29" s="129" t="s">
        <v>248</v>
      </c>
      <c r="G29" s="130"/>
      <c r="H29" s="131"/>
      <c r="I29" s="126" t="s">
        <v>249</v>
      </c>
      <c r="J29" s="127"/>
      <c r="K29" s="129" t="s">
        <v>250</v>
      </c>
      <c r="L29" s="130"/>
      <c r="M29" s="131"/>
      <c r="N29" s="37"/>
      <c r="O29" s="67"/>
    </row>
    <row r="30" spans="1:16" ht="20.100000000000001" customHeight="1" x14ac:dyDescent="0.2">
      <c r="A30" s="140"/>
      <c r="B30" s="141"/>
      <c r="C30" s="51"/>
      <c r="D30" s="121" t="s">
        <v>251</v>
      </c>
      <c r="E30" s="122"/>
      <c r="F30" s="121" t="s">
        <v>252</v>
      </c>
      <c r="G30" s="123"/>
      <c r="H30" s="122"/>
      <c r="I30" s="121" t="s">
        <v>253</v>
      </c>
      <c r="J30" s="122"/>
      <c r="K30" s="121" t="s">
        <v>254</v>
      </c>
      <c r="L30" s="123"/>
      <c r="M30" s="122"/>
      <c r="N30" s="37"/>
      <c r="O30" s="67"/>
    </row>
    <row r="31" spans="1:16" ht="20.100000000000001" customHeight="1" thickBot="1" x14ac:dyDescent="0.25">
      <c r="A31" s="137" t="s">
        <v>202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6" x14ac:dyDescent="0.2">
      <c r="B32" s="89" t="s">
        <v>152</v>
      </c>
    </row>
    <row r="33" spans="2:2" x14ac:dyDescent="0.2">
      <c r="B33" s="100" t="s">
        <v>153</v>
      </c>
    </row>
    <row r="34" spans="2:2" x14ac:dyDescent="0.2">
      <c r="B34" s="101" t="s">
        <v>87</v>
      </c>
    </row>
  </sheetData>
  <mergeCells count="87">
    <mergeCell ref="D24:H25"/>
    <mergeCell ref="I24:M25"/>
    <mergeCell ref="D19:H20"/>
    <mergeCell ref="D26:H27"/>
    <mergeCell ref="D7:F7"/>
    <mergeCell ref="D8:F8"/>
    <mergeCell ref="D9:F9"/>
    <mergeCell ref="D21:F21"/>
    <mergeCell ref="D22:F22"/>
    <mergeCell ref="D10:H11"/>
    <mergeCell ref="G22:H22"/>
    <mergeCell ref="G23:H23"/>
    <mergeCell ref="I7:K7"/>
    <mergeCell ref="I21:K21"/>
    <mergeCell ref="L21:M21"/>
    <mergeCell ref="I22:K22"/>
    <mergeCell ref="L22:M22"/>
    <mergeCell ref="I23:K23"/>
    <mergeCell ref="L23:M23"/>
    <mergeCell ref="G9:H9"/>
    <mergeCell ref="I10:M11"/>
    <mergeCell ref="D17:H18"/>
    <mergeCell ref="I17:M18"/>
    <mergeCell ref="I14:J14"/>
    <mergeCell ref="K14:M14"/>
    <mergeCell ref="I15:J15"/>
    <mergeCell ref="K15:M15"/>
    <mergeCell ref="I16:J16"/>
    <mergeCell ref="K16:M16"/>
    <mergeCell ref="I9:K9"/>
    <mergeCell ref="L9:M9"/>
    <mergeCell ref="D12:H13"/>
    <mergeCell ref="D3:H4"/>
    <mergeCell ref="I3:M4"/>
    <mergeCell ref="D5:H6"/>
    <mergeCell ref="I5:M6"/>
    <mergeCell ref="I8:K8"/>
    <mergeCell ref="L8:M8"/>
    <mergeCell ref="L7:M7"/>
    <mergeCell ref="G8:H8"/>
    <mergeCell ref="G7:H7"/>
    <mergeCell ref="A14:A16"/>
    <mergeCell ref="A17:A18"/>
    <mergeCell ref="F15:H15"/>
    <mergeCell ref="F16:H16"/>
    <mergeCell ref="F14:H14"/>
    <mergeCell ref="B17:B18"/>
    <mergeCell ref="D16:E16"/>
    <mergeCell ref="A12:A13"/>
    <mergeCell ref="B14:B16"/>
    <mergeCell ref="B12:B13"/>
    <mergeCell ref="A1:O1"/>
    <mergeCell ref="A31:O31"/>
    <mergeCell ref="A28:A30"/>
    <mergeCell ref="B28:B30"/>
    <mergeCell ref="B21:B23"/>
    <mergeCell ref="A19:A20"/>
    <mergeCell ref="B19:B20"/>
    <mergeCell ref="A26:A27"/>
    <mergeCell ref="B26:B27"/>
    <mergeCell ref="A24:A25"/>
    <mergeCell ref="A21:A23"/>
    <mergeCell ref="B24:B25"/>
    <mergeCell ref="A3:A4"/>
    <mergeCell ref="A10:A11"/>
    <mergeCell ref="A5:A6"/>
    <mergeCell ref="A7:A9"/>
    <mergeCell ref="B3:B4"/>
    <mergeCell ref="B5:B6"/>
    <mergeCell ref="B10:B11"/>
    <mergeCell ref="B7:B9"/>
    <mergeCell ref="D30:E30"/>
    <mergeCell ref="F30:H30"/>
    <mergeCell ref="I30:J30"/>
    <mergeCell ref="K30:M30"/>
    <mergeCell ref="D14:E14"/>
    <mergeCell ref="D15:E15"/>
    <mergeCell ref="D28:E28"/>
    <mergeCell ref="F28:H28"/>
    <mergeCell ref="I28:J28"/>
    <mergeCell ref="K28:M28"/>
    <mergeCell ref="D29:E29"/>
    <mergeCell ref="F29:H29"/>
    <mergeCell ref="I29:J29"/>
    <mergeCell ref="K29:M29"/>
    <mergeCell ref="D23:F23"/>
    <mergeCell ref="G21:H21"/>
  </mergeCells>
  <phoneticPr fontId="3" type="noConversion"/>
  <printOptions horizontalCentered="1" verticalCentered="1"/>
  <pageMargins left="0.15748031496062992" right="0.15748031496062992" top="0.23622047244094491" bottom="0.27559055118110237" header="0.15748031496062992" footer="0.15748031496062992"/>
  <pageSetup paperSize="9" scale="8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>
    <pageSetUpPr fitToPage="1"/>
  </sheetPr>
  <dimension ref="A1:P32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style="11" customWidth="1"/>
    <col min="2" max="2" width="15.7109375" style="11" customWidth="1"/>
    <col min="3" max="15" width="10.7109375" style="11" customWidth="1"/>
    <col min="16" max="16" width="9.140625" style="11" customWidth="1"/>
    <col min="17" max="16384" width="9.140625" style="11"/>
  </cols>
  <sheetData>
    <row r="1" spans="1:16" ht="18" x14ac:dyDescent="0.2">
      <c r="A1" s="134" t="s">
        <v>25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6"/>
    </row>
    <row r="2" spans="1:16" ht="25.5" x14ac:dyDescent="0.2">
      <c r="A2" s="17" t="s">
        <v>7</v>
      </c>
      <c r="B2" s="18" t="s">
        <v>8</v>
      </c>
      <c r="C2" s="19" t="s">
        <v>9</v>
      </c>
      <c r="D2" s="19" t="s">
        <v>179</v>
      </c>
      <c r="E2" s="19" t="s">
        <v>180</v>
      </c>
      <c r="F2" s="19" t="s">
        <v>181</v>
      </c>
      <c r="G2" s="19" t="s">
        <v>182</v>
      </c>
      <c r="H2" s="19" t="s">
        <v>183</v>
      </c>
      <c r="I2" s="19" t="s">
        <v>184</v>
      </c>
      <c r="J2" s="19" t="s">
        <v>185</v>
      </c>
      <c r="K2" s="19" t="s">
        <v>186</v>
      </c>
      <c r="L2" s="19" t="s">
        <v>187</v>
      </c>
      <c r="M2" s="19" t="s">
        <v>10</v>
      </c>
      <c r="N2" s="19" t="s">
        <v>188</v>
      </c>
      <c r="O2" s="59" t="s">
        <v>189</v>
      </c>
      <c r="P2" s="45"/>
    </row>
    <row r="3" spans="1:16" ht="20.100000000000001" customHeight="1" x14ac:dyDescent="0.2">
      <c r="A3" s="140">
        <f>LOOKUP(1,Időbeosztás!I2:I16,Időbeosztás!A2:A16)</f>
        <v>1</v>
      </c>
      <c r="B3" s="141" t="str">
        <f>LOOKUP(1,Időbeosztás!I2:I16,Időbeosztás!C2:C16)</f>
        <v>február 22.</v>
      </c>
      <c r="C3" s="20"/>
      <c r="D3" s="23"/>
      <c r="E3" s="23"/>
      <c r="F3" s="23"/>
      <c r="G3" s="23"/>
      <c r="H3" s="23"/>
      <c r="I3" s="23"/>
      <c r="J3" s="204" t="s">
        <v>232</v>
      </c>
      <c r="K3" s="204"/>
      <c r="L3" s="204"/>
      <c r="M3" s="204"/>
      <c r="N3" s="204"/>
      <c r="O3" s="87"/>
    </row>
    <row r="4" spans="1:16" ht="20.100000000000001" customHeight="1" x14ac:dyDescent="0.2">
      <c r="A4" s="209"/>
      <c r="B4" s="210"/>
      <c r="C4" s="20"/>
      <c r="D4" s="23"/>
      <c r="E4" s="23"/>
      <c r="F4" s="23"/>
      <c r="G4" s="23"/>
      <c r="H4" s="23"/>
      <c r="I4" s="23"/>
      <c r="J4" s="204"/>
      <c r="K4" s="204"/>
      <c r="L4" s="204"/>
      <c r="M4" s="204"/>
      <c r="N4" s="204"/>
      <c r="O4" s="87"/>
    </row>
    <row r="5" spans="1:16" ht="20.100000000000001" customHeight="1" x14ac:dyDescent="0.2">
      <c r="A5" s="140">
        <f>LOOKUP(2,Időbeosztás!I2:I16,Időbeosztás!A2:A16)</f>
        <v>2</v>
      </c>
      <c r="B5" s="141" t="str">
        <f>LOOKUP(2,Időbeosztás!I2:I16,Időbeosztás!C2:C16)</f>
        <v>március 1.</v>
      </c>
      <c r="C5" s="23"/>
      <c r="D5" s="143" t="s">
        <v>16</v>
      </c>
      <c r="E5" s="197"/>
      <c r="F5" s="197"/>
      <c r="G5" s="23"/>
      <c r="H5" s="23"/>
      <c r="I5" s="23"/>
      <c r="J5" s="23"/>
      <c r="K5" s="54"/>
      <c r="L5" s="51"/>
      <c r="M5" s="51"/>
      <c r="N5" s="51"/>
      <c r="O5" s="87"/>
    </row>
    <row r="6" spans="1:16" ht="20.100000000000001" customHeight="1" x14ac:dyDescent="0.2">
      <c r="A6" s="209"/>
      <c r="B6" s="210"/>
      <c r="C6" s="23"/>
      <c r="D6" s="197"/>
      <c r="E6" s="197"/>
      <c r="F6" s="197"/>
      <c r="G6" s="23"/>
      <c r="H6" s="23"/>
      <c r="I6" s="23"/>
      <c r="J6" s="23"/>
      <c r="K6" s="51"/>
      <c r="L6" s="51"/>
      <c r="M6" s="51"/>
      <c r="N6" s="51"/>
      <c r="O6" s="87"/>
    </row>
    <row r="7" spans="1:16" ht="20.100000000000001" customHeight="1" x14ac:dyDescent="0.2">
      <c r="A7" s="140">
        <f>LOOKUP(3,Időbeosztás!I2:I16,Időbeosztás!A2:A16)</f>
        <v>3</v>
      </c>
      <c r="B7" s="141" t="str">
        <f>LOOKUP(3,Időbeosztás!I2:I16,Időbeosztás!C2:C16)</f>
        <v>március 8.</v>
      </c>
      <c r="C7" s="23"/>
      <c r="D7" s="23"/>
      <c r="E7" s="154" t="s">
        <v>36</v>
      </c>
      <c r="F7" s="196"/>
      <c r="G7" s="23"/>
      <c r="H7" s="142" t="s">
        <v>26</v>
      </c>
      <c r="I7" s="142"/>
      <c r="J7" s="142"/>
      <c r="K7" s="142"/>
      <c r="L7" s="51"/>
      <c r="M7" s="54"/>
      <c r="N7" s="54"/>
      <c r="O7" s="86"/>
    </row>
    <row r="8" spans="1:16" ht="20.100000000000001" customHeight="1" x14ac:dyDescent="0.2">
      <c r="A8" s="209"/>
      <c r="B8" s="210"/>
      <c r="C8" s="23"/>
      <c r="D8" s="23"/>
      <c r="E8" s="196"/>
      <c r="F8" s="196"/>
      <c r="G8" s="23"/>
      <c r="H8" s="142"/>
      <c r="I8" s="142"/>
      <c r="J8" s="142"/>
      <c r="K8" s="142"/>
      <c r="L8" s="51"/>
      <c r="M8" s="54"/>
      <c r="N8" s="54"/>
      <c r="O8" s="86"/>
    </row>
    <row r="9" spans="1:16" ht="20.100000000000001" customHeight="1" x14ac:dyDescent="0.2">
      <c r="A9" s="140">
        <f>LOOKUP(4,Időbeosztás!I2:I16,Időbeosztás!A2:A16)</f>
        <v>5</v>
      </c>
      <c r="B9" s="141" t="str">
        <f>LOOKUP(4,Időbeosztás!I2:I16,Időbeosztás!C2:C16)</f>
        <v>március 22.</v>
      </c>
      <c r="C9" s="23"/>
      <c r="D9" s="51"/>
      <c r="E9" s="51"/>
      <c r="F9" s="37"/>
      <c r="G9" s="161" t="s">
        <v>17</v>
      </c>
      <c r="H9" s="161"/>
      <c r="I9" s="161"/>
      <c r="J9" s="161"/>
      <c r="K9" s="161"/>
      <c r="L9" s="161"/>
      <c r="M9" s="161"/>
      <c r="N9" s="161"/>
      <c r="O9" s="67"/>
    </row>
    <row r="10" spans="1:16" ht="20.100000000000001" customHeight="1" x14ac:dyDescent="0.2">
      <c r="A10" s="209"/>
      <c r="B10" s="210"/>
      <c r="C10" s="23"/>
      <c r="D10" s="51"/>
      <c r="E10" s="51"/>
      <c r="F10" s="38"/>
      <c r="G10" s="161"/>
      <c r="H10" s="161"/>
      <c r="I10" s="161"/>
      <c r="J10" s="161"/>
      <c r="K10" s="161"/>
      <c r="L10" s="161"/>
      <c r="M10" s="161"/>
      <c r="N10" s="161"/>
      <c r="O10" s="67"/>
    </row>
    <row r="11" spans="1:16" ht="20.100000000000001" customHeight="1" x14ac:dyDescent="0.2">
      <c r="A11" s="140">
        <f>LOOKUP(5,Időbeosztás!I2:I16,Időbeosztás!A2:A16)</f>
        <v>6</v>
      </c>
      <c r="B11" s="141" t="str">
        <f>LOOKUP(5,Időbeosztás!I2:I16,Időbeosztás!C2:C16)</f>
        <v>március 29.</v>
      </c>
      <c r="C11" s="23"/>
      <c r="D11" s="143" t="s">
        <v>16</v>
      </c>
      <c r="E11" s="197"/>
      <c r="F11" s="197"/>
      <c r="G11" s="23"/>
      <c r="H11" s="23"/>
      <c r="I11" s="23"/>
      <c r="J11" s="23"/>
      <c r="K11" s="54"/>
      <c r="L11" s="54"/>
      <c r="M11" s="54"/>
      <c r="N11" s="54"/>
      <c r="O11" s="67"/>
    </row>
    <row r="12" spans="1:16" ht="20.100000000000001" customHeight="1" x14ac:dyDescent="0.2">
      <c r="A12" s="209"/>
      <c r="B12" s="210"/>
      <c r="C12" s="23"/>
      <c r="D12" s="197"/>
      <c r="E12" s="197"/>
      <c r="F12" s="197"/>
      <c r="G12" s="23"/>
      <c r="H12" s="23"/>
      <c r="I12" s="23"/>
      <c r="J12" s="23"/>
      <c r="K12" s="54"/>
      <c r="L12" s="54"/>
      <c r="M12" s="54"/>
      <c r="N12" s="54"/>
      <c r="O12" s="67"/>
    </row>
    <row r="13" spans="1:16" ht="20.100000000000001" customHeight="1" x14ac:dyDescent="0.2">
      <c r="A13" s="140">
        <f>LOOKUP(6,Időbeosztás!I2:I16,Időbeosztás!A2:A16)</f>
        <v>7</v>
      </c>
      <c r="B13" s="141" t="str">
        <f>LOOKUP(6,Időbeosztás!I2:I16,Időbeosztás!C2:C16)</f>
        <v>április 5.</v>
      </c>
      <c r="C13" s="113"/>
      <c r="D13" s="113"/>
      <c r="E13" s="23"/>
      <c r="F13" s="154" t="s">
        <v>36</v>
      </c>
      <c r="G13" s="196"/>
      <c r="H13" s="142" t="s">
        <v>26</v>
      </c>
      <c r="I13" s="142"/>
      <c r="J13" s="142"/>
      <c r="K13" s="142"/>
      <c r="L13" s="143" t="s">
        <v>90</v>
      </c>
      <c r="M13" s="197"/>
      <c r="N13" s="54"/>
      <c r="O13" s="86"/>
    </row>
    <row r="14" spans="1:16" ht="20.100000000000001" customHeight="1" x14ac:dyDescent="0.2">
      <c r="A14" s="209"/>
      <c r="B14" s="210"/>
      <c r="C14" s="113"/>
      <c r="D14" s="113"/>
      <c r="E14" s="23"/>
      <c r="F14" s="196"/>
      <c r="G14" s="196"/>
      <c r="H14" s="142"/>
      <c r="I14" s="142"/>
      <c r="J14" s="142"/>
      <c r="K14" s="142"/>
      <c r="L14" s="197"/>
      <c r="M14" s="197"/>
      <c r="N14" s="54"/>
      <c r="O14" s="86"/>
    </row>
    <row r="15" spans="1:16" ht="20.100000000000001" customHeight="1" x14ac:dyDescent="0.2">
      <c r="A15" s="140">
        <f>LOOKUP(7,Időbeosztás!I2:I16,Időbeosztás!A2:A16)</f>
        <v>8</v>
      </c>
      <c r="B15" s="141" t="str">
        <f>LOOKUP(7,Időbeosztás!I2:I16,Időbeosztás!C2:C16)</f>
        <v>április 12.</v>
      </c>
      <c r="C15" s="114"/>
      <c r="D15" s="203" t="s">
        <v>28</v>
      </c>
      <c r="E15" s="203"/>
      <c r="F15" s="203"/>
      <c r="G15" s="203"/>
      <c r="H15" s="161" t="s">
        <v>17</v>
      </c>
      <c r="I15" s="161"/>
      <c r="J15" s="161"/>
      <c r="K15" s="161"/>
      <c r="L15" s="23"/>
      <c r="M15" s="51"/>
      <c r="N15" s="37"/>
      <c r="O15" s="67"/>
    </row>
    <row r="16" spans="1:16" ht="20.100000000000001" customHeight="1" x14ac:dyDescent="0.2">
      <c r="A16" s="209"/>
      <c r="B16" s="210"/>
      <c r="C16" s="114"/>
      <c r="D16" s="203"/>
      <c r="E16" s="203"/>
      <c r="F16" s="203"/>
      <c r="G16" s="203"/>
      <c r="H16" s="161"/>
      <c r="I16" s="161"/>
      <c r="J16" s="161"/>
      <c r="K16" s="161"/>
      <c r="L16" s="23"/>
      <c r="M16" s="51"/>
      <c r="N16" s="37"/>
      <c r="O16" s="67"/>
    </row>
    <row r="17" spans="1:15" ht="20.100000000000001" customHeight="1" x14ac:dyDescent="0.2">
      <c r="A17" s="140">
        <f>LOOKUP(8,Időbeosztás!I2:I16,Időbeosztás!A2:A16)</f>
        <v>10</v>
      </c>
      <c r="B17" s="141" t="str">
        <f>LOOKUP(8,Időbeosztás!I2:I16,Időbeosztás!C2:C16)</f>
        <v>április 26.</v>
      </c>
      <c r="C17" s="23"/>
      <c r="D17" s="143" t="s">
        <v>16</v>
      </c>
      <c r="E17" s="197"/>
      <c r="F17" s="197"/>
      <c r="G17" s="23"/>
      <c r="H17" s="23"/>
      <c r="I17" s="23"/>
      <c r="J17" s="23"/>
      <c r="K17" s="54"/>
      <c r="L17" s="51"/>
      <c r="M17" s="51"/>
      <c r="N17" s="51"/>
      <c r="O17" s="67"/>
    </row>
    <row r="18" spans="1:15" ht="20.100000000000001" customHeight="1" x14ac:dyDescent="0.2">
      <c r="A18" s="209"/>
      <c r="B18" s="210"/>
      <c r="C18" s="23"/>
      <c r="D18" s="197"/>
      <c r="E18" s="197"/>
      <c r="F18" s="197"/>
      <c r="G18" s="23"/>
      <c r="H18" s="23"/>
      <c r="I18" s="23"/>
      <c r="J18" s="23"/>
      <c r="K18" s="51"/>
      <c r="L18" s="51"/>
      <c r="M18" s="51"/>
      <c r="N18" s="51"/>
      <c r="O18" s="67"/>
    </row>
    <row r="19" spans="1:15" ht="20.100000000000001" customHeight="1" x14ac:dyDescent="0.2">
      <c r="A19" s="140">
        <f>LOOKUP(9,Időbeosztás!I2:I16,Időbeosztás!A2:A16)</f>
        <v>11</v>
      </c>
      <c r="B19" s="141" t="str">
        <f>LOOKUP(9,Időbeosztás!I2:I16,Időbeosztás!C2:C16)</f>
        <v>május 3.</v>
      </c>
      <c r="C19" s="25"/>
      <c r="D19" s="143" t="s">
        <v>90</v>
      </c>
      <c r="E19" s="143"/>
      <c r="F19" s="143"/>
      <c r="G19" s="143"/>
      <c r="H19" s="142" t="s">
        <v>26</v>
      </c>
      <c r="I19" s="142"/>
      <c r="J19" s="142"/>
      <c r="K19" s="142"/>
      <c r="L19" s="54"/>
      <c r="M19" s="54"/>
      <c r="N19" s="54"/>
      <c r="O19" s="86"/>
    </row>
    <row r="20" spans="1:15" ht="20.100000000000001" customHeight="1" x14ac:dyDescent="0.2">
      <c r="A20" s="209"/>
      <c r="B20" s="210"/>
      <c r="C20" s="25"/>
      <c r="D20" s="143"/>
      <c r="E20" s="143"/>
      <c r="F20" s="143"/>
      <c r="G20" s="143"/>
      <c r="H20" s="142"/>
      <c r="I20" s="142"/>
      <c r="J20" s="142"/>
      <c r="K20" s="142"/>
      <c r="L20" s="54"/>
      <c r="M20" s="54"/>
      <c r="N20" s="54"/>
      <c r="O20" s="86"/>
    </row>
    <row r="21" spans="1:15" ht="20.100000000000001" customHeight="1" x14ac:dyDescent="0.2">
      <c r="A21" s="140">
        <f>LOOKUP(10,Időbeosztás!I2:I16,Időbeosztás!A2:A16)</f>
        <v>12</v>
      </c>
      <c r="B21" s="141" t="str">
        <f>LOOKUP(10,Időbeosztás!I2:I16,Időbeosztás!C2:C16)</f>
        <v>május 10.</v>
      </c>
      <c r="C21" s="115"/>
      <c r="D21" s="204" t="s">
        <v>232</v>
      </c>
      <c r="E21" s="204"/>
      <c r="F21" s="204"/>
      <c r="G21" s="204"/>
      <c r="H21" s="204"/>
      <c r="I21" s="203" t="s">
        <v>28</v>
      </c>
      <c r="J21" s="203"/>
      <c r="K21" s="203"/>
      <c r="L21" s="203"/>
      <c r="M21" s="23"/>
      <c r="N21" s="37"/>
      <c r="O21" s="67"/>
    </row>
    <row r="22" spans="1:15" ht="20.100000000000001" customHeight="1" x14ac:dyDescent="0.2">
      <c r="A22" s="209"/>
      <c r="B22" s="210"/>
      <c r="C22" s="115"/>
      <c r="D22" s="204"/>
      <c r="E22" s="204"/>
      <c r="F22" s="204"/>
      <c r="G22" s="204"/>
      <c r="H22" s="204"/>
      <c r="I22" s="203"/>
      <c r="J22" s="203"/>
      <c r="K22" s="203"/>
      <c r="L22" s="203"/>
      <c r="M22" s="23"/>
      <c r="N22" s="37"/>
      <c r="O22" s="67"/>
    </row>
    <row r="23" spans="1:15" ht="20.100000000000001" customHeight="1" x14ac:dyDescent="0.2">
      <c r="A23" s="140">
        <f>LOOKUP(11,Időbeosztás!I2:I16,Időbeosztás!A2:A16)</f>
        <v>13</v>
      </c>
      <c r="B23" s="141" t="str">
        <f>LOOKUP(11,Időbeosztás!I2:I16,Időbeosztás!C2:C16)</f>
        <v>május 17.</v>
      </c>
      <c r="C23" s="25"/>
      <c r="D23" s="143" t="s">
        <v>16</v>
      </c>
      <c r="E23" s="197"/>
      <c r="F23" s="197"/>
      <c r="G23" s="154" t="s">
        <v>36</v>
      </c>
      <c r="H23" s="196"/>
      <c r="I23" s="23"/>
      <c r="J23" s="23"/>
      <c r="K23" s="23"/>
      <c r="L23" s="23"/>
      <c r="M23" s="54"/>
      <c r="N23" s="54"/>
      <c r="O23" s="67"/>
    </row>
    <row r="24" spans="1:15" ht="20.100000000000001" customHeight="1" x14ac:dyDescent="0.2">
      <c r="A24" s="209"/>
      <c r="B24" s="210"/>
      <c r="C24" s="25"/>
      <c r="D24" s="197"/>
      <c r="E24" s="197"/>
      <c r="F24" s="197"/>
      <c r="G24" s="196"/>
      <c r="H24" s="196"/>
      <c r="I24" s="23"/>
      <c r="J24" s="23"/>
      <c r="K24" s="23"/>
      <c r="L24" s="23"/>
      <c r="M24" s="54"/>
      <c r="N24" s="54"/>
      <c r="O24" s="67"/>
    </row>
    <row r="25" spans="1:15" ht="20.100000000000001" customHeight="1" x14ac:dyDescent="0.2">
      <c r="A25" s="140">
        <f>LOOKUP(12,Időbeosztás!I2:I16,Időbeosztás!A2:A16)</f>
        <v>14</v>
      </c>
      <c r="B25" s="141" t="str">
        <f>LOOKUP(12,Időbeosztás!I2:I16,Időbeosztás!C2:C16)</f>
        <v>május 24.</v>
      </c>
      <c r="C25" s="115"/>
      <c r="D25" s="113"/>
      <c r="E25" s="143" t="s">
        <v>90</v>
      </c>
      <c r="F25" s="197"/>
      <c r="G25" s="154" t="s">
        <v>36</v>
      </c>
      <c r="H25" s="196"/>
      <c r="I25" s="142" t="s">
        <v>26</v>
      </c>
      <c r="J25" s="142"/>
      <c r="K25" s="142"/>
      <c r="L25" s="142"/>
      <c r="M25" s="54"/>
      <c r="N25" s="54"/>
      <c r="O25" s="86"/>
    </row>
    <row r="26" spans="1:15" ht="20.100000000000001" customHeight="1" x14ac:dyDescent="0.2">
      <c r="A26" s="207"/>
      <c r="B26" s="208"/>
      <c r="C26" s="116"/>
      <c r="D26" s="113"/>
      <c r="E26" s="197"/>
      <c r="F26" s="197"/>
      <c r="G26" s="196"/>
      <c r="H26" s="196"/>
      <c r="I26" s="142"/>
      <c r="J26" s="142"/>
      <c r="K26" s="142"/>
      <c r="L26" s="142"/>
      <c r="M26" s="54"/>
      <c r="N26" s="54"/>
      <c r="O26" s="86"/>
    </row>
    <row r="27" spans="1:15" ht="20.100000000000001" customHeight="1" thickBot="1" x14ac:dyDescent="0.25">
      <c r="A27" s="163" t="s">
        <v>266</v>
      </c>
      <c r="B27" s="164"/>
      <c r="C27" s="164"/>
      <c r="D27" s="164"/>
      <c r="E27" s="164"/>
      <c r="F27" s="164"/>
      <c r="G27" s="164"/>
      <c r="H27" s="164"/>
      <c r="I27" s="164"/>
      <c r="J27" s="170"/>
      <c r="K27" s="170"/>
      <c r="L27" s="170"/>
      <c r="M27" s="164"/>
      <c r="N27" s="164"/>
      <c r="O27" s="165"/>
    </row>
    <row r="28" spans="1:15" x14ac:dyDescent="0.2">
      <c r="B28" s="80" t="s">
        <v>154</v>
      </c>
      <c r="C28" s="41"/>
      <c r="D28" s="66"/>
      <c r="E28" s="66"/>
      <c r="F28" s="66"/>
    </row>
    <row r="29" spans="1:15" ht="12.75" customHeight="1" x14ac:dyDescent="0.2">
      <c r="B29" s="94" t="s">
        <v>221</v>
      </c>
      <c r="C29" s="91"/>
      <c r="D29" s="91"/>
      <c r="E29" s="66"/>
      <c r="F29" s="66"/>
      <c r="I29" s="5"/>
      <c r="J29" s="5"/>
    </row>
    <row r="30" spans="1:15" x14ac:dyDescent="0.2">
      <c r="B30" s="112" t="s">
        <v>244</v>
      </c>
      <c r="C30" s="91"/>
      <c r="D30" s="91"/>
      <c r="E30" s="66"/>
      <c r="F30" s="66"/>
    </row>
    <row r="31" spans="1:15" x14ac:dyDescent="0.2">
      <c r="B31" s="119" t="s">
        <v>270</v>
      </c>
      <c r="C31" s="91"/>
      <c r="D31" s="91"/>
      <c r="E31" s="66"/>
      <c r="F31" s="66"/>
    </row>
    <row r="32" spans="1:15" ht="39.950000000000003" customHeight="1" x14ac:dyDescent="0.2">
      <c r="B32" s="21" t="s">
        <v>26</v>
      </c>
      <c r="C32" s="154" t="s">
        <v>259</v>
      </c>
      <c r="D32" s="154"/>
      <c r="E32" s="206" t="s">
        <v>260</v>
      </c>
      <c r="F32" s="206"/>
    </row>
  </sheetData>
  <mergeCells count="49">
    <mergeCell ref="D23:F24"/>
    <mergeCell ref="H15:K16"/>
    <mergeCell ref="A15:A16"/>
    <mergeCell ref="B17:B18"/>
    <mergeCell ref="D15:G16"/>
    <mergeCell ref="I21:L22"/>
    <mergeCell ref="D21:H22"/>
    <mergeCell ref="A19:A20"/>
    <mergeCell ref="A21:A22"/>
    <mergeCell ref="B21:B22"/>
    <mergeCell ref="B19:B20"/>
    <mergeCell ref="A17:A18"/>
    <mergeCell ref="D17:F18"/>
    <mergeCell ref="A1:O1"/>
    <mergeCell ref="A3:A4"/>
    <mergeCell ref="B3:B4"/>
    <mergeCell ref="A5:A6"/>
    <mergeCell ref="B5:B6"/>
    <mergeCell ref="D5:F6"/>
    <mergeCell ref="A7:A8"/>
    <mergeCell ref="B7:B8"/>
    <mergeCell ref="A9:A10"/>
    <mergeCell ref="B9:B10"/>
    <mergeCell ref="B13:B14"/>
    <mergeCell ref="B11:B12"/>
    <mergeCell ref="A11:A12"/>
    <mergeCell ref="J3:N4"/>
    <mergeCell ref="L13:M14"/>
    <mergeCell ref="E7:F8"/>
    <mergeCell ref="F13:G14"/>
    <mergeCell ref="H7:K8"/>
    <mergeCell ref="H13:K14"/>
    <mergeCell ref="D11:F12"/>
    <mergeCell ref="C32:D32"/>
    <mergeCell ref="E32:F32"/>
    <mergeCell ref="G9:N10"/>
    <mergeCell ref="A25:A26"/>
    <mergeCell ref="B25:B26"/>
    <mergeCell ref="A27:O27"/>
    <mergeCell ref="E25:F26"/>
    <mergeCell ref="D19:G20"/>
    <mergeCell ref="G25:H26"/>
    <mergeCell ref="G23:H24"/>
    <mergeCell ref="H19:K20"/>
    <mergeCell ref="I25:L26"/>
    <mergeCell ref="A23:A24"/>
    <mergeCell ref="B23:B24"/>
    <mergeCell ref="A13:A14"/>
    <mergeCell ref="B15:B16"/>
  </mergeCells>
  <phoneticPr fontId="0" type="noConversion"/>
  <printOptions horizontalCentered="1" verticalCentered="1"/>
  <pageMargins left="0.1" right="0.1" top="0.1" bottom="0.1" header="0.2" footer="0.18"/>
  <pageSetup paperSize="9" scale="9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style="11" customWidth="1"/>
    <col min="2" max="2" width="15.7109375" style="11" customWidth="1"/>
    <col min="3" max="15" width="10.7109375" style="11" customWidth="1"/>
    <col min="16" max="16" width="9.140625" style="11" customWidth="1"/>
    <col min="17" max="16384" width="9.140625" style="11"/>
  </cols>
  <sheetData>
    <row r="1" spans="1:16" ht="18" x14ac:dyDescent="0.2">
      <c r="A1" s="134" t="s">
        <v>134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6"/>
    </row>
    <row r="2" spans="1:16" ht="25.5" x14ac:dyDescent="0.2">
      <c r="A2" s="17" t="s">
        <v>7</v>
      </c>
      <c r="B2" s="21" t="s">
        <v>8</v>
      </c>
      <c r="C2" s="19" t="s">
        <v>9</v>
      </c>
      <c r="D2" s="19" t="s">
        <v>179</v>
      </c>
      <c r="E2" s="19" t="s">
        <v>180</v>
      </c>
      <c r="F2" s="19" t="s">
        <v>181</v>
      </c>
      <c r="G2" s="19" t="s">
        <v>182</v>
      </c>
      <c r="H2" s="19" t="s">
        <v>183</v>
      </c>
      <c r="I2" s="19" t="s">
        <v>184</v>
      </c>
      <c r="J2" s="19" t="s">
        <v>185</v>
      </c>
      <c r="K2" s="19" t="s">
        <v>186</v>
      </c>
      <c r="L2" s="19" t="s">
        <v>187</v>
      </c>
      <c r="M2" s="19" t="s">
        <v>10</v>
      </c>
      <c r="N2" s="19" t="s">
        <v>188</v>
      </c>
      <c r="O2" s="59" t="s">
        <v>189</v>
      </c>
      <c r="P2" s="45"/>
    </row>
    <row r="3" spans="1:16" ht="20.100000000000001" customHeight="1" x14ac:dyDescent="0.2">
      <c r="A3" s="132">
        <f>LOOKUP(1,Időbeosztás!I2:I16,Időbeosztás!A2:A16)</f>
        <v>1</v>
      </c>
      <c r="B3" s="133" t="str">
        <f>LOOKUP(1,Időbeosztás!I2:I16,Időbeosztás!C2:C16)</f>
        <v>február 22.</v>
      </c>
      <c r="C3" s="23"/>
      <c r="D3" s="202" t="s">
        <v>165</v>
      </c>
      <c r="E3" s="202"/>
      <c r="F3" s="202"/>
      <c r="G3" s="202"/>
      <c r="H3" s="202"/>
      <c r="I3" s="202" t="s">
        <v>58</v>
      </c>
      <c r="J3" s="202"/>
      <c r="K3" s="202"/>
      <c r="L3" s="202"/>
      <c r="M3" s="202"/>
      <c r="N3" s="51"/>
      <c r="O3" s="22"/>
    </row>
    <row r="4" spans="1:16" ht="20.100000000000001" customHeight="1" x14ac:dyDescent="0.2">
      <c r="A4" s="132"/>
      <c r="B4" s="133"/>
      <c r="C4" s="23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51"/>
      <c r="O4" s="22"/>
    </row>
    <row r="5" spans="1:16" ht="20.100000000000001" customHeight="1" x14ac:dyDescent="0.2">
      <c r="A5" s="132">
        <f>LOOKUP(2,Időbeosztás!I2:I16,Időbeosztás!A2:A16)</f>
        <v>2</v>
      </c>
      <c r="B5" s="133" t="str">
        <f>LOOKUP(2,Időbeosztás!I2:I16,Időbeosztás!C2:C16)</f>
        <v>március 1.</v>
      </c>
      <c r="C5" s="51"/>
      <c r="D5" s="204" t="s">
        <v>220</v>
      </c>
      <c r="E5" s="204"/>
      <c r="F5" s="204"/>
      <c r="G5" s="204"/>
      <c r="H5" s="204"/>
      <c r="I5" s="204"/>
      <c r="J5" s="204"/>
      <c r="K5" s="54"/>
      <c r="L5" s="54"/>
      <c r="M5" s="54"/>
      <c r="N5" s="54"/>
      <c r="O5" s="22"/>
    </row>
    <row r="6" spans="1:16" ht="20.100000000000001" customHeight="1" x14ac:dyDescent="0.2">
      <c r="A6" s="132"/>
      <c r="B6" s="133"/>
      <c r="C6" s="51"/>
      <c r="D6" s="204"/>
      <c r="E6" s="204"/>
      <c r="F6" s="204"/>
      <c r="G6" s="204"/>
      <c r="H6" s="204"/>
      <c r="I6" s="204"/>
      <c r="J6" s="204"/>
      <c r="K6" s="54"/>
      <c r="L6" s="54"/>
      <c r="M6" s="54"/>
      <c r="N6" s="54"/>
      <c r="O6" s="22"/>
    </row>
    <row r="7" spans="1:16" ht="20.100000000000001" customHeight="1" x14ac:dyDescent="0.2">
      <c r="A7" s="132">
        <f>LOOKUP(3,Időbeosztás!I2:I16,Időbeosztás!A2:A16)</f>
        <v>3</v>
      </c>
      <c r="B7" s="133" t="str">
        <f>LOOKUP(3,Időbeosztás!I2:I16,Időbeosztás!C2:C16)</f>
        <v>március 8.</v>
      </c>
      <c r="C7" s="143" t="s">
        <v>219</v>
      </c>
      <c r="D7" s="143"/>
      <c r="E7" s="143"/>
      <c r="F7" s="143"/>
      <c r="G7" s="143"/>
      <c r="H7" s="143" t="s">
        <v>243</v>
      </c>
      <c r="I7" s="143"/>
      <c r="J7" s="143"/>
      <c r="K7" s="143" t="s">
        <v>167</v>
      </c>
      <c r="L7" s="143"/>
      <c r="M7" s="143"/>
      <c r="N7" s="143"/>
      <c r="O7" s="145"/>
    </row>
    <row r="8" spans="1:16" ht="20.100000000000001" customHeight="1" x14ac:dyDescent="0.2">
      <c r="A8" s="132"/>
      <c r="B8" s="13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5"/>
    </row>
    <row r="9" spans="1:16" ht="20.100000000000001" customHeight="1" x14ac:dyDescent="0.2">
      <c r="A9" s="132">
        <f>LOOKUP(4,Időbeosztás!I2:I16,Időbeosztás!A2:A16)</f>
        <v>5</v>
      </c>
      <c r="B9" s="133" t="str">
        <f>LOOKUP(4,Időbeosztás!I2:I16,Időbeosztás!C2:C16)</f>
        <v>március 22.</v>
      </c>
      <c r="C9" s="23"/>
      <c r="D9" s="202" t="s">
        <v>165</v>
      </c>
      <c r="E9" s="202"/>
      <c r="F9" s="202"/>
      <c r="G9" s="202"/>
      <c r="H9" s="202"/>
      <c r="I9" s="202" t="s">
        <v>58</v>
      </c>
      <c r="J9" s="202"/>
      <c r="K9" s="202"/>
      <c r="L9" s="202"/>
      <c r="M9" s="202"/>
      <c r="N9" s="54"/>
      <c r="O9" s="22"/>
    </row>
    <row r="10" spans="1:16" ht="20.100000000000001" customHeight="1" x14ac:dyDescent="0.2">
      <c r="A10" s="132"/>
      <c r="B10" s="133"/>
      <c r="C10" s="23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54"/>
      <c r="O10" s="22"/>
    </row>
    <row r="11" spans="1:16" ht="20.100000000000001" customHeight="1" x14ac:dyDescent="0.2">
      <c r="A11" s="132">
        <f>LOOKUP(5,Időbeosztás!I2:I16,Időbeosztás!A2:A16)</f>
        <v>6</v>
      </c>
      <c r="B11" s="133" t="str">
        <f>LOOKUP(5,Időbeosztás!I2:I16,Időbeosztás!C2:C16)</f>
        <v>március 29.</v>
      </c>
      <c r="C11" s="51"/>
      <c r="D11" s="204" t="s">
        <v>220</v>
      </c>
      <c r="E11" s="204"/>
      <c r="F11" s="204"/>
      <c r="G11" s="204"/>
      <c r="H11" s="204" t="s">
        <v>166</v>
      </c>
      <c r="I11" s="204"/>
      <c r="J11" s="204"/>
      <c r="K11" s="204"/>
      <c r="L11" s="204"/>
      <c r="M11" s="204"/>
      <c r="N11" s="204"/>
      <c r="O11" s="22"/>
    </row>
    <row r="12" spans="1:16" ht="20.100000000000001" customHeight="1" x14ac:dyDescent="0.2">
      <c r="A12" s="132"/>
      <c r="B12" s="133"/>
      <c r="C12" s="51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2"/>
    </row>
    <row r="13" spans="1:16" ht="20.100000000000001" customHeight="1" x14ac:dyDescent="0.2">
      <c r="A13" s="132">
        <f>LOOKUP(6,Időbeosztás!I2:I16,Időbeosztás!A2:A16)</f>
        <v>7</v>
      </c>
      <c r="B13" s="133" t="str">
        <f>LOOKUP(6,Időbeosztás!I2:I16,Időbeosztás!C2:C16)</f>
        <v>április 5.</v>
      </c>
      <c r="C13" s="143" t="s">
        <v>219</v>
      </c>
      <c r="D13" s="143"/>
      <c r="E13" s="143"/>
      <c r="F13" s="143"/>
      <c r="G13" s="143"/>
      <c r="H13" s="143" t="s">
        <v>243</v>
      </c>
      <c r="I13" s="143"/>
      <c r="J13" s="143" t="s">
        <v>167</v>
      </c>
      <c r="K13" s="143"/>
      <c r="L13" s="143"/>
      <c r="M13" s="143"/>
      <c r="N13" s="211"/>
      <c r="O13" s="22"/>
    </row>
    <row r="14" spans="1:16" ht="20.100000000000001" customHeight="1" x14ac:dyDescent="0.2">
      <c r="A14" s="132"/>
      <c r="B14" s="13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211"/>
      <c r="O14" s="22"/>
    </row>
    <row r="15" spans="1:16" ht="20.100000000000001" customHeight="1" x14ac:dyDescent="0.2">
      <c r="A15" s="132">
        <f>LOOKUP(7,Időbeosztás!I2:I16,Időbeosztás!A2:A16)</f>
        <v>8</v>
      </c>
      <c r="B15" s="133" t="str">
        <f>LOOKUP(7,Időbeosztás!I2:I16,Időbeosztás!C2:C16)</f>
        <v>április 12.</v>
      </c>
      <c r="C15" s="23"/>
      <c r="D15" s="202" t="s">
        <v>165</v>
      </c>
      <c r="E15" s="202"/>
      <c r="F15" s="202"/>
      <c r="G15" s="202"/>
      <c r="H15" s="202"/>
      <c r="I15" s="202" t="s">
        <v>58</v>
      </c>
      <c r="J15" s="202"/>
      <c r="K15" s="202"/>
      <c r="L15" s="202"/>
      <c r="M15" s="202"/>
      <c r="N15" s="51"/>
      <c r="O15" s="22"/>
      <c r="P15" s="40"/>
    </row>
    <row r="16" spans="1:16" ht="20.100000000000001" customHeight="1" x14ac:dyDescent="0.2">
      <c r="A16" s="132"/>
      <c r="B16" s="133"/>
      <c r="C16" s="23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51"/>
      <c r="O16" s="22"/>
      <c r="P16" s="40"/>
    </row>
    <row r="17" spans="1:15" ht="20.100000000000001" customHeight="1" x14ac:dyDescent="0.2">
      <c r="A17" s="132">
        <f>LOOKUP(8,Időbeosztás!I2:I16,Időbeosztás!A2:A16)</f>
        <v>10</v>
      </c>
      <c r="B17" s="133" t="str">
        <f>LOOKUP(8,Időbeosztás!I2:I16,Időbeosztás!C2:C16)</f>
        <v>április 26.</v>
      </c>
      <c r="C17" s="51"/>
      <c r="D17" s="204" t="s">
        <v>220</v>
      </c>
      <c r="E17" s="204"/>
      <c r="F17" s="204"/>
      <c r="G17" s="204"/>
      <c r="H17" s="204" t="s">
        <v>166</v>
      </c>
      <c r="I17" s="204"/>
      <c r="J17" s="204"/>
      <c r="K17" s="204"/>
      <c r="L17" s="204"/>
      <c r="M17" s="204"/>
      <c r="N17" s="204"/>
      <c r="O17" s="22"/>
    </row>
    <row r="18" spans="1:15" ht="20.100000000000001" customHeight="1" x14ac:dyDescent="0.2">
      <c r="A18" s="132"/>
      <c r="B18" s="133"/>
      <c r="C18" s="51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2"/>
    </row>
    <row r="19" spans="1:15" ht="20.100000000000001" customHeight="1" x14ac:dyDescent="0.2">
      <c r="A19" s="132">
        <f>LOOKUP(9,Időbeosztás!I2:I16,Időbeosztás!A2:A16)</f>
        <v>11</v>
      </c>
      <c r="B19" s="133" t="str">
        <f>LOOKUP(9,Időbeosztás!I2:I16,Időbeosztás!C2:C16)</f>
        <v>május 3.</v>
      </c>
      <c r="C19" s="143" t="s">
        <v>219</v>
      </c>
      <c r="D19" s="143"/>
      <c r="E19" s="143"/>
      <c r="F19" s="143"/>
      <c r="G19" s="143"/>
      <c r="H19" s="143" t="s">
        <v>243</v>
      </c>
      <c r="I19" s="143"/>
      <c r="J19" s="143"/>
      <c r="K19" s="143" t="s">
        <v>167</v>
      </c>
      <c r="L19" s="143"/>
      <c r="M19" s="143"/>
      <c r="N19" s="143"/>
      <c r="O19" s="145"/>
    </row>
    <row r="20" spans="1:15" ht="20.100000000000001" customHeight="1" x14ac:dyDescent="0.2">
      <c r="A20" s="132"/>
      <c r="B20" s="13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5"/>
    </row>
    <row r="21" spans="1:15" ht="20.100000000000001" customHeight="1" x14ac:dyDescent="0.2">
      <c r="A21" s="132">
        <f>LOOKUP(10,Időbeosztás!I2:I16,Időbeosztás!A2:A16)</f>
        <v>12</v>
      </c>
      <c r="B21" s="133" t="str">
        <f>LOOKUP(10,Időbeosztás!I2:I16,Időbeosztás!C2:C16)</f>
        <v>május 10.</v>
      </c>
      <c r="C21" s="23"/>
      <c r="D21" s="202" t="s">
        <v>165</v>
      </c>
      <c r="E21" s="202"/>
      <c r="F21" s="202"/>
      <c r="G21" s="202"/>
      <c r="H21" s="202"/>
      <c r="I21" s="202" t="s">
        <v>58</v>
      </c>
      <c r="J21" s="202"/>
      <c r="K21" s="202"/>
      <c r="L21" s="202"/>
      <c r="M21" s="202"/>
      <c r="N21" s="51"/>
      <c r="O21" s="22"/>
    </row>
    <row r="22" spans="1:15" ht="20.100000000000001" customHeight="1" x14ac:dyDescent="0.2">
      <c r="A22" s="132"/>
      <c r="B22" s="133"/>
      <c r="C22" s="23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51"/>
      <c r="O22" s="22"/>
    </row>
    <row r="23" spans="1:15" ht="20.100000000000001" customHeight="1" x14ac:dyDescent="0.2">
      <c r="A23" s="132">
        <f>LOOKUP(11,Időbeosztás!I2:I16,Időbeosztás!A2:A16)</f>
        <v>13</v>
      </c>
      <c r="B23" s="133" t="str">
        <f>LOOKUP(11,Időbeosztás!I2:I16,Időbeosztás!C2:C16)</f>
        <v>május 17.</v>
      </c>
      <c r="C23" s="51"/>
      <c r="D23" s="204" t="s">
        <v>220</v>
      </c>
      <c r="E23" s="204"/>
      <c r="F23" s="204"/>
      <c r="G23" s="204"/>
      <c r="H23" s="204"/>
      <c r="I23" s="204" t="s">
        <v>166</v>
      </c>
      <c r="J23" s="204"/>
      <c r="K23" s="204"/>
      <c r="L23" s="204"/>
      <c r="M23" s="204"/>
      <c r="N23" s="204"/>
      <c r="O23" s="22"/>
    </row>
    <row r="24" spans="1:15" ht="20.100000000000001" customHeight="1" x14ac:dyDescent="0.2">
      <c r="A24" s="132"/>
      <c r="B24" s="133"/>
      <c r="C24" s="51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2"/>
    </row>
    <row r="25" spans="1:15" ht="20.100000000000001" customHeight="1" x14ac:dyDescent="0.2">
      <c r="A25" s="132">
        <f>LOOKUP(12,Időbeosztás!I2:I16,Időbeosztás!A2:A16)</f>
        <v>14</v>
      </c>
      <c r="B25" s="133" t="str">
        <f>LOOKUP(12,Időbeosztás!I2:I16,Időbeosztás!C2:C16)</f>
        <v>május 24.</v>
      </c>
      <c r="C25" s="143" t="s">
        <v>219</v>
      </c>
      <c r="D25" s="143"/>
      <c r="E25" s="143"/>
      <c r="F25" s="143"/>
      <c r="G25" s="143"/>
      <c r="H25" s="143" t="s">
        <v>243</v>
      </c>
      <c r="I25" s="143"/>
      <c r="J25" s="143" t="s">
        <v>167</v>
      </c>
      <c r="K25" s="143"/>
      <c r="L25" s="143"/>
      <c r="M25" s="143"/>
      <c r="N25" s="211"/>
      <c r="O25" s="22"/>
    </row>
    <row r="26" spans="1:15" ht="20.100000000000001" customHeight="1" x14ac:dyDescent="0.2">
      <c r="A26" s="140"/>
      <c r="B26" s="141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211"/>
      <c r="O26" s="22"/>
    </row>
    <row r="27" spans="1:15" s="70" customFormat="1" ht="20.100000000000001" customHeight="1" thickBot="1" x14ac:dyDescent="0.25">
      <c r="A27" s="163" t="s">
        <v>275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5"/>
    </row>
    <row r="28" spans="1:15" x14ac:dyDescent="0.2">
      <c r="B28" s="80" t="s">
        <v>204</v>
      </c>
      <c r="C28" s="41"/>
      <c r="D28" s="41"/>
    </row>
    <row r="29" spans="1:15" x14ac:dyDescent="0.2">
      <c r="B29" s="94" t="s">
        <v>152</v>
      </c>
      <c r="C29" s="41"/>
      <c r="D29" s="41"/>
    </row>
    <row r="30" spans="1:15" x14ac:dyDescent="0.2">
      <c r="B30" s="81"/>
      <c r="C30" s="41"/>
      <c r="D30" s="41"/>
    </row>
  </sheetData>
  <mergeCells count="53">
    <mergeCell ref="A7:A8"/>
    <mergeCell ref="B7:B8"/>
    <mergeCell ref="D11:G12"/>
    <mergeCell ref="D17:G18"/>
    <mergeCell ref="H17:N18"/>
    <mergeCell ref="H11:N12"/>
    <mergeCell ref="D9:H10"/>
    <mergeCell ref="I9:M10"/>
    <mergeCell ref="D15:H16"/>
    <mergeCell ref="I15:M16"/>
    <mergeCell ref="A9:A10"/>
    <mergeCell ref="B9:B10"/>
    <mergeCell ref="A11:A12"/>
    <mergeCell ref="B11:B12"/>
    <mergeCell ref="A13:A14"/>
    <mergeCell ref="B13:B14"/>
    <mergeCell ref="A1:O1"/>
    <mergeCell ref="A3:A4"/>
    <mergeCell ref="B3:B4"/>
    <mergeCell ref="A5:A6"/>
    <mergeCell ref="B5:B6"/>
    <mergeCell ref="D3:H4"/>
    <mergeCell ref="I3:M4"/>
    <mergeCell ref="D5:J6"/>
    <mergeCell ref="A19:A20"/>
    <mergeCell ref="B19:B20"/>
    <mergeCell ref="A21:A22"/>
    <mergeCell ref="B21:B22"/>
    <mergeCell ref="A15:A16"/>
    <mergeCell ref="B15:B16"/>
    <mergeCell ref="A17:A18"/>
    <mergeCell ref="B17:B18"/>
    <mergeCell ref="A27:O27"/>
    <mergeCell ref="A23:A24"/>
    <mergeCell ref="B23:B24"/>
    <mergeCell ref="A25:A26"/>
    <mergeCell ref="B25:B26"/>
    <mergeCell ref="D23:H24"/>
    <mergeCell ref="I23:N24"/>
    <mergeCell ref="H25:I26"/>
    <mergeCell ref="K19:O20"/>
    <mergeCell ref="C25:G26"/>
    <mergeCell ref="J25:N26"/>
    <mergeCell ref="C7:G8"/>
    <mergeCell ref="K7:O8"/>
    <mergeCell ref="D21:H22"/>
    <mergeCell ref="I21:M22"/>
    <mergeCell ref="H7:J8"/>
    <mergeCell ref="C13:G14"/>
    <mergeCell ref="J13:N14"/>
    <mergeCell ref="C19:G20"/>
    <mergeCell ref="H19:J20"/>
    <mergeCell ref="H13:I14"/>
  </mergeCells>
  <printOptions horizontalCentered="1" verticalCentered="1"/>
  <pageMargins left="0.1" right="0.1" top="0.1" bottom="0.1" header="0.21" footer="0.2"/>
  <pageSetup paperSize="9" scale="9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>
    <pageSetUpPr fitToPage="1"/>
  </sheetPr>
  <dimension ref="A1:P28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style="11" customWidth="1"/>
    <col min="2" max="2" width="15.7109375" style="11" customWidth="1"/>
    <col min="3" max="15" width="10.7109375" style="11" customWidth="1"/>
    <col min="16" max="16" width="9.140625" style="11" customWidth="1"/>
    <col min="17" max="16384" width="9.140625" style="11"/>
  </cols>
  <sheetData>
    <row r="1" spans="1:16" ht="18" x14ac:dyDescent="0.2">
      <c r="A1" s="134" t="s">
        <v>21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6"/>
    </row>
    <row r="2" spans="1:16" ht="25.5" x14ac:dyDescent="0.2">
      <c r="A2" s="17" t="s">
        <v>7</v>
      </c>
      <c r="B2" s="21" t="s">
        <v>8</v>
      </c>
      <c r="C2" s="19" t="s">
        <v>9</v>
      </c>
      <c r="D2" s="19" t="s">
        <v>179</v>
      </c>
      <c r="E2" s="19" t="s">
        <v>180</v>
      </c>
      <c r="F2" s="19" t="s">
        <v>181</v>
      </c>
      <c r="G2" s="19" t="s">
        <v>182</v>
      </c>
      <c r="H2" s="19" t="s">
        <v>183</v>
      </c>
      <c r="I2" s="19" t="s">
        <v>184</v>
      </c>
      <c r="J2" s="19" t="s">
        <v>185</v>
      </c>
      <c r="K2" s="19" t="s">
        <v>186</v>
      </c>
      <c r="L2" s="19" t="s">
        <v>187</v>
      </c>
      <c r="M2" s="19" t="s">
        <v>10</v>
      </c>
      <c r="N2" s="19" t="s">
        <v>188</v>
      </c>
      <c r="O2" s="59" t="s">
        <v>189</v>
      </c>
      <c r="P2" s="45"/>
    </row>
    <row r="3" spans="1:16" ht="20.100000000000001" customHeight="1" x14ac:dyDescent="0.2">
      <c r="A3" s="132">
        <f>LOOKUP(1,Időbeosztás!I2:I16,Időbeosztás!A2:A16)</f>
        <v>1</v>
      </c>
      <c r="B3" s="133" t="str">
        <f>LOOKUP(1,Időbeosztás!I2:I16,Időbeosztás!C2:C16)</f>
        <v>február 22.</v>
      </c>
      <c r="C3" s="51"/>
      <c r="D3" s="143" t="s">
        <v>68</v>
      </c>
      <c r="E3" s="143"/>
      <c r="F3" s="143"/>
      <c r="G3" s="143"/>
      <c r="H3" s="212" t="s">
        <v>69</v>
      </c>
      <c r="I3" s="212"/>
      <c r="J3" s="212"/>
      <c r="K3" s="54"/>
      <c r="L3" s="54"/>
      <c r="M3" s="54"/>
      <c r="N3" s="51"/>
      <c r="O3" s="22"/>
    </row>
    <row r="4" spans="1:16" ht="20.100000000000001" customHeight="1" x14ac:dyDescent="0.2">
      <c r="A4" s="132"/>
      <c r="B4" s="133"/>
      <c r="C4" s="51"/>
      <c r="D4" s="143"/>
      <c r="E4" s="143"/>
      <c r="F4" s="143"/>
      <c r="G4" s="143"/>
      <c r="H4" s="212"/>
      <c r="I4" s="212"/>
      <c r="J4" s="212"/>
      <c r="K4" s="54"/>
      <c r="L4" s="54"/>
      <c r="M4" s="54"/>
      <c r="N4" s="51"/>
      <c r="O4" s="22"/>
    </row>
    <row r="5" spans="1:16" ht="20.100000000000001" customHeight="1" x14ac:dyDescent="0.2">
      <c r="A5" s="132">
        <f>LOOKUP(2,Időbeosztás!I2:I16,Időbeosztás!A2:A16)</f>
        <v>2</v>
      </c>
      <c r="B5" s="133" t="str">
        <f>LOOKUP(2,Időbeosztás!I2:I16,Időbeosztás!C2:C16)</f>
        <v>március 1.</v>
      </c>
      <c r="C5" s="51"/>
      <c r="D5" s="23"/>
      <c r="E5" s="143" t="s">
        <v>215</v>
      </c>
      <c r="F5" s="143"/>
      <c r="G5" s="143"/>
      <c r="H5" s="143"/>
      <c r="I5" s="143"/>
      <c r="J5" s="143" t="s">
        <v>70</v>
      </c>
      <c r="K5" s="143"/>
      <c r="L5" s="143"/>
      <c r="M5" s="143"/>
      <c r="N5" s="143"/>
      <c r="O5" s="22"/>
    </row>
    <row r="6" spans="1:16" ht="20.100000000000001" customHeight="1" x14ac:dyDescent="0.2">
      <c r="A6" s="132"/>
      <c r="B6" s="133"/>
      <c r="C6" s="51"/>
      <c r="D6" s="2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22"/>
    </row>
    <row r="7" spans="1:16" ht="20.100000000000001" customHeight="1" x14ac:dyDescent="0.2">
      <c r="A7" s="132">
        <f>LOOKUP(3,Időbeosztás!I2:I16,Időbeosztás!A2:A16)</f>
        <v>3</v>
      </c>
      <c r="B7" s="133" t="str">
        <f>LOOKUP(3,Időbeosztás!I2:I16,Időbeosztás!C2:C16)</f>
        <v>március 8.</v>
      </c>
      <c r="C7" s="51"/>
      <c r="D7" s="143" t="s">
        <v>71</v>
      </c>
      <c r="E7" s="143"/>
      <c r="F7" s="143"/>
      <c r="G7" s="143"/>
      <c r="H7" s="143" t="s">
        <v>89</v>
      </c>
      <c r="I7" s="143"/>
      <c r="J7" s="143"/>
      <c r="K7" s="143"/>
      <c r="L7" s="143"/>
      <c r="M7" s="54"/>
      <c r="N7" s="54"/>
      <c r="O7" s="22"/>
    </row>
    <row r="8" spans="1:16" ht="20.100000000000001" customHeight="1" x14ac:dyDescent="0.2">
      <c r="A8" s="132"/>
      <c r="B8" s="133"/>
      <c r="C8" s="51"/>
      <c r="D8" s="143"/>
      <c r="E8" s="143"/>
      <c r="F8" s="143"/>
      <c r="G8" s="143"/>
      <c r="H8" s="143"/>
      <c r="I8" s="143"/>
      <c r="J8" s="143"/>
      <c r="K8" s="143"/>
      <c r="L8" s="143"/>
      <c r="M8" s="54"/>
      <c r="N8" s="54"/>
      <c r="O8" s="22"/>
    </row>
    <row r="9" spans="1:16" ht="20.100000000000001" customHeight="1" x14ac:dyDescent="0.2">
      <c r="A9" s="132">
        <f>LOOKUP(4,Időbeosztás!I2:I16,Időbeosztás!A2:A16)</f>
        <v>5</v>
      </c>
      <c r="B9" s="133" t="str">
        <f>LOOKUP(4,Időbeosztás!I2:I16,Időbeosztás!C2:C16)</f>
        <v>március 22.</v>
      </c>
      <c r="C9" s="51"/>
      <c r="D9" s="143" t="s">
        <v>68</v>
      </c>
      <c r="E9" s="143"/>
      <c r="F9" s="143"/>
      <c r="G9" s="143"/>
      <c r="H9" s="212" t="s">
        <v>69</v>
      </c>
      <c r="I9" s="212"/>
      <c r="J9" s="54"/>
      <c r="K9" s="54"/>
      <c r="L9" s="54"/>
      <c r="M9" s="54"/>
      <c r="N9" s="54"/>
      <c r="O9" s="22"/>
    </row>
    <row r="10" spans="1:16" ht="20.100000000000001" customHeight="1" x14ac:dyDescent="0.2">
      <c r="A10" s="132"/>
      <c r="B10" s="133"/>
      <c r="C10" s="51"/>
      <c r="D10" s="143"/>
      <c r="E10" s="143"/>
      <c r="F10" s="143"/>
      <c r="G10" s="143"/>
      <c r="H10" s="212"/>
      <c r="I10" s="212"/>
      <c r="J10" s="54"/>
      <c r="K10" s="54"/>
      <c r="L10" s="54"/>
      <c r="M10" s="54"/>
      <c r="N10" s="54"/>
      <c r="O10" s="22"/>
    </row>
    <row r="11" spans="1:16" ht="20.100000000000001" customHeight="1" x14ac:dyDescent="0.2">
      <c r="A11" s="132">
        <f>LOOKUP(5,Időbeosztás!I2:I16,Időbeosztás!A2:A16)</f>
        <v>6</v>
      </c>
      <c r="B11" s="133" t="str">
        <f>LOOKUP(5,Időbeosztás!I2:I16,Időbeosztás!C2:C16)</f>
        <v>március 29.</v>
      </c>
      <c r="C11" s="51"/>
      <c r="D11" s="23"/>
      <c r="E11" s="143" t="s">
        <v>215</v>
      </c>
      <c r="F11" s="143"/>
      <c r="G11" s="143"/>
      <c r="H11" s="143"/>
      <c r="I11" s="143"/>
      <c r="J11" s="143" t="s">
        <v>70</v>
      </c>
      <c r="K11" s="143"/>
      <c r="L11" s="143"/>
      <c r="M11" s="143"/>
      <c r="N11" s="143"/>
      <c r="O11" s="22"/>
    </row>
    <row r="12" spans="1:16" ht="20.100000000000001" customHeight="1" x14ac:dyDescent="0.2">
      <c r="A12" s="132"/>
      <c r="B12" s="133"/>
      <c r="C12" s="51"/>
      <c r="D12" s="2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22"/>
    </row>
    <row r="13" spans="1:16" ht="20.100000000000001" customHeight="1" x14ac:dyDescent="0.2">
      <c r="A13" s="132">
        <f>LOOKUP(6,Időbeosztás!I2:I16,Időbeosztás!A2:A16)</f>
        <v>7</v>
      </c>
      <c r="B13" s="133" t="str">
        <f>LOOKUP(6,Időbeosztás!I2:I16,Időbeosztás!C2:C16)</f>
        <v>április 5.</v>
      </c>
      <c r="C13" s="51"/>
      <c r="D13" s="143" t="s">
        <v>71</v>
      </c>
      <c r="E13" s="143"/>
      <c r="F13" s="143"/>
      <c r="G13" s="143"/>
      <c r="H13" s="143" t="s">
        <v>89</v>
      </c>
      <c r="I13" s="143"/>
      <c r="J13" s="143"/>
      <c r="K13" s="143"/>
      <c r="L13" s="143"/>
      <c r="M13" s="51"/>
      <c r="N13" s="54"/>
      <c r="O13" s="22"/>
    </row>
    <row r="14" spans="1:16" ht="20.100000000000001" customHeight="1" x14ac:dyDescent="0.2">
      <c r="A14" s="132"/>
      <c r="B14" s="133"/>
      <c r="C14" s="51"/>
      <c r="D14" s="143"/>
      <c r="E14" s="143"/>
      <c r="F14" s="143"/>
      <c r="G14" s="143"/>
      <c r="H14" s="143"/>
      <c r="I14" s="143"/>
      <c r="J14" s="143"/>
      <c r="K14" s="143"/>
      <c r="L14" s="143"/>
      <c r="M14" s="51"/>
      <c r="N14" s="54"/>
      <c r="O14" s="22"/>
    </row>
    <row r="15" spans="1:16" ht="20.100000000000001" customHeight="1" x14ac:dyDescent="0.2">
      <c r="A15" s="132">
        <f>LOOKUP(7,Időbeosztás!I2:I16,Időbeosztás!A2:A16)</f>
        <v>8</v>
      </c>
      <c r="B15" s="133" t="str">
        <f>LOOKUP(7,Időbeosztás!I2:I16,Időbeosztás!C2:C16)</f>
        <v>április 12.</v>
      </c>
      <c r="C15" s="51"/>
      <c r="D15" s="143" t="s">
        <v>68</v>
      </c>
      <c r="E15" s="143"/>
      <c r="F15" s="143"/>
      <c r="G15" s="143"/>
      <c r="H15" s="212" t="s">
        <v>69</v>
      </c>
      <c r="I15" s="212"/>
      <c r="J15" s="54"/>
      <c r="K15" s="54"/>
      <c r="L15" s="54"/>
      <c r="M15" s="54"/>
      <c r="N15" s="51"/>
      <c r="O15" s="22"/>
      <c r="P15" s="40"/>
    </row>
    <row r="16" spans="1:16" ht="20.100000000000001" customHeight="1" x14ac:dyDescent="0.2">
      <c r="A16" s="132"/>
      <c r="B16" s="133"/>
      <c r="C16" s="51"/>
      <c r="D16" s="143"/>
      <c r="E16" s="143"/>
      <c r="F16" s="143"/>
      <c r="G16" s="143"/>
      <c r="H16" s="212"/>
      <c r="I16" s="212"/>
      <c r="J16" s="54"/>
      <c r="K16" s="54"/>
      <c r="L16" s="54"/>
      <c r="M16" s="54"/>
      <c r="N16" s="51"/>
      <c r="O16" s="22"/>
      <c r="P16" s="40"/>
    </row>
    <row r="17" spans="1:15" ht="20.100000000000001" customHeight="1" x14ac:dyDescent="0.2">
      <c r="A17" s="132">
        <f>LOOKUP(8,Időbeosztás!I2:I16,Időbeosztás!A2:A16)</f>
        <v>10</v>
      </c>
      <c r="B17" s="133" t="str">
        <f>LOOKUP(8,Időbeosztás!I2:I16,Időbeosztás!C2:C16)</f>
        <v>április 26.</v>
      </c>
      <c r="C17" s="51"/>
      <c r="D17" s="23"/>
      <c r="E17" s="143" t="s">
        <v>215</v>
      </c>
      <c r="F17" s="143"/>
      <c r="G17" s="143"/>
      <c r="H17" s="143"/>
      <c r="I17" s="143"/>
      <c r="J17" s="143" t="s">
        <v>70</v>
      </c>
      <c r="K17" s="143"/>
      <c r="L17" s="143"/>
      <c r="M17" s="143"/>
      <c r="N17" s="143"/>
      <c r="O17" s="22"/>
    </row>
    <row r="18" spans="1:15" ht="20.100000000000001" customHeight="1" x14ac:dyDescent="0.2">
      <c r="A18" s="132"/>
      <c r="B18" s="133"/>
      <c r="C18" s="51"/>
      <c r="D18" s="2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22"/>
    </row>
    <row r="19" spans="1:15" ht="20.100000000000001" customHeight="1" x14ac:dyDescent="0.2">
      <c r="A19" s="132">
        <f>LOOKUP(9,Időbeosztás!I2:I16,Időbeosztás!A2:A16)</f>
        <v>11</v>
      </c>
      <c r="B19" s="133" t="str">
        <f>LOOKUP(9,Időbeosztás!I2:I16,Időbeosztás!C2:C16)</f>
        <v>május 3.</v>
      </c>
      <c r="C19" s="51"/>
      <c r="D19" s="143" t="s">
        <v>71</v>
      </c>
      <c r="E19" s="143"/>
      <c r="F19" s="143"/>
      <c r="G19" s="143"/>
      <c r="H19" s="143" t="s">
        <v>89</v>
      </c>
      <c r="I19" s="143"/>
      <c r="J19" s="143"/>
      <c r="K19" s="143"/>
      <c r="L19" s="143"/>
      <c r="M19" s="54"/>
      <c r="N19" s="54"/>
      <c r="O19" s="22"/>
    </row>
    <row r="20" spans="1:15" ht="20.100000000000001" customHeight="1" x14ac:dyDescent="0.2">
      <c r="A20" s="132"/>
      <c r="B20" s="133"/>
      <c r="C20" s="51"/>
      <c r="D20" s="143"/>
      <c r="E20" s="143"/>
      <c r="F20" s="143"/>
      <c r="G20" s="143"/>
      <c r="H20" s="143"/>
      <c r="I20" s="143"/>
      <c r="J20" s="143"/>
      <c r="K20" s="143"/>
      <c r="L20" s="143"/>
      <c r="M20" s="54"/>
      <c r="N20" s="54"/>
      <c r="O20" s="22"/>
    </row>
    <row r="21" spans="1:15" ht="20.100000000000001" customHeight="1" x14ac:dyDescent="0.2">
      <c r="A21" s="132">
        <f>LOOKUP(10,Időbeosztás!I2:I16,Időbeosztás!A2:A16)</f>
        <v>12</v>
      </c>
      <c r="B21" s="133" t="str">
        <f>LOOKUP(10,Időbeosztás!I2:I16,Időbeosztás!C2:C16)</f>
        <v>május 10.</v>
      </c>
      <c r="C21" s="51"/>
      <c r="D21" s="143" t="s">
        <v>68</v>
      </c>
      <c r="E21" s="143"/>
      <c r="F21" s="143"/>
      <c r="G21" s="212" t="s">
        <v>69</v>
      </c>
      <c r="H21" s="212"/>
      <c r="I21" s="212"/>
      <c r="J21" s="54"/>
      <c r="K21" s="54"/>
      <c r="L21" s="54"/>
      <c r="M21" s="54"/>
      <c r="N21" s="51"/>
      <c r="O21" s="22"/>
    </row>
    <row r="22" spans="1:15" ht="20.100000000000001" customHeight="1" x14ac:dyDescent="0.2">
      <c r="A22" s="132"/>
      <c r="B22" s="133"/>
      <c r="C22" s="51"/>
      <c r="D22" s="143"/>
      <c r="E22" s="143"/>
      <c r="F22" s="143"/>
      <c r="G22" s="212"/>
      <c r="H22" s="212"/>
      <c r="I22" s="212"/>
      <c r="J22" s="54"/>
      <c r="K22" s="54"/>
      <c r="L22" s="54"/>
      <c r="M22" s="54"/>
      <c r="N22" s="51"/>
      <c r="O22" s="22"/>
    </row>
    <row r="23" spans="1:15" ht="20.100000000000001" customHeight="1" x14ac:dyDescent="0.2">
      <c r="A23" s="132">
        <f>LOOKUP(11,Időbeosztás!I2:I16,Időbeosztás!A2:A16)</f>
        <v>13</v>
      </c>
      <c r="B23" s="133" t="str">
        <f>LOOKUP(11,Időbeosztás!I2:I16,Időbeosztás!C2:C16)</f>
        <v>május 17.</v>
      </c>
      <c r="C23" s="51"/>
      <c r="D23" s="23"/>
      <c r="E23" s="143" t="s">
        <v>215</v>
      </c>
      <c r="F23" s="143"/>
      <c r="G23" s="143"/>
      <c r="H23" s="143"/>
      <c r="I23" s="143"/>
      <c r="J23" s="143" t="s">
        <v>70</v>
      </c>
      <c r="K23" s="143"/>
      <c r="L23" s="143"/>
      <c r="M23" s="143"/>
      <c r="N23" s="143"/>
      <c r="O23" s="22"/>
    </row>
    <row r="24" spans="1:15" ht="20.100000000000001" customHeight="1" x14ac:dyDescent="0.2">
      <c r="A24" s="132"/>
      <c r="B24" s="133"/>
      <c r="C24" s="51"/>
      <c r="D24" s="2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22"/>
    </row>
    <row r="25" spans="1:15" ht="20.100000000000001" customHeight="1" x14ac:dyDescent="0.2">
      <c r="A25" s="132">
        <f>LOOKUP(12,Időbeosztás!I2:I16,Időbeosztás!A2:A16)</f>
        <v>14</v>
      </c>
      <c r="B25" s="133" t="str">
        <f>LOOKUP(12,Időbeosztás!I2:I16,Időbeosztás!C2:C16)</f>
        <v>május 24.</v>
      </c>
      <c r="C25" s="51"/>
      <c r="D25" s="143" t="s">
        <v>71</v>
      </c>
      <c r="E25" s="143"/>
      <c r="F25" s="143"/>
      <c r="G25" s="143" t="s">
        <v>89</v>
      </c>
      <c r="H25" s="143"/>
      <c r="I25" s="143"/>
      <c r="J25" s="143"/>
      <c r="K25" s="143"/>
      <c r="L25" s="54"/>
      <c r="M25" s="54"/>
      <c r="N25" s="54"/>
      <c r="O25" s="22"/>
    </row>
    <row r="26" spans="1:15" ht="20.100000000000001" customHeight="1" x14ac:dyDescent="0.2">
      <c r="A26" s="140"/>
      <c r="B26" s="141"/>
      <c r="C26" s="51"/>
      <c r="D26" s="143"/>
      <c r="E26" s="143"/>
      <c r="F26" s="143"/>
      <c r="G26" s="143"/>
      <c r="H26" s="143"/>
      <c r="I26" s="143"/>
      <c r="J26" s="143"/>
      <c r="K26" s="143"/>
      <c r="L26" s="54"/>
      <c r="M26" s="54"/>
      <c r="N26" s="54"/>
      <c r="O26" s="22"/>
    </row>
    <row r="27" spans="1:15" s="70" customFormat="1" ht="20.100000000000001" customHeight="1" thickBot="1" x14ac:dyDescent="0.25">
      <c r="A27" s="163" t="s">
        <v>223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5"/>
    </row>
    <row r="28" spans="1:15" x14ac:dyDescent="0.2">
      <c r="B28" s="81"/>
      <c r="C28" s="41"/>
      <c r="D28" s="41"/>
    </row>
  </sheetData>
  <mergeCells count="50">
    <mergeCell ref="H9:I10"/>
    <mergeCell ref="H15:I16"/>
    <mergeCell ref="G21:I22"/>
    <mergeCell ref="D7:G8"/>
    <mergeCell ref="D13:G14"/>
    <mergeCell ref="D19:G20"/>
    <mergeCell ref="H7:L8"/>
    <mergeCell ref="H13:L14"/>
    <mergeCell ref="H19:L20"/>
    <mergeCell ref="E11:I12"/>
    <mergeCell ref="E17:I18"/>
    <mergeCell ref="J11:N12"/>
    <mergeCell ref="J17:N18"/>
    <mergeCell ref="D9:G10"/>
    <mergeCell ref="D15:G16"/>
    <mergeCell ref="D21:F22"/>
    <mergeCell ref="A27:O27"/>
    <mergeCell ref="A25:A26"/>
    <mergeCell ref="B25:B26"/>
    <mergeCell ref="A23:A24"/>
    <mergeCell ref="B23:B24"/>
    <mergeCell ref="D25:F26"/>
    <mergeCell ref="G25:K26"/>
    <mergeCell ref="E23:I24"/>
    <mergeCell ref="J23:N24"/>
    <mergeCell ref="A7:A8"/>
    <mergeCell ref="B7:B8"/>
    <mergeCell ref="A9:A10"/>
    <mergeCell ref="B9:B10"/>
    <mergeCell ref="A21:A22"/>
    <mergeCell ref="B15:B16"/>
    <mergeCell ref="B17:B18"/>
    <mergeCell ref="A11:A12"/>
    <mergeCell ref="B11:B12"/>
    <mergeCell ref="A13:A14"/>
    <mergeCell ref="B13:B14"/>
    <mergeCell ref="A19:A20"/>
    <mergeCell ref="B19:B20"/>
    <mergeCell ref="B21:B22"/>
    <mergeCell ref="A15:A16"/>
    <mergeCell ref="A17:A18"/>
    <mergeCell ref="A1:O1"/>
    <mergeCell ref="A3:A4"/>
    <mergeCell ref="B3:B4"/>
    <mergeCell ref="A5:A6"/>
    <mergeCell ref="B5:B6"/>
    <mergeCell ref="D3:G4"/>
    <mergeCell ref="J5:N6"/>
    <mergeCell ref="H3:J4"/>
    <mergeCell ref="E5:I6"/>
  </mergeCells>
  <phoneticPr fontId="0" type="noConversion"/>
  <printOptions horizontalCentered="1" verticalCentered="1"/>
  <pageMargins left="0.1" right="0.1" top="0.1" bottom="0.1" header="0.21" footer="0.2"/>
  <pageSetup paperSize="9" scale="91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>
    <pageSetUpPr fitToPage="1"/>
  </sheetPr>
  <dimension ref="A1:P28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style="11" customWidth="1"/>
    <col min="2" max="2" width="15.7109375" style="11" customWidth="1"/>
    <col min="3" max="15" width="10.7109375" style="11" customWidth="1"/>
    <col min="16" max="16" width="9.140625" style="11" customWidth="1"/>
    <col min="17" max="16384" width="9.140625" style="11"/>
  </cols>
  <sheetData>
    <row r="1" spans="1:16" ht="18" x14ac:dyDescent="0.2">
      <c r="A1" s="134" t="s">
        <v>22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6"/>
    </row>
    <row r="2" spans="1:16" ht="25.5" x14ac:dyDescent="0.2">
      <c r="A2" s="17" t="s">
        <v>7</v>
      </c>
      <c r="B2" s="18" t="s">
        <v>8</v>
      </c>
      <c r="C2" s="19" t="s">
        <v>9</v>
      </c>
      <c r="D2" s="19" t="s">
        <v>179</v>
      </c>
      <c r="E2" s="19" t="s">
        <v>180</v>
      </c>
      <c r="F2" s="19" t="s">
        <v>181</v>
      </c>
      <c r="G2" s="19" t="s">
        <v>182</v>
      </c>
      <c r="H2" s="19" t="s">
        <v>183</v>
      </c>
      <c r="I2" s="19" t="s">
        <v>184</v>
      </c>
      <c r="J2" s="19" t="s">
        <v>185</v>
      </c>
      <c r="K2" s="19" t="s">
        <v>186</v>
      </c>
      <c r="L2" s="19" t="s">
        <v>187</v>
      </c>
      <c r="M2" s="19" t="s">
        <v>10</v>
      </c>
      <c r="N2" s="19" t="s">
        <v>188</v>
      </c>
      <c r="O2" s="59" t="s">
        <v>189</v>
      </c>
      <c r="P2" s="44"/>
    </row>
    <row r="3" spans="1:16" ht="20.100000000000001" customHeight="1" x14ac:dyDescent="0.2">
      <c r="A3" s="132">
        <f>LOOKUP(1,Időbeosztás!I2:I16,Időbeosztás!A2:A16)</f>
        <v>1</v>
      </c>
      <c r="B3" s="133" t="str">
        <f>LOOKUP(1,Időbeosztás!I2:I16,Időbeosztás!C2:C16)</f>
        <v>február 22.</v>
      </c>
      <c r="C3" s="213" t="s">
        <v>45</v>
      </c>
      <c r="D3" s="214"/>
      <c r="E3" s="214"/>
      <c r="F3" s="143" t="s">
        <v>190</v>
      </c>
      <c r="G3" s="197"/>
      <c r="H3" s="197"/>
      <c r="I3" s="143" t="s">
        <v>169</v>
      </c>
      <c r="J3" s="143"/>
      <c r="K3" s="143"/>
      <c r="L3" s="143"/>
      <c r="M3" s="54"/>
      <c r="N3" s="51"/>
      <c r="O3" s="67"/>
    </row>
    <row r="4" spans="1:16" ht="20.100000000000001" customHeight="1" x14ac:dyDescent="0.2">
      <c r="A4" s="132"/>
      <c r="B4" s="133"/>
      <c r="C4" s="214"/>
      <c r="D4" s="214"/>
      <c r="E4" s="214"/>
      <c r="F4" s="197"/>
      <c r="G4" s="197"/>
      <c r="H4" s="197"/>
      <c r="I4" s="143"/>
      <c r="J4" s="143"/>
      <c r="K4" s="143"/>
      <c r="L4" s="143"/>
      <c r="M4" s="54"/>
      <c r="N4" s="51"/>
      <c r="O4" s="67"/>
    </row>
    <row r="5" spans="1:16" ht="20.100000000000001" customHeight="1" x14ac:dyDescent="0.2">
      <c r="A5" s="132">
        <f>LOOKUP(2,Időbeosztás!I2:I16,Időbeosztás!A2:A16)</f>
        <v>2</v>
      </c>
      <c r="B5" s="133" t="str">
        <f>LOOKUP(2,Időbeosztás!I2:I16,Időbeosztás!C2:C16)</f>
        <v>március 1.</v>
      </c>
      <c r="C5" s="143" t="s">
        <v>222</v>
      </c>
      <c r="D5" s="143"/>
      <c r="E5" s="143"/>
      <c r="F5" s="143"/>
      <c r="G5" s="143" t="s">
        <v>191</v>
      </c>
      <c r="H5" s="197"/>
      <c r="I5" s="197"/>
      <c r="J5" s="143" t="s">
        <v>216</v>
      </c>
      <c r="K5" s="143"/>
      <c r="L5" s="143"/>
      <c r="M5" s="143"/>
      <c r="N5" s="113"/>
      <c r="O5" s="86"/>
    </row>
    <row r="6" spans="1:16" ht="20.100000000000001" customHeight="1" x14ac:dyDescent="0.2">
      <c r="A6" s="132"/>
      <c r="B6" s="133"/>
      <c r="C6" s="143"/>
      <c r="D6" s="143"/>
      <c r="E6" s="143"/>
      <c r="F6" s="143"/>
      <c r="G6" s="197"/>
      <c r="H6" s="197"/>
      <c r="I6" s="197"/>
      <c r="J6" s="143"/>
      <c r="K6" s="143"/>
      <c r="L6" s="143"/>
      <c r="M6" s="143"/>
      <c r="N6" s="113"/>
      <c r="O6" s="86"/>
    </row>
    <row r="7" spans="1:16" ht="20.100000000000001" customHeight="1" x14ac:dyDescent="0.2">
      <c r="A7" s="132">
        <f>LOOKUP(3,Időbeosztás!I2:I16,Időbeosztás!A2:A16)</f>
        <v>3</v>
      </c>
      <c r="B7" s="133" t="str">
        <f>LOOKUP(3,Időbeosztás!I2:I16,Időbeosztás!C2:C16)</f>
        <v>március 8.</v>
      </c>
      <c r="C7" s="217" t="s">
        <v>170</v>
      </c>
      <c r="D7" s="218"/>
      <c r="E7" s="215" t="s">
        <v>190</v>
      </c>
      <c r="F7" s="216"/>
      <c r="G7" s="143" t="s">
        <v>194</v>
      </c>
      <c r="H7" s="143"/>
      <c r="I7" s="143"/>
      <c r="J7" s="143"/>
      <c r="K7" s="143" t="s">
        <v>168</v>
      </c>
      <c r="L7" s="143"/>
      <c r="M7" s="143"/>
      <c r="N7" s="143"/>
      <c r="O7" s="67"/>
    </row>
    <row r="8" spans="1:16" ht="20.100000000000001" customHeight="1" x14ac:dyDescent="0.2">
      <c r="A8" s="132"/>
      <c r="B8" s="133"/>
      <c r="C8" s="218"/>
      <c r="D8" s="218"/>
      <c r="E8" s="216"/>
      <c r="F8" s="216"/>
      <c r="G8" s="143"/>
      <c r="H8" s="143"/>
      <c r="I8" s="143"/>
      <c r="J8" s="143"/>
      <c r="K8" s="143"/>
      <c r="L8" s="143"/>
      <c r="M8" s="143"/>
      <c r="N8" s="143"/>
      <c r="O8" s="67"/>
    </row>
    <row r="9" spans="1:16" ht="20.100000000000001" customHeight="1" x14ac:dyDescent="0.2">
      <c r="A9" s="132">
        <f>LOOKUP(4,Időbeosztás!I2:I16,Időbeosztás!A2:A16)</f>
        <v>5</v>
      </c>
      <c r="B9" s="133" t="str">
        <f>LOOKUP(4,Időbeosztás!I2:I16,Időbeosztás!C2:C16)</f>
        <v>március 22.</v>
      </c>
      <c r="C9" s="51"/>
      <c r="D9" s="48"/>
      <c r="E9" s="48"/>
      <c r="F9" s="54"/>
      <c r="G9" s="51"/>
      <c r="H9" s="51"/>
      <c r="I9" s="23"/>
      <c r="J9" s="23"/>
      <c r="K9" s="51"/>
      <c r="L9" s="51"/>
      <c r="M9" s="51"/>
      <c r="N9" s="51"/>
      <c r="O9" s="67"/>
    </row>
    <row r="10" spans="1:16" ht="20.100000000000001" customHeight="1" x14ac:dyDescent="0.2">
      <c r="A10" s="132"/>
      <c r="B10" s="133"/>
      <c r="C10" s="51"/>
      <c r="D10" s="48"/>
      <c r="E10" s="48"/>
      <c r="F10" s="51"/>
      <c r="G10" s="51"/>
      <c r="H10" s="51"/>
      <c r="I10" s="23"/>
      <c r="J10" s="23"/>
      <c r="K10" s="51"/>
      <c r="L10" s="51"/>
      <c r="M10" s="51"/>
      <c r="N10" s="51"/>
      <c r="O10" s="67"/>
    </row>
    <row r="11" spans="1:16" ht="20.100000000000001" customHeight="1" x14ac:dyDescent="0.2">
      <c r="A11" s="132">
        <f>LOOKUP(5,Időbeosztás!I2:I16,Időbeosztás!A2:A16)</f>
        <v>6</v>
      </c>
      <c r="B11" s="133" t="str">
        <f>LOOKUP(5,Időbeosztás!I2:I16,Időbeosztás!C2:C16)</f>
        <v>március 29.</v>
      </c>
      <c r="C11" s="54"/>
      <c r="D11" s="143" t="s">
        <v>222</v>
      </c>
      <c r="E11" s="143"/>
      <c r="F11" s="143"/>
      <c r="G11" s="143"/>
      <c r="H11" s="217" t="s">
        <v>191</v>
      </c>
      <c r="I11" s="218"/>
      <c r="J11" s="143" t="s">
        <v>216</v>
      </c>
      <c r="K11" s="143"/>
      <c r="L11" s="143"/>
      <c r="M11" s="143"/>
      <c r="N11" s="37"/>
      <c r="O11" s="86"/>
    </row>
    <row r="12" spans="1:16" ht="20.100000000000001" customHeight="1" x14ac:dyDescent="0.2">
      <c r="A12" s="132"/>
      <c r="B12" s="133"/>
      <c r="C12" s="54"/>
      <c r="D12" s="143"/>
      <c r="E12" s="143"/>
      <c r="F12" s="143"/>
      <c r="G12" s="143"/>
      <c r="H12" s="218"/>
      <c r="I12" s="218"/>
      <c r="J12" s="143"/>
      <c r="K12" s="143"/>
      <c r="L12" s="143"/>
      <c r="M12" s="143"/>
      <c r="N12" s="38"/>
      <c r="O12" s="86"/>
    </row>
    <row r="13" spans="1:16" ht="20.100000000000001" customHeight="1" x14ac:dyDescent="0.2">
      <c r="A13" s="132">
        <f>LOOKUP(6,Időbeosztás!I2:I16,Időbeosztás!A2:A16)</f>
        <v>7</v>
      </c>
      <c r="B13" s="133" t="str">
        <f>LOOKUP(6,Időbeosztás!I2:I16,Időbeosztás!C2:C16)</f>
        <v>április 5.</v>
      </c>
      <c r="C13" s="144" t="s">
        <v>170</v>
      </c>
      <c r="D13" s="219"/>
      <c r="E13" s="219"/>
      <c r="F13" s="63"/>
      <c r="G13" s="143" t="s">
        <v>194</v>
      </c>
      <c r="H13" s="143"/>
      <c r="I13" s="143"/>
      <c r="J13" s="143"/>
      <c r="K13" s="143" t="s">
        <v>168</v>
      </c>
      <c r="L13" s="143"/>
      <c r="M13" s="143"/>
      <c r="N13" s="143"/>
      <c r="O13" s="67"/>
    </row>
    <row r="14" spans="1:16" ht="20.100000000000001" customHeight="1" x14ac:dyDescent="0.2">
      <c r="A14" s="132"/>
      <c r="B14" s="133"/>
      <c r="C14" s="219"/>
      <c r="D14" s="219"/>
      <c r="E14" s="219"/>
      <c r="F14" s="63"/>
      <c r="G14" s="143"/>
      <c r="H14" s="143"/>
      <c r="I14" s="143"/>
      <c r="J14" s="143"/>
      <c r="K14" s="143"/>
      <c r="L14" s="143"/>
      <c r="M14" s="143"/>
      <c r="N14" s="143"/>
      <c r="O14" s="67"/>
    </row>
    <row r="15" spans="1:16" ht="20.100000000000001" customHeight="1" x14ac:dyDescent="0.2">
      <c r="A15" s="132">
        <f>LOOKUP(7,Időbeosztás!I2:I16,Időbeosztás!A2:A16)</f>
        <v>8</v>
      </c>
      <c r="B15" s="133" t="str">
        <f>LOOKUP(7,Időbeosztás!I2:I16,Időbeosztás!C2:C16)</f>
        <v>április 12.</v>
      </c>
      <c r="C15" s="51"/>
      <c r="D15" s="23"/>
      <c r="E15" s="23"/>
      <c r="F15" s="23"/>
      <c r="G15" s="23"/>
      <c r="H15" s="23"/>
      <c r="I15" s="23"/>
      <c r="J15" s="23"/>
      <c r="K15" s="23"/>
      <c r="L15" s="54"/>
      <c r="M15" s="54"/>
      <c r="N15" s="54"/>
      <c r="O15" s="87"/>
    </row>
    <row r="16" spans="1:16" ht="20.100000000000001" customHeight="1" x14ac:dyDescent="0.2">
      <c r="A16" s="132"/>
      <c r="B16" s="133"/>
      <c r="C16" s="51"/>
      <c r="D16" s="23"/>
      <c r="E16" s="23"/>
      <c r="F16" s="23"/>
      <c r="G16" s="23"/>
      <c r="H16" s="23"/>
      <c r="I16" s="23"/>
      <c r="J16" s="23"/>
      <c r="K16" s="23"/>
      <c r="L16" s="54"/>
      <c r="M16" s="54"/>
      <c r="N16" s="54"/>
      <c r="O16" s="87"/>
    </row>
    <row r="17" spans="1:16" ht="20.100000000000001" customHeight="1" x14ac:dyDescent="0.2">
      <c r="A17" s="132">
        <f>LOOKUP(8,Időbeosztás!I2:I16,Időbeosztás!A2:A16)</f>
        <v>10</v>
      </c>
      <c r="B17" s="133" t="str">
        <f>LOOKUP(8,Időbeosztás!I2:I16,Időbeosztás!C2:C16)</f>
        <v>április 26.</v>
      </c>
      <c r="C17" s="37"/>
      <c r="D17" s="143" t="s">
        <v>222</v>
      </c>
      <c r="E17" s="197"/>
      <c r="F17" s="197"/>
      <c r="G17" s="143" t="s">
        <v>191</v>
      </c>
      <c r="H17" s="197"/>
      <c r="I17" s="197"/>
      <c r="J17" s="143" t="s">
        <v>216</v>
      </c>
      <c r="K17" s="143"/>
      <c r="L17" s="143"/>
      <c r="M17" s="143"/>
      <c r="N17" s="37"/>
      <c r="O17" s="86"/>
    </row>
    <row r="18" spans="1:16" ht="20.100000000000001" customHeight="1" x14ac:dyDescent="0.2">
      <c r="A18" s="132"/>
      <c r="B18" s="133"/>
      <c r="C18" s="37"/>
      <c r="D18" s="197"/>
      <c r="E18" s="197"/>
      <c r="F18" s="197"/>
      <c r="G18" s="197"/>
      <c r="H18" s="197"/>
      <c r="I18" s="197"/>
      <c r="J18" s="143"/>
      <c r="K18" s="143"/>
      <c r="L18" s="143"/>
      <c r="M18" s="143"/>
      <c r="N18" s="38"/>
      <c r="O18" s="86"/>
    </row>
    <row r="19" spans="1:16" ht="20.100000000000001" customHeight="1" x14ac:dyDescent="0.2">
      <c r="A19" s="132">
        <f>LOOKUP(9,Időbeosztás!I2:I16,Időbeosztás!A2:A16)</f>
        <v>11</v>
      </c>
      <c r="B19" s="133" t="str">
        <f>LOOKUP(9,Időbeosztás!I2:I16,Időbeosztás!C2:C16)</f>
        <v>május 3.</v>
      </c>
      <c r="C19" s="217" t="s">
        <v>170</v>
      </c>
      <c r="D19" s="218"/>
      <c r="E19" s="217" t="s">
        <v>45</v>
      </c>
      <c r="F19" s="218"/>
      <c r="G19" s="143" t="s">
        <v>194</v>
      </c>
      <c r="H19" s="143"/>
      <c r="I19" s="143"/>
      <c r="J19" s="143"/>
      <c r="K19" s="143" t="s">
        <v>168</v>
      </c>
      <c r="L19" s="143"/>
      <c r="M19" s="143"/>
      <c r="N19" s="143"/>
      <c r="O19" s="87"/>
    </row>
    <row r="20" spans="1:16" ht="20.100000000000001" customHeight="1" x14ac:dyDescent="0.2">
      <c r="A20" s="132"/>
      <c r="B20" s="133"/>
      <c r="C20" s="218"/>
      <c r="D20" s="218"/>
      <c r="E20" s="218"/>
      <c r="F20" s="218"/>
      <c r="G20" s="143"/>
      <c r="H20" s="143"/>
      <c r="I20" s="143"/>
      <c r="J20" s="143"/>
      <c r="K20" s="143"/>
      <c r="L20" s="143"/>
      <c r="M20" s="143"/>
      <c r="N20" s="143"/>
      <c r="O20" s="87"/>
    </row>
    <row r="21" spans="1:16" ht="20.100000000000001" customHeight="1" x14ac:dyDescent="0.2">
      <c r="A21" s="132">
        <f>LOOKUP(10,Időbeosztás!I2:I16,Időbeosztás!A2:A16)</f>
        <v>12</v>
      </c>
      <c r="B21" s="133" t="str">
        <f>LOOKUP(10,Időbeosztás!I2:I16,Időbeosztás!C2:C16)</f>
        <v>május 10.</v>
      </c>
      <c r="C21" s="51"/>
      <c r="D21" s="143" t="s">
        <v>222</v>
      </c>
      <c r="E21" s="143"/>
      <c r="F21" s="143"/>
      <c r="G21" s="143"/>
      <c r="H21" s="217" t="s">
        <v>191</v>
      </c>
      <c r="I21" s="218"/>
      <c r="J21" s="143" t="s">
        <v>169</v>
      </c>
      <c r="K21" s="143"/>
      <c r="L21" s="143"/>
      <c r="M21" s="143"/>
      <c r="N21" s="23"/>
      <c r="O21" s="67"/>
    </row>
    <row r="22" spans="1:16" ht="20.100000000000001" customHeight="1" x14ac:dyDescent="0.2">
      <c r="A22" s="132"/>
      <c r="B22" s="133"/>
      <c r="C22" s="51"/>
      <c r="D22" s="143"/>
      <c r="E22" s="143"/>
      <c r="F22" s="143"/>
      <c r="G22" s="143"/>
      <c r="H22" s="218"/>
      <c r="I22" s="218"/>
      <c r="J22" s="143"/>
      <c r="K22" s="143"/>
      <c r="L22" s="143"/>
      <c r="M22" s="143"/>
      <c r="N22" s="23"/>
      <c r="O22" s="67"/>
    </row>
    <row r="23" spans="1:16" ht="20.100000000000001" customHeight="1" x14ac:dyDescent="0.2">
      <c r="A23" s="132">
        <f>LOOKUP(11,Időbeosztás!I2:I16,Időbeosztás!A2:A16)</f>
        <v>13</v>
      </c>
      <c r="B23" s="133" t="str">
        <f>LOOKUP(11,Időbeosztás!I2:I16,Időbeosztás!C2:C16)</f>
        <v>május 17.</v>
      </c>
      <c r="C23" s="217" t="s">
        <v>45</v>
      </c>
      <c r="D23" s="218"/>
      <c r="E23" s="143" t="s">
        <v>190</v>
      </c>
      <c r="F23" s="143"/>
      <c r="G23" s="143"/>
      <c r="H23" s="143"/>
      <c r="I23" s="143"/>
      <c r="J23" s="223" t="s">
        <v>216</v>
      </c>
      <c r="K23" s="223"/>
      <c r="L23" s="223"/>
      <c r="M23" s="213" t="s">
        <v>45</v>
      </c>
      <c r="N23" s="214"/>
      <c r="O23" s="222"/>
    </row>
    <row r="24" spans="1:16" ht="20.100000000000001" customHeight="1" x14ac:dyDescent="0.2">
      <c r="A24" s="132"/>
      <c r="B24" s="133"/>
      <c r="C24" s="218"/>
      <c r="D24" s="218"/>
      <c r="E24" s="143"/>
      <c r="F24" s="143"/>
      <c r="G24" s="143"/>
      <c r="H24" s="143"/>
      <c r="I24" s="143"/>
      <c r="J24" s="143"/>
      <c r="K24" s="143"/>
      <c r="L24" s="143"/>
      <c r="M24" s="214"/>
      <c r="N24" s="214"/>
      <c r="O24" s="222"/>
    </row>
    <row r="25" spans="1:16" ht="20.100000000000001" customHeight="1" x14ac:dyDescent="0.2">
      <c r="A25" s="132">
        <f>LOOKUP(12,Időbeosztás!I2:I16,Időbeosztás!A2:A16)</f>
        <v>14</v>
      </c>
      <c r="B25" s="133" t="str">
        <f>LOOKUP(12,Időbeosztás!I2:I16,Időbeosztás!C2:C16)</f>
        <v>május 24.</v>
      </c>
      <c r="C25" s="144" t="s">
        <v>170</v>
      </c>
      <c r="D25" s="219"/>
      <c r="E25" s="219"/>
      <c r="F25" s="220" t="s">
        <v>169</v>
      </c>
      <c r="G25" s="221"/>
      <c r="H25" s="143" t="s">
        <v>194</v>
      </c>
      <c r="I25" s="143"/>
      <c r="J25" s="143"/>
      <c r="K25" s="143" t="s">
        <v>168</v>
      </c>
      <c r="L25" s="197"/>
      <c r="M25" s="197"/>
      <c r="N25" s="51"/>
      <c r="O25" s="67"/>
    </row>
    <row r="26" spans="1:16" ht="20.100000000000001" customHeight="1" x14ac:dyDescent="0.2">
      <c r="A26" s="140"/>
      <c r="B26" s="141"/>
      <c r="C26" s="219"/>
      <c r="D26" s="219"/>
      <c r="E26" s="219"/>
      <c r="F26" s="221"/>
      <c r="G26" s="221"/>
      <c r="H26" s="143"/>
      <c r="I26" s="143"/>
      <c r="J26" s="143"/>
      <c r="K26" s="197"/>
      <c r="L26" s="197"/>
      <c r="M26" s="197"/>
      <c r="N26" s="51"/>
      <c r="O26" s="67"/>
    </row>
    <row r="27" spans="1:16" ht="20.100000000000001" customHeight="1" thickBot="1" x14ac:dyDescent="0.25">
      <c r="A27" s="163" t="s">
        <v>207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5"/>
      <c r="P27" s="12"/>
    </row>
    <row r="28" spans="1:16" x14ac:dyDescent="0.2">
      <c r="B28" s="108"/>
      <c r="C28" s="24"/>
      <c r="D28" s="24"/>
    </row>
  </sheetData>
  <mergeCells count="60">
    <mergeCell ref="A1:O1"/>
    <mergeCell ref="B19:B20"/>
    <mergeCell ref="A11:A12"/>
    <mergeCell ref="B11:B12"/>
    <mergeCell ref="A15:A16"/>
    <mergeCell ref="B15:B16"/>
    <mergeCell ref="A17:A18"/>
    <mergeCell ref="B5:B6"/>
    <mergeCell ref="A5:A6"/>
    <mergeCell ref="B13:B14"/>
    <mergeCell ref="B17:B18"/>
    <mergeCell ref="B7:B8"/>
    <mergeCell ref="A3:A4"/>
    <mergeCell ref="A7:A8"/>
    <mergeCell ref="A9:A10"/>
    <mergeCell ref="A13:A14"/>
    <mergeCell ref="A27:O27"/>
    <mergeCell ref="A23:A24"/>
    <mergeCell ref="B23:B24"/>
    <mergeCell ref="B3:B4"/>
    <mergeCell ref="B9:B10"/>
    <mergeCell ref="B25:B26"/>
    <mergeCell ref="A25:A26"/>
    <mergeCell ref="A19:A20"/>
    <mergeCell ref="A21:A22"/>
    <mergeCell ref="B21:B22"/>
    <mergeCell ref="K7:N8"/>
    <mergeCell ref="K13:N14"/>
    <mergeCell ref="K25:M26"/>
    <mergeCell ref="K19:N20"/>
    <mergeCell ref="J23:L24"/>
    <mergeCell ref="C13:E14"/>
    <mergeCell ref="C25:E26"/>
    <mergeCell ref="C7:D8"/>
    <mergeCell ref="C19:D20"/>
    <mergeCell ref="G7:J8"/>
    <mergeCell ref="G13:J14"/>
    <mergeCell ref="G19:J20"/>
    <mergeCell ref="H25:J26"/>
    <mergeCell ref="D21:G22"/>
    <mergeCell ref="H21:I22"/>
    <mergeCell ref="C23:D24"/>
    <mergeCell ref="E23:I24"/>
    <mergeCell ref="F25:G26"/>
    <mergeCell ref="J11:M12"/>
    <mergeCell ref="J17:M18"/>
    <mergeCell ref="M23:O24"/>
    <mergeCell ref="I3:L4"/>
    <mergeCell ref="J21:M22"/>
    <mergeCell ref="F3:H4"/>
    <mergeCell ref="C3:E4"/>
    <mergeCell ref="E7:F8"/>
    <mergeCell ref="E19:F20"/>
    <mergeCell ref="C5:F6"/>
    <mergeCell ref="G5:I6"/>
    <mergeCell ref="D11:G12"/>
    <mergeCell ref="H11:I12"/>
    <mergeCell ref="D17:F18"/>
    <mergeCell ref="G17:I18"/>
    <mergeCell ref="J5:M6"/>
  </mergeCells>
  <phoneticPr fontId="0" type="noConversion"/>
  <printOptions horizontalCentered="1" verticalCentered="1"/>
  <pageMargins left="0.11811023622047245" right="0.11811023622047245" top="0.11811023622047245" bottom="0.11811023622047245" header="0.23622047244094491" footer="0.23622047244094491"/>
  <pageSetup paperSize="9" scale="9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>
    <pageSetUpPr fitToPage="1"/>
  </sheetPr>
  <dimension ref="A1:P28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style="11" customWidth="1"/>
    <col min="2" max="2" width="15.7109375" style="11" customWidth="1"/>
    <col min="3" max="15" width="10.7109375" style="11" customWidth="1"/>
    <col min="16" max="16" width="9.140625" style="11" customWidth="1"/>
    <col min="17" max="16384" width="9.140625" style="11"/>
  </cols>
  <sheetData>
    <row r="1" spans="1:16" ht="18" x14ac:dyDescent="0.2">
      <c r="A1" s="134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6"/>
    </row>
    <row r="2" spans="1:16" ht="25.5" x14ac:dyDescent="0.2">
      <c r="A2" s="17" t="s">
        <v>7</v>
      </c>
      <c r="B2" s="18" t="s">
        <v>8</v>
      </c>
      <c r="C2" s="19" t="s">
        <v>9</v>
      </c>
      <c r="D2" s="19" t="s">
        <v>179</v>
      </c>
      <c r="E2" s="19" t="s">
        <v>180</v>
      </c>
      <c r="F2" s="19" t="s">
        <v>181</v>
      </c>
      <c r="G2" s="19" t="s">
        <v>182</v>
      </c>
      <c r="H2" s="19" t="s">
        <v>183</v>
      </c>
      <c r="I2" s="19" t="s">
        <v>184</v>
      </c>
      <c r="J2" s="19" t="s">
        <v>185</v>
      </c>
      <c r="K2" s="19" t="s">
        <v>186</v>
      </c>
      <c r="L2" s="19" t="s">
        <v>187</v>
      </c>
      <c r="M2" s="19" t="s">
        <v>10</v>
      </c>
      <c r="N2" s="19" t="s">
        <v>188</v>
      </c>
      <c r="O2" s="59" t="s">
        <v>189</v>
      </c>
      <c r="P2" s="45"/>
    </row>
    <row r="3" spans="1:16" ht="20.100000000000001" customHeight="1" x14ac:dyDescent="0.2">
      <c r="A3" s="132">
        <f>LOOKUP(1,Időbeosztás!I2:I16,Időbeosztás!A2:A16)</f>
        <v>1</v>
      </c>
      <c r="B3" s="133" t="str">
        <f>LOOKUP(1,Időbeosztás!I2:I16,Időbeosztás!C2:C16)</f>
        <v>február 22.</v>
      </c>
      <c r="C3" s="51"/>
      <c r="D3" s="37"/>
      <c r="E3" s="37"/>
      <c r="F3" s="54"/>
      <c r="G3" s="51"/>
      <c r="H3" s="51"/>
      <c r="I3" s="51"/>
      <c r="J3" s="54"/>
      <c r="K3" s="54"/>
      <c r="L3" s="54"/>
      <c r="M3" s="54"/>
      <c r="N3" s="54"/>
      <c r="O3" s="87"/>
    </row>
    <row r="4" spans="1:16" ht="20.100000000000001" customHeight="1" x14ac:dyDescent="0.2">
      <c r="A4" s="132"/>
      <c r="B4" s="133"/>
      <c r="C4" s="51"/>
      <c r="D4" s="37"/>
      <c r="E4" s="37"/>
      <c r="F4" s="51"/>
      <c r="G4" s="51"/>
      <c r="H4" s="51"/>
      <c r="I4" s="51"/>
      <c r="J4" s="54"/>
      <c r="K4" s="54"/>
      <c r="L4" s="54"/>
      <c r="M4" s="54"/>
      <c r="N4" s="54"/>
      <c r="O4" s="87"/>
    </row>
    <row r="5" spans="1:16" ht="20.100000000000001" customHeight="1" x14ac:dyDescent="0.2">
      <c r="A5" s="132">
        <f>LOOKUP(2,Időbeosztás!I2:I16,Időbeosztás!A2:A16)</f>
        <v>2</v>
      </c>
      <c r="B5" s="133" t="str">
        <f>LOOKUP(2,Időbeosztás!I2:I16,Időbeosztás!C2:C16)</f>
        <v>március 1.</v>
      </c>
      <c r="C5" s="54"/>
      <c r="D5" s="225" t="s">
        <v>171</v>
      </c>
      <c r="E5" s="226"/>
      <c r="F5" s="227"/>
      <c r="G5" s="173" t="s">
        <v>48</v>
      </c>
      <c r="H5" s="174"/>
      <c r="I5" s="175"/>
      <c r="J5" s="143" t="s">
        <v>54</v>
      </c>
      <c r="K5" s="143"/>
      <c r="L5" s="173" t="s">
        <v>39</v>
      </c>
      <c r="M5" s="174"/>
      <c r="N5" s="175"/>
      <c r="O5" s="87"/>
    </row>
    <row r="6" spans="1:16" ht="20.100000000000001" customHeight="1" x14ac:dyDescent="0.2">
      <c r="A6" s="132"/>
      <c r="B6" s="133"/>
      <c r="C6" s="54"/>
      <c r="D6" s="228"/>
      <c r="E6" s="229"/>
      <c r="F6" s="230"/>
      <c r="G6" s="176"/>
      <c r="H6" s="177"/>
      <c r="I6" s="178"/>
      <c r="J6" s="143"/>
      <c r="K6" s="143"/>
      <c r="L6" s="176"/>
      <c r="M6" s="177"/>
      <c r="N6" s="178"/>
      <c r="O6" s="87"/>
    </row>
    <row r="7" spans="1:16" ht="20.100000000000001" customHeight="1" x14ac:dyDescent="0.2">
      <c r="A7" s="132">
        <f>LOOKUP(3,Időbeosztás!I2:I16,Időbeosztás!A2:A16)</f>
        <v>3</v>
      </c>
      <c r="B7" s="133" t="str">
        <f>LOOKUP(3,Időbeosztás!I2:I16,Időbeosztás!C2:C16)</f>
        <v>március 8.</v>
      </c>
      <c r="C7" s="51"/>
      <c r="D7" s="173" t="s">
        <v>192</v>
      </c>
      <c r="E7" s="174"/>
      <c r="F7" s="175"/>
      <c r="G7" s="154" t="s">
        <v>48</v>
      </c>
      <c r="H7" s="154"/>
      <c r="I7" s="143" t="s">
        <v>72</v>
      </c>
      <c r="J7" s="143"/>
      <c r="K7" s="148" t="s">
        <v>35</v>
      </c>
      <c r="L7" s="224"/>
      <c r="M7" s="224"/>
      <c r="N7" s="224"/>
      <c r="O7" s="67"/>
    </row>
    <row r="8" spans="1:16" ht="20.100000000000001" customHeight="1" x14ac:dyDescent="0.2">
      <c r="A8" s="132"/>
      <c r="B8" s="133"/>
      <c r="C8" s="51"/>
      <c r="D8" s="176"/>
      <c r="E8" s="177"/>
      <c r="F8" s="178"/>
      <c r="G8" s="154"/>
      <c r="H8" s="154"/>
      <c r="I8" s="143"/>
      <c r="J8" s="143"/>
      <c r="K8" s="224"/>
      <c r="L8" s="224"/>
      <c r="M8" s="224"/>
      <c r="N8" s="224"/>
      <c r="O8" s="67"/>
    </row>
    <row r="9" spans="1:16" ht="20.100000000000001" customHeight="1" x14ac:dyDescent="0.2">
      <c r="A9" s="132">
        <f>LOOKUP(4,Időbeosztás!I2:I16,Időbeosztás!A2:A16)</f>
        <v>5</v>
      </c>
      <c r="B9" s="133" t="str">
        <f>LOOKUP(4,Időbeosztás!I2:I16,Időbeosztás!C2:C16)</f>
        <v>március 22.</v>
      </c>
      <c r="C9" s="51"/>
      <c r="D9" s="148" t="s">
        <v>27</v>
      </c>
      <c r="E9" s="224"/>
      <c r="F9" s="224"/>
      <c r="G9" s="224"/>
      <c r="H9" s="148" t="s">
        <v>40</v>
      </c>
      <c r="I9" s="148"/>
      <c r="J9" s="51"/>
      <c r="K9" s="51"/>
      <c r="L9" s="54"/>
      <c r="M9" s="54"/>
      <c r="N9" s="51"/>
      <c r="O9" s="67"/>
    </row>
    <row r="10" spans="1:16" ht="20.100000000000001" customHeight="1" x14ac:dyDescent="0.2">
      <c r="A10" s="132"/>
      <c r="B10" s="133"/>
      <c r="C10" s="51"/>
      <c r="D10" s="224"/>
      <c r="E10" s="224"/>
      <c r="F10" s="224"/>
      <c r="G10" s="224"/>
      <c r="H10" s="148"/>
      <c r="I10" s="148"/>
      <c r="J10" s="51"/>
      <c r="K10" s="51"/>
      <c r="L10" s="54"/>
      <c r="M10" s="54"/>
      <c r="N10" s="51"/>
      <c r="O10" s="67"/>
    </row>
    <row r="11" spans="1:16" ht="20.100000000000001" customHeight="1" x14ac:dyDescent="0.2">
      <c r="A11" s="132">
        <f>LOOKUP(5,Időbeosztás!I2:I16,Időbeosztás!A2:A16)</f>
        <v>6</v>
      </c>
      <c r="B11" s="133" t="str">
        <f>LOOKUP(5,Időbeosztás!I2:I16,Időbeosztás!C2:C16)</f>
        <v>március 29.</v>
      </c>
      <c r="C11" s="51"/>
      <c r="D11" s="23"/>
      <c r="E11" s="23"/>
      <c r="F11" s="51"/>
      <c r="G11" s="51"/>
      <c r="H11" s="148" t="s">
        <v>171</v>
      </c>
      <c r="I11" s="148"/>
      <c r="J11" s="143" t="s">
        <v>54</v>
      </c>
      <c r="K11" s="143"/>
      <c r="L11" s="173" t="s">
        <v>39</v>
      </c>
      <c r="M11" s="174"/>
      <c r="N11" s="175"/>
      <c r="O11" s="67"/>
    </row>
    <row r="12" spans="1:16" ht="20.100000000000001" customHeight="1" x14ac:dyDescent="0.2">
      <c r="A12" s="132"/>
      <c r="B12" s="133"/>
      <c r="C12" s="51"/>
      <c r="D12" s="23"/>
      <c r="E12" s="23"/>
      <c r="F12" s="51"/>
      <c r="G12" s="51"/>
      <c r="H12" s="148"/>
      <c r="I12" s="148"/>
      <c r="J12" s="143"/>
      <c r="K12" s="143"/>
      <c r="L12" s="176"/>
      <c r="M12" s="177"/>
      <c r="N12" s="178"/>
      <c r="O12" s="67"/>
    </row>
    <row r="13" spans="1:16" ht="20.100000000000001" customHeight="1" x14ac:dyDescent="0.2">
      <c r="A13" s="132">
        <f>LOOKUP(6,Időbeosztás!I2:I16,Időbeosztás!A2:A16)</f>
        <v>7</v>
      </c>
      <c r="B13" s="133" t="str">
        <f>LOOKUP(6,Időbeosztás!I2:I16,Időbeosztás!C2:C16)</f>
        <v>április 5.</v>
      </c>
      <c r="C13" s="51"/>
      <c r="D13" s="173" t="s">
        <v>192</v>
      </c>
      <c r="E13" s="174"/>
      <c r="F13" s="175"/>
      <c r="G13" s="173" t="s">
        <v>72</v>
      </c>
      <c r="H13" s="174"/>
      <c r="I13" s="174"/>
      <c r="J13" s="175"/>
      <c r="K13" s="23"/>
      <c r="L13" s="23"/>
      <c r="M13" s="23"/>
      <c r="N13" s="23"/>
      <c r="O13" s="87"/>
    </row>
    <row r="14" spans="1:16" ht="20.100000000000001" customHeight="1" x14ac:dyDescent="0.2">
      <c r="A14" s="132"/>
      <c r="B14" s="133"/>
      <c r="C14" s="51"/>
      <c r="D14" s="176"/>
      <c r="E14" s="177"/>
      <c r="F14" s="178"/>
      <c r="G14" s="176"/>
      <c r="H14" s="177"/>
      <c r="I14" s="177"/>
      <c r="J14" s="178"/>
      <c r="K14" s="23"/>
      <c r="L14" s="23"/>
      <c r="M14" s="23"/>
      <c r="N14" s="23"/>
      <c r="O14" s="87"/>
    </row>
    <row r="15" spans="1:16" ht="20.100000000000001" customHeight="1" x14ac:dyDescent="0.2">
      <c r="A15" s="132">
        <f>LOOKUP(7,Időbeosztás!I2:I16,Időbeosztás!A2:A16)</f>
        <v>8</v>
      </c>
      <c r="B15" s="133" t="str">
        <f>LOOKUP(7,Időbeosztás!I2:I16,Időbeosztás!C2:C16)</f>
        <v>április 12.</v>
      </c>
      <c r="C15" s="51"/>
      <c r="D15" s="23"/>
      <c r="E15" s="23"/>
      <c r="F15" s="23"/>
      <c r="G15" s="23"/>
      <c r="H15" s="148" t="s">
        <v>35</v>
      </c>
      <c r="I15" s="224"/>
      <c r="J15" s="224"/>
      <c r="K15" s="224"/>
      <c r="L15" s="23"/>
      <c r="M15" s="54"/>
      <c r="N15" s="51"/>
      <c r="O15" s="67"/>
    </row>
    <row r="16" spans="1:16" ht="20.100000000000001" customHeight="1" x14ac:dyDescent="0.2">
      <c r="A16" s="132"/>
      <c r="B16" s="133"/>
      <c r="C16" s="51"/>
      <c r="D16" s="23"/>
      <c r="E16" s="23"/>
      <c r="F16" s="23"/>
      <c r="G16" s="23"/>
      <c r="H16" s="224"/>
      <c r="I16" s="224"/>
      <c r="J16" s="224"/>
      <c r="K16" s="224"/>
      <c r="L16" s="23"/>
      <c r="M16" s="54"/>
      <c r="N16" s="51"/>
      <c r="O16" s="67"/>
    </row>
    <row r="17" spans="1:15" ht="20.100000000000001" customHeight="1" x14ac:dyDescent="0.2">
      <c r="A17" s="132">
        <f>LOOKUP(8,Időbeosztás!I2:I16,Időbeosztás!A2:A16)</f>
        <v>10</v>
      </c>
      <c r="B17" s="133" t="str">
        <f>LOOKUP(8,Időbeosztás!I2:I16,Időbeosztás!C2:C16)</f>
        <v>április 26.</v>
      </c>
      <c r="C17" s="51"/>
      <c r="D17" s="225" t="s">
        <v>171</v>
      </c>
      <c r="E17" s="226"/>
      <c r="F17" s="227"/>
      <c r="G17" s="173" t="s">
        <v>48</v>
      </c>
      <c r="H17" s="174"/>
      <c r="I17" s="175"/>
      <c r="J17" s="143" t="s">
        <v>54</v>
      </c>
      <c r="K17" s="143"/>
      <c r="L17" s="173" t="s">
        <v>39</v>
      </c>
      <c r="M17" s="174"/>
      <c r="N17" s="175"/>
      <c r="O17" s="87"/>
    </row>
    <row r="18" spans="1:15" ht="20.100000000000001" customHeight="1" x14ac:dyDescent="0.2">
      <c r="A18" s="132"/>
      <c r="B18" s="133"/>
      <c r="C18" s="51"/>
      <c r="D18" s="228"/>
      <c r="E18" s="229"/>
      <c r="F18" s="230"/>
      <c r="G18" s="176"/>
      <c r="H18" s="177"/>
      <c r="I18" s="178"/>
      <c r="J18" s="143"/>
      <c r="K18" s="143"/>
      <c r="L18" s="176"/>
      <c r="M18" s="177"/>
      <c r="N18" s="178"/>
      <c r="O18" s="87"/>
    </row>
    <row r="19" spans="1:15" ht="20.100000000000001" customHeight="1" x14ac:dyDescent="0.2">
      <c r="A19" s="132">
        <f>LOOKUP(9,Időbeosztás!I2:I16,Időbeosztás!A2:A16)</f>
        <v>11</v>
      </c>
      <c r="B19" s="133" t="str">
        <f>LOOKUP(9,Időbeosztás!I2:I16,Időbeosztás!C2:C16)</f>
        <v>május 3.</v>
      </c>
      <c r="C19" s="54"/>
      <c r="D19" s="173" t="s">
        <v>192</v>
      </c>
      <c r="E19" s="174"/>
      <c r="F19" s="175"/>
      <c r="G19" s="154" t="s">
        <v>48</v>
      </c>
      <c r="H19" s="154"/>
      <c r="I19" s="23"/>
      <c r="J19" s="23"/>
      <c r="K19" s="148" t="s">
        <v>35</v>
      </c>
      <c r="L19" s="224"/>
      <c r="M19" s="224"/>
      <c r="N19" s="224"/>
      <c r="O19" s="87"/>
    </row>
    <row r="20" spans="1:15" ht="20.100000000000001" customHeight="1" x14ac:dyDescent="0.2">
      <c r="A20" s="132"/>
      <c r="B20" s="133"/>
      <c r="C20" s="54"/>
      <c r="D20" s="176"/>
      <c r="E20" s="177"/>
      <c r="F20" s="178"/>
      <c r="G20" s="154"/>
      <c r="H20" s="154"/>
      <c r="I20" s="23"/>
      <c r="J20" s="23"/>
      <c r="K20" s="224"/>
      <c r="L20" s="224"/>
      <c r="M20" s="224"/>
      <c r="N20" s="224"/>
      <c r="O20" s="87"/>
    </row>
    <row r="21" spans="1:15" ht="20.100000000000001" customHeight="1" x14ac:dyDescent="0.2">
      <c r="A21" s="132">
        <f>LOOKUP(10,Időbeosztás!I2:I16,Időbeosztás!A2:A16)</f>
        <v>12</v>
      </c>
      <c r="B21" s="133" t="str">
        <f>LOOKUP(10,Időbeosztás!I2:I16,Időbeosztás!C2:C16)</f>
        <v>május 10.</v>
      </c>
      <c r="C21" s="51"/>
      <c r="D21" s="148" t="s">
        <v>27</v>
      </c>
      <c r="E21" s="224"/>
      <c r="F21" s="224"/>
      <c r="G21" s="224"/>
      <c r="H21" s="148" t="s">
        <v>40</v>
      </c>
      <c r="I21" s="148"/>
      <c r="J21" s="143" t="s">
        <v>54</v>
      </c>
      <c r="K21" s="143"/>
      <c r="L21" s="54"/>
      <c r="M21" s="54"/>
      <c r="N21" s="54"/>
      <c r="O21" s="87"/>
    </row>
    <row r="22" spans="1:15" ht="20.100000000000001" customHeight="1" x14ac:dyDescent="0.2">
      <c r="A22" s="132"/>
      <c r="B22" s="133"/>
      <c r="C22" s="51"/>
      <c r="D22" s="224"/>
      <c r="E22" s="224"/>
      <c r="F22" s="224"/>
      <c r="G22" s="224"/>
      <c r="H22" s="148"/>
      <c r="I22" s="148"/>
      <c r="J22" s="143"/>
      <c r="K22" s="143"/>
      <c r="L22" s="54"/>
      <c r="M22" s="54"/>
      <c r="N22" s="54"/>
      <c r="O22" s="87"/>
    </row>
    <row r="23" spans="1:15" ht="20.100000000000001" customHeight="1" x14ac:dyDescent="0.2">
      <c r="A23" s="132">
        <f>LOOKUP(11,Időbeosztás!I2:I16,Időbeosztás!A2:A16)</f>
        <v>13</v>
      </c>
      <c r="B23" s="133" t="str">
        <f>LOOKUP(11,Időbeosztás!I2:I16,Időbeosztás!C2:C16)</f>
        <v>május 17.</v>
      </c>
      <c r="C23" s="51"/>
      <c r="D23" s="23"/>
      <c r="E23" s="23"/>
      <c r="F23" s="51"/>
      <c r="G23" s="51"/>
      <c r="H23" s="148" t="s">
        <v>171</v>
      </c>
      <c r="I23" s="148"/>
      <c r="J23" s="23"/>
      <c r="K23" s="173" t="s">
        <v>39</v>
      </c>
      <c r="L23" s="174"/>
      <c r="M23" s="175"/>
      <c r="N23" s="23"/>
      <c r="O23" s="87"/>
    </row>
    <row r="24" spans="1:15" ht="20.100000000000001" customHeight="1" x14ac:dyDescent="0.2">
      <c r="A24" s="132"/>
      <c r="B24" s="133"/>
      <c r="C24" s="51"/>
      <c r="D24" s="23"/>
      <c r="E24" s="23"/>
      <c r="F24" s="51"/>
      <c r="G24" s="51"/>
      <c r="H24" s="148"/>
      <c r="I24" s="148"/>
      <c r="J24" s="23"/>
      <c r="K24" s="176"/>
      <c r="L24" s="177"/>
      <c r="M24" s="178"/>
      <c r="N24" s="23"/>
      <c r="O24" s="87"/>
    </row>
    <row r="25" spans="1:15" ht="20.100000000000001" customHeight="1" x14ac:dyDescent="0.2">
      <c r="A25" s="132">
        <f>LOOKUP(12,Időbeosztás!I2:I16,Időbeosztás!A2:A16)</f>
        <v>14</v>
      </c>
      <c r="B25" s="133" t="str">
        <f>LOOKUP(12,Időbeosztás!I2:I16,Időbeosztás!C2:C16)</f>
        <v>május 24.</v>
      </c>
      <c r="C25" s="37"/>
      <c r="D25" s="173" t="s">
        <v>192</v>
      </c>
      <c r="E25" s="174"/>
      <c r="F25" s="175"/>
      <c r="G25" s="154" t="s">
        <v>48</v>
      </c>
      <c r="H25" s="154"/>
      <c r="I25" s="143" t="s">
        <v>72</v>
      </c>
      <c r="J25" s="143"/>
      <c r="K25" s="148" t="s">
        <v>35</v>
      </c>
      <c r="L25" s="224"/>
      <c r="M25" s="224"/>
      <c r="N25" s="224"/>
      <c r="O25" s="67"/>
    </row>
    <row r="26" spans="1:15" ht="20.100000000000001" customHeight="1" x14ac:dyDescent="0.2">
      <c r="A26" s="140"/>
      <c r="B26" s="141"/>
      <c r="C26" s="37"/>
      <c r="D26" s="176"/>
      <c r="E26" s="177"/>
      <c r="F26" s="178"/>
      <c r="G26" s="154"/>
      <c r="H26" s="154"/>
      <c r="I26" s="143"/>
      <c r="J26" s="143"/>
      <c r="K26" s="224"/>
      <c r="L26" s="224"/>
      <c r="M26" s="224"/>
      <c r="N26" s="224"/>
      <c r="O26" s="67"/>
    </row>
    <row r="27" spans="1:15" ht="20.100000000000001" customHeight="1" thickBot="1" x14ac:dyDescent="0.25">
      <c r="A27" s="163" t="s">
        <v>209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5"/>
    </row>
    <row r="28" spans="1:15" x14ac:dyDescent="0.2">
      <c r="B28" s="8"/>
      <c r="K28" s="4"/>
      <c r="L28" s="4"/>
      <c r="M28" s="4"/>
      <c r="N28" s="4"/>
    </row>
  </sheetData>
  <mergeCells count="58">
    <mergeCell ref="D5:F6"/>
    <mergeCell ref="H11:I12"/>
    <mergeCell ref="D17:F18"/>
    <mergeCell ref="H23:I24"/>
    <mergeCell ref="L17:N18"/>
    <mergeCell ref="D21:G22"/>
    <mergeCell ref="H21:I22"/>
    <mergeCell ref="H9:I10"/>
    <mergeCell ref="D7:F8"/>
    <mergeCell ref="D13:F14"/>
    <mergeCell ref="D19:F20"/>
    <mergeCell ref="G5:I6"/>
    <mergeCell ref="G17:I18"/>
    <mergeCell ref="G7:H8"/>
    <mergeCell ref="G19:H20"/>
    <mergeCell ref="J5:K6"/>
    <mergeCell ref="B15:B16"/>
    <mergeCell ref="B21:B22"/>
    <mergeCell ref="A13:A14"/>
    <mergeCell ref="B13:B14"/>
    <mergeCell ref="A15:A16"/>
    <mergeCell ref="A17:A18"/>
    <mergeCell ref="A19:A20"/>
    <mergeCell ref="B19:B20"/>
    <mergeCell ref="A21:A22"/>
    <mergeCell ref="B17:B18"/>
    <mergeCell ref="A1:O1"/>
    <mergeCell ref="A9:A10"/>
    <mergeCell ref="B9:B10"/>
    <mergeCell ref="A11:A12"/>
    <mergeCell ref="B11:B12"/>
    <mergeCell ref="A3:A4"/>
    <mergeCell ref="B3:B4"/>
    <mergeCell ref="A5:A6"/>
    <mergeCell ref="B5:B6"/>
    <mergeCell ref="A7:A8"/>
    <mergeCell ref="B7:B8"/>
    <mergeCell ref="K7:N8"/>
    <mergeCell ref="I7:J8"/>
    <mergeCell ref="L5:N6"/>
    <mergeCell ref="L11:N12"/>
    <mergeCell ref="D9:G10"/>
    <mergeCell ref="A27:O27"/>
    <mergeCell ref="A23:A24"/>
    <mergeCell ref="B23:B24"/>
    <mergeCell ref="A25:A26"/>
    <mergeCell ref="B25:B26"/>
    <mergeCell ref="I25:J26"/>
    <mergeCell ref="K23:M24"/>
    <mergeCell ref="D25:F26"/>
    <mergeCell ref="K25:N26"/>
    <mergeCell ref="G25:H26"/>
    <mergeCell ref="J11:K12"/>
    <mergeCell ref="J17:K18"/>
    <mergeCell ref="J21:K22"/>
    <mergeCell ref="G13:J14"/>
    <mergeCell ref="H15:K16"/>
    <mergeCell ref="K19:N20"/>
  </mergeCells>
  <phoneticPr fontId="0" type="noConversion"/>
  <printOptions horizontalCentered="1" verticalCentered="1"/>
  <pageMargins left="0.11811023622047245" right="0.11811023622047245" top="0.11811023622047245" bottom="0.19685039370078741" header="0.19685039370078741" footer="0.15748031496062992"/>
  <pageSetup paperSize="9" scale="9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style="11" customWidth="1"/>
    <col min="2" max="2" width="15.7109375" style="11" customWidth="1"/>
    <col min="3" max="15" width="10.7109375" style="11" customWidth="1"/>
    <col min="16" max="16" width="9.140625" style="11" customWidth="1"/>
    <col min="17" max="16384" width="9.140625" style="11"/>
  </cols>
  <sheetData>
    <row r="1" spans="1:16" ht="18" x14ac:dyDescent="0.2">
      <c r="A1" s="134" t="s">
        <v>47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6"/>
    </row>
    <row r="2" spans="1:16" ht="25.5" x14ac:dyDescent="0.2">
      <c r="A2" s="17" t="s">
        <v>7</v>
      </c>
      <c r="B2" s="74" t="s">
        <v>8</v>
      </c>
      <c r="C2" s="19" t="s">
        <v>9</v>
      </c>
      <c r="D2" s="19" t="s">
        <v>179</v>
      </c>
      <c r="E2" s="19" t="s">
        <v>180</v>
      </c>
      <c r="F2" s="19" t="s">
        <v>181</v>
      </c>
      <c r="G2" s="19" t="s">
        <v>182</v>
      </c>
      <c r="H2" s="19" t="s">
        <v>183</v>
      </c>
      <c r="I2" s="19" t="s">
        <v>184</v>
      </c>
      <c r="J2" s="19" t="s">
        <v>185</v>
      </c>
      <c r="K2" s="19" t="s">
        <v>186</v>
      </c>
      <c r="L2" s="19" t="s">
        <v>187</v>
      </c>
      <c r="M2" s="19" t="s">
        <v>10</v>
      </c>
      <c r="N2" s="19" t="s">
        <v>188</v>
      </c>
      <c r="O2" s="59" t="s">
        <v>189</v>
      </c>
      <c r="P2" s="45"/>
    </row>
    <row r="3" spans="1:16" ht="20.100000000000001" customHeight="1" x14ac:dyDescent="0.2">
      <c r="A3" s="132">
        <f>LOOKUP(1,Időbeosztás!I2:I16,Időbeosztás!A2:A16)</f>
        <v>1</v>
      </c>
      <c r="B3" s="133" t="str">
        <f>LOOKUP(1,Időbeosztás!I2:I16,Időbeosztás!C2:C16)</f>
        <v>február 22.</v>
      </c>
      <c r="C3" s="51"/>
      <c r="D3" s="231" t="s">
        <v>51</v>
      </c>
      <c r="E3" s="232"/>
      <c r="F3" s="232"/>
      <c r="G3" s="233"/>
      <c r="H3" s="237" t="s">
        <v>49</v>
      </c>
      <c r="I3" s="238"/>
      <c r="J3" s="239"/>
      <c r="K3" s="243" t="s">
        <v>52</v>
      </c>
      <c r="L3" s="243"/>
      <c r="M3" s="54"/>
      <c r="N3" s="54"/>
      <c r="O3" s="87"/>
    </row>
    <row r="4" spans="1:16" ht="20.100000000000001" customHeight="1" x14ac:dyDescent="0.2">
      <c r="A4" s="132"/>
      <c r="B4" s="133"/>
      <c r="C4" s="51"/>
      <c r="D4" s="234"/>
      <c r="E4" s="235"/>
      <c r="F4" s="235"/>
      <c r="G4" s="236"/>
      <c r="H4" s="240"/>
      <c r="I4" s="241"/>
      <c r="J4" s="242"/>
      <c r="K4" s="243"/>
      <c r="L4" s="243"/>
      <c r="M4" s="54"/>
      <c r="N4" s="54"/>
      <c r="O4" s="87"/>
    </row>
    <row r="5" spans="1:16" ht="20.100000000000001" customHeight="1" x14ac:dyDescent="0.2">
      <c r="A5" s="132">
        <f>LOOKUP(2,Időbeosztás!I2:I16,Időbeosztás!A2:A16)</f>
        <v>2</v>
      </c>
      <c r="B5" s="133" t="str">
        <f>LOOKUP(2,Időbeosztás!I2:I16,Időbeosztás!C2:C16)</f>
        <v>március 1.</v>
      </c>
      <c r="C5" s="54"/>
      <c r="D5" s="225" t="s">
        <v>171</v>
      </c>
      <c r="E5" s="226"/>
      <c r="F5" s="227"/>
      <c r="G5" s="161" t="s">
        <v>172</v>
      </c>
      <c r="H5" s="244"/>
      <c r="I5" s="244"/>
      <c r="J5" s="244"/>
      <c r="K5" s="51"/>
      <c r="L5" s="51"/>
      <c r="M5" s="51"/>
      <c r="N5" s="51"/>
      <c r="O5" s="67"/>
    </row>
    <row r="6" spans="1:16" ht="20.100000000000001" customHeight="1" x14ac:dyDescent="0.2">
      <c r="A6" s="132"/>
      <c r="B6" s="133"/>
      <c r="C6" s="54"/>
      <c r="D6" s="228"/>
      <c r="E6" s="229"/>
      <c r="F6" s="230"/>
      <c r="G6" s="244"/>
      <c r="H6" s="244"/>
      <c r="I6" s="244"/>
      <c r="J6" s="244"/>
      <c r="K6" s="51"/>
      <c r="L6" s="51"/>
      <c r="M6" s="51"/>
      <c r="N6" s="51"/>
      <c r="O6" s="67"/>
    </row>
    <row r="7" spans="1:16" ht="20.100000000000001" customHeight="1" x14ac:dyDescent="0.2">
      <c r="A7" s="132">
        <f>LOOKUP(3,Időbeosztás!I2:I16,Időbeosztás!A2:A16)</f>
        <v>3</v>
      </c>
      <c r="B7" s="133" t="str">
        <f>LOOKUP(3,Időbeosztás!I2:I16,Időbeosztás!C2:C16)</f>
        <v>március 8.</v>
      </c>
      <c r="C7" s="51"/>
      <c r="D7" s="161" t="s">
        <v>53</v>
      </c>
      <c r="E7" s="244"/>
      <c r="F7" s="244"/>
      <c r="G7" s="244"/>
      <c r="H7" s="237" t="s">
        <v>50</v>
      </c>
      <c r="I7" s="238"/>
      <c r="J7" s="239"/>
      <c r="K7" s="148" t="s">
        <v>35</v>
      </c>
      <c r="L7" s="224"/>
      <c r="M7" s="224"/>
      <c r="N7" s="224"/>
      <c r="O7" s="87"/>
    </row>
    <row r="8" spans="1:16" ht="20.100000000000001" customHeight="1" x14ac:dyDescent="0.2">
      <c r="A8" s="132"/>
      <c r="B8" s="133"/>
      <c r="C8" s="51"/>
      <c r="D8" s="244"/>
      <c r="E8" s="244"/>
      <c r="F8" s="244"/>
      <c r="G8" s="244"/>
      <c r="H8" s="240"/>
      <c r="I8" s="241"/>
      <c r="J8" s="242"/>
      <c r="K8" s="224"/>
      <c r="L8" s="224"/>
      <c r="M8" s="224"/>
      <c r="N8" s="224"/>
      <c r="O8" s="87"/>
    </row>
    <row r="9" spans="1:16" ht="20.100000000000001" customHeight="1" x14ac:dyDescent="0.2">
      <c r="A9" s="132">
        <f>LOOKUP(4,Időbeosztás!I2:I16,Időbeosztás!A2:A16)</f>
        <v>5</v>
      </c>
      <c r="B9" s="133" t="str">
        <f>LOOKUP(4,Időbeosztás!I2:I16,Időbeosztás!C2:C16)</f>
        <v>március 22.</v>
      </c>
      <c r="C9" s="51"/>
      <c r="D9" s="148" t="s">
        <v>27</v>
      </c>
      <c r="E9" s="224"/>
      <c r="F9" s="224"/>
      <c r="G9" s="224"/>
      <c r="H9" s="148" t="s">
        <v>40</v>
      </c>
      <c r="I9" s="148"/>
      <c r="J9" s="243" t="s">
        <v>52</v>
      </c>
      <c r="K9" s="243"/>
      <c r="L9" s="37"/>
      <c r="M9" s="54"/>
      <c r="N9" s="54"/>
      <c r="O9" s="67"/>
    </row>
    <row r="10" spans="1:16" ht="20.100000000000001" customHeight="1" x14ac:dyDescent="0.2">
      <c r="A10" s="132"/>
      <c r="B10" s="133"/>
      <c r="C10" s="51"/>
      <c r="D10" s="224"/>
      <c r="E10" s="224"/>
      <c r="F10" s="224"/>
      <c r="G10" s="224"/>
      <c r="H10" s="148"/>
      <c r="I10" s="148"/>
      <c r="J10" s="243"/>
      <c r="K10" s="243"/>
      <c r="L10" s="37"/>
      <c r="M10" s="54"/>
      <c r="N10" s="54"/>
      <c r="O10" s="67"/>
    </row>
    <row r="11" spans="1:16" ht="20.100000000000001" customHeight="1" x14ac:dyDescent="0.2">
      <c r="A11" s="132">
        <f>LOOKUP(5,Időbeosztás!I2:I16,Időbeosztás!A2:A16)</f>
        <v>6</v>
      </c>
      <c r="B11" s="133" t="str">
        <f>LOOKUP(5,Időbeosztás!I2:I16,Időbeosztás!C2:C16)</f>
        <v>március 29.</v>
      </c>
      <c r="C11" s="51"/>
      <c r="D11" s="161" t="s">
        <v>172</v>
      </c>
      <c r="E11" s="244"/>
      <c r="F11" s="244"/>
      <c r="G11" s="244"/>
      <c r="H11" s="148" t="s">
        <v>171</v>
      </c>
      <c r="I11" s="148"/>
      <c r="J11" s="237" t="s">
        <v>49</v>
      </c>
      <c r="K11" s="238"/>
      <c r="L11" s="239"/>
      <c r="M11" s="51"/>
      <c r="N11" s="51"/>
      <c r="O11" s="67"/>
    </row>
    <row r="12" spans="1:16" ht="20.100000000000001" customHeight="1" x14ac:dyDescent="0.2">
      <c r="A12" s="132"/>
      <c r="B12" s="133"/>
      <c r="C12" s="51"/>
      <c r="D12" s="244"/>
      <c r="E12" s="244"/>
      <c r="F12" s="244"/>
      <c r="G12" s="244"/>
      <c r="H12" s="148"/>
      <c r="I12" s="148"/>
      <c r="J12" s="240"/>
      <c r="K12" s="241"/>
      <c r="L12" s="242"/>
      <c r="M12" s="51"/>
      <c r="N12" s="51"/>
      <c r="O12" s="67"/>
    </row>
    <row r="13" spans="1:16" ht="20.100000000000001" customHeight="1" x14ac:dyDescent="0.2">
      <c r="A13" s="132">
        <f>LOOKUP(6,Időbeosztás!I2:I16,Időbeosztás!A2:A16)</f>
        <v>7</v>
      </c>
      <c r="B13" s="133" t="str">
        <f>LOOKUP(6,Időbeosztás!I2:I16,Időbeosztás!C2:C16)</f>
        <v>április 5.</v>
      </c>
      <c r="C13" s="51"/>
      <c r="D13" s="161" t="s">
        <v>53</v>
      </c>
      <c r="E13" s="244"/>
      <c r="F13" s="244"/>
      <c r="G13" s="244"/>
      <c r="H13" s="237" t="s">
        <v>50</v>
      </c>
      <c r="I13" s="238"/>
      <c r="J13" s="239"/>
      <c r="K13" s="237" t="s">
        <v>49</v>
      </c>
      <c r="L13" s="238"/>
      <c r="M13" s="239"/>
      <c r="N13" s="23"/>
      <c r="O13" s="87"/>
    </row>
    <row r="14" spans="1:16" ht="20.100000000000001" customHeight="1" x14ac:dyDescent="0.2">
      <c r="A14" s="132"/>
      <c r="B14" s="133"/>
      <c r="C14" s="51"/>
      <c r="D14" s="244"/>
      <c r="E14" s="244"/>
      <c r="F14" s="244"/>
      <c r="G14" s="244"/>
      <c r="H14" s="240"/>
      <c r="I14" s="241"/>
      <c r="J14" s="242"/>
      <c r="K14" s="240"/>
      <c r="L14" s="241"/>
      <c r="M14" s="242"/>
      <c r="N14" s="23"/>
      <c r="O14" s="87"/>
    </row>
    <row r="15" spans="1:16" ht="20.100000000000001" customHeight="1" x14ac:dyDescent="0.2">
      <c r="A15" s="132">
        <f>LOOKUP(7,Időbeosztás!I2:I16,Időbeosztás!A2:A16)</f>
        <v>8</v>
      </c>
      <c r="B15" s="133" t="str">
        <f>LOOKUP(7,Időbeosztás!I2:I16,Időbeosztás!C2:C16)</f>
        <v>április 12.</v>
      </c>
      <c r="C15" s="51"/>
      <c r="D15" s="231" t="s">
        <v>51</v>
      </c>
      <c r="E15" s="232"/>
      <c r="F15" s="232"/>
      <c r="G15" s="233"/>
      <c r="H15" s="148" t="s">
        <v>35</v>
      </c>
      <c r="I15" s="224"/>
      <c r="J15" s="224"/>
      <c r="K15" s="224"/>
      <c r="L15" s="243" t="s">
        <v>52</v>
      </c>
      <c r="M15" s="243"/>
      <c r="N15" s="54"/>
      <c r="O15" s="67"/>
    </row>
    <row r="16" spans="1:16" ht="20.100000000000001" customHeight="1" x14ac:dyDescent="0.2">
      <c r="A16" s="132"/>
      <c r="B16" s="133"/>
      <c r="C16" s="51"/>
      <c r="D16" s="234"/>
      <c r="E16" s="235"/>
      <c r="F16" s="235"/>
      <c r="G16" s="236"/>
      <c r="H16" s="224"/>
      <c r="I16" s="224"/>
      <c r="J16" s="224"/>
      <c r="K16" s="224"/>
      <c r="L16" s="243"/>
      <c r="M16" s="243"/>
      <c r="N16" s="54"/>
      <c r="O16" s="67"/>
    </row>
    <row r="17" spans="1:15" ht="20.100000000000001" customHeight="1" x14ac:dyDescent="0.2">
      <c r="A17" s="132">
        <f>LOOKUP(8,Időbeosztás!I2:I16,Időbeosztás!A2:A16)</f>
        <v>10</v>
      </c>
      <c r="B17" s="133" t="str">
        <f>LOOKUP(8,Időbeosztás!I2:I16,Időbeosztás!C2:C16)</f>
        <v>április 26.</v>
      </c>
      <c r="C17" s="51"/>
      <c r="D17" s="225" t="s">
        <v>171</v>
      </c>
      <c r="E17" s="226"/>
      <c r="F17" s="227"/>
      <c r="G17" s="161" t="s">
        <v>172</v>
      </c>
      <c r="H17" s="244"/>
      <c r="I17" s="244"/>
      <c r="J17" s="244"/>
      <c r="K17" s="243" t="s">
        <v>52</v>
      </c>
      <c r="L17" s="243"/>
      <c r="M17" s="54"/>
      <c r="N17" s="54"/>
      <c r="O17" s="67"/>
    </row>
    <row r="18" spans="1:15" ht="20.100000000000001" customHeight="1" x14ac:dyDescent="0.2">
      <c r="A18" s="132"/>
      <c r="B18" s="133"/>
      <c r="C18" s="51"/>
      <c r="D18" s="228"/>
      <c r="E18" s="229"/>
      <c r="F18" s="230"/>
      <c r="G18" s="244"/>
      <c r="H18" s="244"/>
      <c r="I18" s="244"/>
      <c r="J18" s="244"/>
      <c r="K18" s="243"/>
      <c r="L18" s="243"/>
      <c r="M18" s="54"/>
      <c r="N18" s="54"/>
      <c r="O18" s="67"/>
    </row>
    <row r="19" spans="1:15" ht="20.100000000000001" customHeight="1" x14ac:dyDescent="0.2">
      <c r="A19" s="132">
        <f>LOOKUP(9,Időbeosztás!I2:I16,Időbeosztás!A2:A16)</f>
        <v>11</v>
      </c>
      <c r="B19" s="133" t="str">
        <f>LOOKUP(9,Időbeosztás!I2:I16,Időbeosztás!C2:C16)</f>
        <v>május 3.</v>
      </c>
      <c r="C19" s="54"/>
      <c r="D19" s="161" t="s">
        <v>53</v>
      </c>
      <c r="E19" s="244"/>
      <c r="F19" s="244"/>
      <c r="G19" s="244"/>
      <c r="H19" s="237" t="s">
        <v>50</v>
      </c>
      <c r="I19" s="238"/>
      <c r="J19" s="239"/>
      <c r="K19" s="148" t="s">
        <v>35</v>
      </c>
      <c r="L19" s="224"/>
      <c r="M19" s="224"/>
      <c r="N19" s="224"/>
      <c r="O19" s="87"/>
    </row>
    <row r="20" spans="1:15" ht="20.100000000000001" customHeight="1" x14ac:dyDescent="0.2">
      <c r="A20" s="132"/>
      <c r="B20" s="133"/>
      <c r="C20" s="54"/>
      <c r="D20" s="244"/>
      <c r="E20" s="244"/>
      <c r="F20" s="244"/>
      <c r="G20" s="244"/>
      <c r="H20" s="240"/>
      <c r="I20" s="241"/>
      <c r="J20" s="242"/>
      <c r="K20" s="224"/>
      <c r="L20" s="224"/>
      <c r="M20" s="224"/>
      <c r="N20" s="224"/>
      <c r="O20" s="87"/>
    </row>
    <row r="21" spans="1:15" ht="20.100000000000001" customHeight="1" x14ac:dyDescent="0.2">
      <c r="A21" s="132">
        <f>LOOKUP(10,Időbeosztás!I2:I16,Időbeosztás!A2:A16)</f>
        <v>12</v>
      </c>
      <c r="B21" s="133" t="str">
        <f>LOOKUP(10,Időbeosztás!I2:I16,Időbeosztás!C2:C16)</f>
        <v>május 10.</v>
      </c>
      <c r="C21" s="51"/>
      <c r="D21" s="148" t="s">
        <v>27</v>
      </c>
      <c r="E21" s="224"/>
      <c r="F21" s="224"/>
      <c r="G21" s="224"/>
      <c r="H21" s="148" t="s">
        <v>40</v>
      </c>
      <c r="I21" s="148"/>
      <c r="J21" s="237" t="s">
        <v>49</v>
      </c>
      <c r="K21" s="238"/>
      <c r="L21" s="239"/>
      <c r="M21" s="54"/>
      <c r="N21" s="54"/>
      <c r="O21" s="87"/>
    </row>
    <row r="22" spans="1:15" ht="20.100000000000001" customHeight="1" x14ac:dyDescent="0.2">
      <c r="A22" s="132"/>
      <c r="B22" s="133"/>
      <c r="C22" s="51"/>
      <c r="D22" s="224"/>
      <c r="E22" s="224"/>
      <c r="F22" s="224"/>
      <c r="G22" s="224"/>
      <c r="H22" s="148"/>
      <c r="I22" s="148"/>
      <c r="J22" s="240"/>
      <c r="K22" s="241"/>
      <c r="L22" s="242"/>
      <c r="M22" s="54"/>
      <c r="N22" s="54"/>
      <c r="O22" s="87"/>
    </row>
    <row r="23" spans="1:15" ht="20.100000000000001" customHeight="1" x14ac:dyDescent="0.2">
      <c r="A23" s="132">
        <f>LOOKUP(11,Időbeosztás!I2:I16,Időbeosztás!A2:A16)</f>
        <v>13</v>
      </c>
      <c r="B23" s="133" t="str">
        <f>LOOKUP(11,Időbeosztás!I2:I16,Időbeosztás!C2:C16)</f>
        <v>május 17.</v>
      </c>
      <c r="C23" s="51"/>
      <c r="D23" s="161" t="s">
        <v>172</v>
      </c>
      <c r="E23" s="244"/>
      <c r="F23" s="244"/>
      <c r="G23" s="244"/>
      <c r="H23" s="148" t="s">
        <v>171</v>
      </c>
      <c r="I23" s="148"/>
      <c r="J23" s="231" t="s">
        <v>51</v>
      </c>
      <c r="K23" s="232"/>
      <c r="L23" s="232"/>
      <c r="M23" s="233"/>
      <c r="N23" s="51"/>
      <c r="O23" s="67"/>
    </row>
    <row r="24" spans="1:15" ht="20.100000000000001" customHeight="1" x14ac:dyDescent="0.2">
      <c r="A24" s="132"/>
      <c r="B24" s="133"/>
      <c r="C24" s="51"/>
      <c r="D24" s="244"/>
      <c r="E24" s="244"/>
      <c r="F24" s="244"/>
      <c r="G24" s="244"/>
      <c r="H24" s="148"/>
      <c r="I24" s="148"/>
      <c r="J24" s="234"/>
      <c r="K24" s="235"/>
      <c r="L24" s="235"/>
      <c r="M24" s="236"/>
      <c r="N24" s="51"/>
      <c r="O24" s="67"/>
    </row>
    <row r="25" spans="1:15" ht="20.100000000000001" customHeight="1" x14ac:dyDescent="0.2">
      <c r="A25" s="132">
        <f>LOOKUP(12,Időbeosztás!I2:I16,Időbeosztás!A2:A16)</f>
        <v>14</v>
      </c>
      <c r="B25" s="133" t="str">
        <f>LOOKUP(12,Időbeosztás!I2:I16,Időbeosztás!C2:C16)</f>
        <v>május 24.</v>
      </c>
      <c r="C25" s="37"/>
      <c r="D25" s="161" t="s">
        <v>53</v>
      </c>
      <c r="E25" s="244"/>
      <c r="F25" s="244"/>
      <c r="G25" s="244"/>
      <c r="H25" s="237" t="s">
        <v>50</v>
      </c>
      <c r="I25" s="238"/>
      <c r="J25" s="239"/>
      <c r="K25" s="148" t="s">
        <v>35</v>
      </c>
      <c r="L25" s="224"/>
      <c r="M25" s="224"/>
      <c r="N25" s="224"/>
      <c r="O25" s="67"/>
    </row>
    <row r="26" spans="1:15" ht="20.100000000000001" customHeight="1" x14ac:dyDescent="0.2">
      <c r="A26" s="140"/>
      <c r="B26" s="141"/>
      <c r="C26" s="37"/>
      <c r="D26" s="244"/>
      <c r="E26" s="244"/>
      <c r="F26" s="244"/>
      <c r="G26" s="244"/>
      <c r="H26" s="240"/>
      <c r="I26" s="241"/>
      <c r="J26" s="242"/>
      <c r="K26" s="224"/>
      <c r="L26" s="224"/>
      <c r="M26" s="224"/>
      <c r="N26" s="224"/>
      <c r="O26" s="67"/>
    </row>
    <row r="27" spans="1:15" ht="20.100000000000001" customHeight="1" thickBot="1" x14ac:dyDescent="0.25">
      <c r="A27" s="163" t="s">
        <v>210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5"/>
    </row>
    <row r="28" spans="1:15" x14ac:dyDescent="0.2">
      <c r="B28" s="89" t="s">
        <v>272</v>
      </c>
      <c r="K28" s="4"/>
      <c r="L28" s="4"/>
      <c r="M28" s="4"/>
      <c r="N28" s="4"/>
    </row>
  </sheetData>
  <mergeCells count="61">
    <mergeCell ref="A21:A22"/>
    <mergeCell ref="B21:B22"/>
    <mergeCell ref="A19:A20"/>
    <mergeCell ref="B19:B20"/>
    <mergeCell ref="A27:O27"/>
    <mergeCell ref="A23:A24"/>
    <mergeCell ref="B23:B24"/>
    <mergeCell ref="A25:A26"/>
    <mergeCell ref="B25:B26"/>
    <mergeCell ref="D25:G26"/>
    <mergeCell ref="H25:J26"/>
    <mergeCell ref="K19:N20"/>
    <mergeCell ref="K25:N26"/>
    <mergeCell ref="H21:I22"/>
    <mergeCell ref="H23:I24"/>
    <mergeCell ref="D23:G24"/>
    <mergeCell ref="H19:J20"/>
    <mergeCell ref="D19:G20"/>
    <mergeCell ref="D21:G22"/>
    <mergeCell ref="A1:O1"/>
    <mergeCell ref="A3:A4"/>
    <mergeCell ref="B3:B4"/>
    <mergeCell ref="A17:A18"/>
    <mergeCell ref="B17:B18"/>
    <mergeCell ref="A9:A10"/>
    <mergeCell ref="B9:B10"/>
    <mergeCell ref="A5:A6"/>
    <mergeCell ref="B5:B6"/>
    <mergeCell ref="A7:A8"/>
    <mergeCell ref="B7:B8"/>
    <mergeCell ref="A15:A16"/>
    <mergeCell ref="B15:B16"/>
    <mergeCell ref="A13:A14"/>
    <mergeCell ref="B13:B14"/>
    <mergeCell ref="A11:A12"/>
    <mergeCell ref="B11:B12"/>
    <mergeCell ref="K7:N8"/>
    <mergeCell ref="D7:G8"/>
    <mergeCell ref="H15:K16"/>
    <mergeCell ref="H9:I10"/>
    <mergeCell ref="H11:I12"/>
    <mergeCell ref="G17:J18"/>
    <mergeCell ref="D11:G12"/>
    <mergeCell ref="D13:G14"/>
    <mergeCell ref="D9:G10"/>
    <mergeCell ref="D5:F6"/>
    <mergeCell ref="D3:G4"/>
    <mergeCell ref="D15:G16"/>
    <mergeCell ref="D17:F18"/>
    <mergeCell ref="J23:M24"/>
    <mergeCell ref="H3:J4"/>
    <mergeCell ref="K13:M14"/>
    <mergeCell ref="J21:L22"/>
    <mergeCell ref="J11:L12"/>
    <mergeCell ref="J9:K10"/>
    <mergeCell ref="K3:L4"/>
    <mergeCell ref="L15:M16"/>
    <mergeCell ref="K17:L18"/>
    <mergeCell ref="G5:J6"/>
    <mergeCell ref="H7:J8"/>
    <mergeCell ref="H13:J14"/>
  </mergeCells>
  <printOptions horizontalCentered="1" verticalCentered="1"/>
  <pageMargins left="0.11811023622047245" right="0.11811023622047245" top="0.11811023622047245" bottom="0.19685039370078741" header="0.19685039370078741" footer="0.15748031496062992"/>
  <pageSetup paperSize="9" scale="9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>
    <pageSetUpPr fitToPage="1"/>
  </sheetPr>
  <dimension ref="A1:P27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style="11" customWidth="1"/>
    <col min="2" max="2" width="15.7109375" style="11" customWidth="1"/>
    <col min="3" max="15" width="10.7109375" style="11" customWidth="1"/>
    <col min="16" max="16384" width="9.140625" style="11"/>
  </cols>
  <sheetData>
    <row r="1" spans="1:16" ht="18" x14ac:dyDescent="0.2">
      <c r="A1" s="249" t="s">
        <v>77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1"/>
    </row>
    <row r="2" spans="1:16" ht="25.5" x14ac:dyDescent="0.2">
      <c r="A2" s="17" t="s">
        <v>7</v>
      </c>
      <c r="B2" s="18" t="s">
        <v>8</v>
      </c>
      <c r="C2" s="19" t="s">
        <v>9</v>
      </c>
      <c r="D2" s="19" t="s">
        <v>179</v>
      </c>
      <c r="E2" s="19" t="s">
        <v>180</v>
      </c>
      <c r="F2" s="19" t="s">
        <v>181</v>
      </c>
      <c r="G2" s="19" t="s">
        <v>182</v>
      </c>
      <c r="H2" s="19" t="s">
        <v>183</v>
      </c>
      <c r="I2" s="19" t="s">
        <v>184</v>
      </c>
      <c r="J2" s="19" t="s">
        <v>185</v>
      </c>
      <c r="K2" s="19" t="s">
        <v>186</v>
      </c>
      <c r="L2" s="19" t="s">
        <v>187</v>
      </c>
      <c r="M2" s="19" t="s">
        <v>10</v>
      </c>
      <c r="N2" s="19" t="s">
        <v>188</v>
      </c>
      <c r="O2" s="59" t="s">
        <v>189</v>
      </c>
      <c r="P2" s="44"/>
    </row>
    <row r="3" spans="1:16" ht="20.100000000000001" customHeight="1" x14ac:dyDescent="0.2">
      <c r="A3" s="132">
        <f>LOOKUP(1,Időbeosztás!I2:I16,Időbeosztás!A2:A16)</f>
        <v>1</v>
      </c>
      <c r="B3" s="133" t="str">
        <f>LOOKUP(1,Időbeosztás!I2:I16,Időbeosztás!C2:C16)</f>
        <v>február 22.</v>
      </c>
      <c r="C3" s="148" t="s">
        <v>76</v>
      </c>
      <c r="D3" s="148"/>
      <c r="E3" s="148"/>
      <c r="F3" s="148" t="s">
        <v>195</v>
      </c>
      <c r="G3" s="148"/>
      <c r="H3" s="148"/>
      <c r="I3" s="148"/>
      <c r="J3" s="23"/>
      <c r="K3" s="148" t="s">
        <v>173</v>
      </c>
      <c r="L3" s="148"/>
      <c r="M3" s="148"/>
      <c r="N3" s="148"/>
      <c r="O3" s="245"/>
    </row>
    <row r="4" spans="1:16" ht="20.100000000000001" customHeight="1" x14ac:dyDescent="0.2">
      <c r="A4" s="132"/>
      <c r="B4" s="133"/>
      <c r="C4" s="148"/>
      <c r="D4" s="148"/>
      <c r="E4" s="148"/>
      <c r="F4" s="148"/>
      <c r="G4" s="148"/>
      <c r="H4" s="148"/>
      <c r="I4" s="148"/>
      <c r="J4" s="23"/>
      <c r="K4" s="148"/>
      <c r="L4" s="148"/>
      <c r="M4" s="148"/>
      <c r="N4" s="148"/>
      <c r="O4" s="245"/>
    </row>
    <row r="5" spans="1:16" ht="20.100000000000001" customHeight="1" x14ac:dyDescent="0.2">
      <c r="A5" s="132">
        <f>LOOKUP(2,Időbeosztás!I2:I16,Időbeosztás!A2:A16)</f>
        <v>2</v>
      </c>
      <c r="B5" s="133" t="str">
        <f>LOOKUP(2,Időbeosztás!I2:I16,Időbeosztás!C2:C16)</f>
        <v>március 1.</v>
      </c>
      <c r="C5" s="51"/>
      <c r="D5" s="168" t="s">
        <v>75</v>
      </c>
      <c r="E5" s="168"/>
      <c r="F5" s="168"/>
      <c r="G5" s="168"/>
      <c r="H5" s="168"/>
      <c r="I5" s="148" t="s">
        <v>73</v>
      </c>
      <c r="J5" s="148"/>
      <c r="K5" s="148"/>
      <c r="L5" s="148"/>
      <c r="M5" s="143" t="s">
        <v>80</v>
      </c>
      <c r="N5" s="143"/>
      <c r="O5" s="145"/>
    </row>
    <row r="6" spans="1:16" ht="20.100000000000001" customHeight="1" x14ac:dyDescent="0.2">
      <c r="A6" s="132"/>
      <c r="B6" s="133"/>
      <c r="C6" s="51"/>
      <c r="D6" s="168"/>
      <c r="E6" s="168"/>
      <c r="F6" s="168"/>
      <c r="G6" s="168"/>
      <c r="H6" s="168"/>
      <c r="I6" s="148"/>
      <c r="J6" s="148"/>
      <c r="K6" s="148"/>
      <c r="L6" s="148"/>
      <c r="M6" s="143"/>
      <c r="N6" s="143"/>
      <c r="O6" s="145"/>
    </row>
    <row r="7" spans="1:16" ht="20.100000000000001" customHeight="1" x14ac:dyDescent="0.2">
      <c r="A7" s="132">
        <f>LOOKUP(3,Időbeosztás!I2:I16,Időbeosztás!A2:A16)</f>
        <v>3</v>
      </c>
      <c r="B7" s="133" t="str">
        <f>LOOKUP(3,Időbeosztás!I2:I16,Időbeosztás!C2:C16)</f>
        <v>március 8.</v>
      </c>
      <c r="C7" s="148" t="s">
        <v>76</v>
      </c>
      <c r="D7" s="148"/>
      <c r="E7" s="148"/>
      <c r="F7" s="148" t="s">
        <v>74</v>
      </c>
      <c r="G7" s="148"/>
      <c r="H7" s="148"/>
      <c r="I7" s="148"/>
      <c r="J7" s="148"/>
      <c r="K7" s="143" t="s">
        <v>193</v>
      </c>
      <c r="L7" s="143"/>
      <c r="M7" s="143"/>
      <c r="N7" s="143"/>
      <c r="O7" s="145"/>
    </row>
    <row r="8" spans="1:16" ht="20.100000000000001" customHeight="1" x14ac:dyDescent="0.2">
      <c r="A8" s="132"/>
      <c r="B8" s="133"/>
      <c r="C8" s="148"/>
      <c r="D8" s="148"/>
      <c r="E8" s="148"/>
      <c r="F8" s="148"/>
      <c r="G8" s="148"/>
      <c r="H8" s="148"/>
      <c r="I8" s="148"/>
      <c r="J8" s="148"/>
      <c r="K8" s="143"/>
      <c r="L8" s="143"/>
      <c r="M8" s="143"/>
      <c r="N8" s="143"/>
      <c r="O8" s="145"/>
    </row>
    <row r="9" spans="1:16" ht="20.100000000000001" customHeight="1" x14ac:dyDescent="0.2">
      <c r="A9" s="132">
        <f>LOOKUP(4,Időbeosztás!I2:I16,Időbeosztás!A2:A16)</f>
        <v>5</v>
      </c>
      <c r="B9" s="133" t="str">
        <f>LOOKUP(4,Időbeosztás!I2:I16,Időbeosztás!C2:C16)</f>
        <v>március 22.</v>
      </c>
      <c r="C9" s="54"/>
      <c r="D9" s="248" t="s">
        <v>195</v>
      </c>
      <c r="E9" s="248"/>
      <c r="F9" s="248"/>
      <c r="G9" s="148" t="s">
        <v>73</v>
      </c>
      <c r="H9" s="148"/>
      <c r="I9" s="148"/>
      <c r="J9" s="148"/>
      <c r="K9" s="148" t="s">
        <v>173</v>
      </c>
      <c r="L9" s="148"/>
      <c r="M9" s="148"/>
      <c r="N9" s="148"/>
      <c r="O9" s="245"/>
    </row>
    <row r="10" spans="1:16" ht="20.100000000000001" customHeight="1" x14ac:dyDescent="0.2">
      <c r="A10" s="132"/>
      <c r="B10" s="133"/>
      <c r="C10" s="54"/>
      <c r="D10" s="248"/>
      <c r="E10" s="248"/>
      <c r="F10" s="248"/>
      <c r="G10" s="148"/>
      <c r="H10" s="148"/>
      <c r="I10" s="148"/>
      <c r="J10" s="148"/>
      <c r="K10" s="148"/>
      <c r="L10" s="148"/>
      <c r="M10" s="148"/>
      <c r="N10" s="148"/>
      <c r="O10" s="245"/>
    </row>
    <row r="11" spans="1:16" ht="20.100000000000001" customHeight="1" x14ac:dyDescent="0.2">
      <c r="A11" s="132">
        <f>LOOKUP(5,Időbeosztás!I2:I16,Időbeosztás!A2:A16)</f>
        <v>6</v>
      </c>
      <c r="B11" s="133" t="str">
        <f>LOOKUP(5,Időbeosztás!I2:I16,Időbeosztás!C2:C16)</f>
        <v>március 29.</v>
      </c>
      <c r="C11" s="51"/>
      <c r="D11" s="168" t="s">
        <v>75</v>
      </c>
      <c r="E11" s="168"/>
      <c r="F11" s="168"/>
      <c r="G11" s="168"/>
      <c r="H11" s="168"/>
      <c r="I11" s="148" t="s">
        <v>73</v>
      </c>
      <c r="J11" s="148"/>
      <c r="K11" s="148"/>
      <c r="L11" s="148"/>
      <c r="M11" s="48"/>
      <c r="N11" s="48"/>
      <c r="O11" s="67"/>
    </row>
    <row r="12" spans="1:16" ht="20.100000000000001" customHeight="1" x14ac:dyDescent="0.2">
      <c r="A12" s="132"/>
      <c r="B12" s="133"/>
      <c r="C12" s="51"/>
      <c r="D12" s="168"/>
      <c r="E12" s="168"/>
      <c r="F12" s="168"/>
      <c r="G12" s="168"/>
      <c r="H12" s="168"/>
      <c r="I12" s="148"/>
      <c r="J12" s="148"/>
      <c r="K12" s="148"/>
      <c r="L12" s="148"/>
      <c r="M12" s="48"/>
      <c r="N12" s="48"/>
      <c r="O12" s="67"/>
    </row>
    <row r="13" spans="1:16" ht="20.100000000000001" customHeight="1" x14ac:dyDescent="0.2">
      <c r="A13" s="132">
        <f>LOOKUP(6,Időbeosztás!I2:I16,Időbeosztás!A2:A16)</f>
        <v>7</v>
      </c>
      <c r="B13" s="133" t="str">
        <f>LOOKUP(6,Időbeosztás!I2:I16,Időbeosztás!C2:C16)</f>
        <v>április 5.</v>
      </c>
      <c r="C13" s="148" t="s">
        <v>76</v>
      </c>
      <c r="D13" s="148"/>
      <c r="E13" s="148"/>
      <c r="F13" s="148" t="s">
        <v>74</v>
      </c>
      <c r="G13" s="148"/>
      <c r="H13" s="148"/>
      <c r="I13" s="148"/>
      <c r="J13" s="148"/>
      <c r="K13" s="143" t="s">
        <v>193</v>
      </c>
      <c r="L13" s="143"/>
      <c r="M13" s="143"/>
      <c r="N13" s="143"/>
      <c r="O13" s="145"/>
    </row>
    <row r="14" spans="1:16" ht="20.100000000000001" customHeight="1" x14ac:dyDescent="0.2">
      <c r="A14" s="132"/>
      <c r="B14" s="133"/>
      <c r="C14" s="148"/>
      <c r="D14" s="148"/>
      <c r="E14" s="148"/>
      <c r="F14" s="148"/>
      <c r="G14" s="148"/>
      <c r="H14" s="148"/>
      <c r="I14" s="148"/>
      <c r="J14" s="148"/>
      <c r="K14" s="143"/>
      <c r="L14" s="143"/>
      <c r="M14" s="143"/>
      <c r="N14" s="143"/>
      <c r="O14" s="145"/>
    </row>
    <row r="15" spans="1:16" ht="20.100000000000001" customHeight="1" x14ac:dyDescent="0.2">
      <c r="A15" s="132">
        <f>LOOKUP(7,Időbeosztás!I2:I16,Időbeosztás!A2:A16)</f>
        <v>8</v>
      </c>
      <c r="B15" s="133" t="str">
        <f>LOOKUP(7,Időbeosztás!I2:I16,Időbeosztás!C2:C16)</f>
        <v>április 12.</v>
      </c>
      <c r="C15" s="23"/>
      <c r="D15" s="23"/>
      <c r="E15" s="23"/>
      <c r="F15" s="148" t="s">
        <v>195</v>
      </c>
      <c r="G15" s="148"/>
      <c r="H15" s="148"/>
      <c r="I15" s="148"/>
      <c r="J15" s="148" t="s">
        <v>173</v>
      </c>
      <c r="K15" s="148"/>
      <c r="L15" s="148"/>
      <c r="M15" s="148"/>
      <c r="N15" s="148"/>
      <c r="O15" s="85"/>
    </row>
    <row r="16" spans="1:16" ht="20.100000000000001" customHeight="1" x14ac:dyDescent="0.2">
      <c r="A16" s="132"/>
      <c r="B16" s="133"/>
      <c r="C16" s="23"/>
      <c r="D16" s="23"/>
      <c r="E16" s="23"/>
      <c r="F16" s="148"/>
      <c r="G16" s="148"/>
      <c r="H16" s="148"/>
      <c r="I16" s="148"/>
      <c r="J16" s="148"/>
      <c r="K16" s="148"/>
      <c r="L16" s="148"/>
      <c r="M16" s="148"/>
      <c r="N16" s="148"/>
      <c r="O16" s="85"/>
    </row>
    <row r="17" spans="1:16" ht="20.100000000000001" customHeight="1" x14ac:dyDescent="0.2">
      <c r="A17" s="132">
        <f>LOOKUP(8,Időbeosztás!I2:I16,Időbeosztás!A2:A16)</f>
        <v>10</v>
      </c>
      <c r="B17" s="133" t="str">
        <f>LOOKUP(8,Időbeosztás!I2:I16,Időbeosztás!C2:C16)</f>
        <v>április 26.</v>
      </c>
      <c r="C17" s="51"/>
      <c r="D17" s="168" t="s">
        <v>75</v>
      </c>
      <c r="E17" s="168"/>
      <c r="F17" s="168"/>
      <c r="G17" s="168"/>
      <c r="H17" s="168"/>
      <c r="I17" s="148" t="s">
        <v>73</v>
      </c>
      <c r="J17" s="148"/>
      <c r="K17" s="148"/>
      <c r="L17" s="148"/>
      <c r="M17" s="143" t="s">
        <v>80</v>
      </c>
      <c r="N17" s="143"/>
      <c r="O17" s="145"/>
    </row>
    <row r="18" spans="1:16" ht="20.100000000000001" customHeight="1" x14ac:dyDescent="0.2">
      <c r="A18" s="132"/>
      <c r="B18" s="133"/>
      <c r="C18" s="51"/>
      <c r="D18" s="168"/>
      <c r="E18" s="168"/>
      <c r="F18" s="168"/>
      <c r="G18" s="168"/>
      <c r="H18" s="168"/>
      <c r="I18" s="148"/>
      <c r="J18" s="148"/>
      <c r="K18" s="148"/>
      <c r="L18" s="148"/>
      <c r="M18" s="143"/>
      <c r="N18" s="143"/>
      <c r="O18" s="145"/>
    </row>
    <row r="19" spans="1:16" ht="20.100000000000001" customHeight="1" x14ac:dyDescent="0.2">
      <c r="A19" s="132">
        <f>LOOKUP(9,Időbeosztás!I2:I16,Időbeosztás!A2:A16)</f>
        <v>11</v>
      </c>
      <c r="B19" s="133" t="str">
        <f>LOOKUP(9,Időbeosztás!I2:I16,Időbeosztás!C2:C16)</f>
        <v>május 3.</v>
      </c>
      <c r="C19" s="23"/>
      <c r="D19" s="23"/>
      <c r="E19" s="23"/>
      <c r="F19" s="148" t="s">
        <v>74</v>
      </c>
      <c r="G19" s="148"/>
      <c r="H19" s="148"/>
      <c r="I19" s="148"/>
      <c r="J19" s="148"/>
      <c r="K19" s="143" t="s">
        <v>193</v>
      </c>
      <c r="L19" s="143"/>
      <c r="M19" s="143"/>
      <c r="N19" s="143"/>
      <c r="O19" s="145"/>
    </row>
    <row r="20" spans="1:16" ht="20.100000000000001" customHeight="1" x14ac:dyDescent="0.2">
      <c r="A20" s="132"/>
      <c r="B20" s="133"/>
      <c r="C20" s="23"/>
      <c r="D20" s="23"/>
      <c r="E20" s="23"/>
      <c r="F20" s="148"/>
      <c r="G20" s="148"/>
      <c r="H20" s="148"/>
      <c r="I20" s="148"/>
      <c r="J20" s="148"/>
      <c r="K20" s="143"/>
      <c r="L20" s="143"/>
      <c r="M20" s="143"/>
      <c r="N20" s="143"/>
      <c r="O20" s="145"/>
    </row>
    <row r="21" spans="1:16" ht="20.100000000000001" customHeight="1" x14ac:dyDescent="0.2">
      <c r="A21" s="132">
        <f>LOOKUP(10,Időbeosztás!I2:I16,Időbeosztás!A2:A16)</f>
        <v>12</v>
      </c>
      <c r="B21" s="133" t="str">
        <f>LOOKUP(10,Időbeosztás!I2:I16,Időbeosztás!C2:C16)</f>
        <v>május 10.</v>
      </c>
      <c r="C21" s="54"/>
      <c r="D21" s="148" t="s">
        <v>195</v>
      </c>
      <c r="E21" s="148"/>
      <c r="F21" s="148"/>
      <c r="G21" s="148"/>
      <c r="H21" s="148" t="s">
        <v>73</v>
      </c>
      <c r="I21" s="148"/>
      <c r="J21" s="148"/>
      <c r="K21" s="148"/>
      <c r="L21" s="143" t="s">
        <v>80</v>
      </c>
      <c r="M21" s="143"/>
      <c r="N21" s="143"/>
      <c r="O21" s="145"/>
    </row>
    <row r="22" spans="1:16" ht="20.100000000000001" customHeight="1" x14ac:dyDescent="0.2">
      <c r="A22" s="132"/>
      <c r="B22" s="133"/>
      <c r="C22" s="54"/>
      <c r="D22" s="148"/>
      <c r="E22" s="148"/>
      <c r="F22" s="148"/>
      <c r="G22" s="148"/>
      <c r="H22" s="148"/>
      <c r="I22" s="148"/>
      <c r="J22" s="148"/>
      <c r="K22" s="148"/>
      <c r="L22" s="143"/>
      <c r="M22" s="143"/>
      <c r="N22" s="143"/>
      <c r="O22" s="145"/>
    </row>
    <row r="23" spans="1:16" ht="20.100000000000001" customHeight="1" x14ac:dyDescent="0.2">
      <c r="A23" s="132">
        <f>LOOKUP(11,Időbeosztás!I2:I16,Időbeosztás!A2:A16)</f>
        <v>13</v>
      </c>
      <c r="B23" s="133" t="str">
        <f>LOOKUP(11,Időbeosztás!I2:I16,Időbeosztás!C2:C16)</f>
        <v>május 17.</v>
      </c>
      <c r="C23" s="23"/>
      <c r="D23" s="23"/>
      <c r="E23" s="168" t="s">
        <v>75</v>
      </c>
      <c r="F23" s="168"/>
      <c r="G23" s="168"/>
      <c r="H23" s="168"/>
      <c r="I23" s="168"/>
      <c r="J23" s="148" t="s">
        <v>173</v>
      </c>
      <c r="K23" s="148"/>
      <c r="L23" s="148"/>
      <c r="M23" s="148"/>
      <c r="N23" s="148"/>
      <c r="O23" s="67"/>
      <c r="P23" s="42"/>
    </row>
    <row r="24" spans="1:16" ht="20.100000000000001" customHeight="1" x14ac:dyDescent="0.2">
      <c r="A24" s="132"/>
      <c r="B24" s="133"/>
      <c r="C24" s="23"/>
      <c r="D24" s="23"/>
      <c r="E24" s="168"/>
      <c r="F24" s="168"/>
      <c r="G24" s="168"/>
      <c r="H24" s="168"/>
      <c r="I24" s="168"/>
      <c r="J24" s="148"/>
      <c r="K24" s="148"/>
      <c r="L24" s="148"/>
      <c r="M24" s="148"/>
      <c r="N24" s="148"/>
      <c r="O24" s="67"/>
    </row>
    <row r="25" spans="1:16" ht="20.100000000000001" customHeight="1" x14ac:dyDescent="0.2">
      <c r="A25" s="132">
        <f>LOOKUP(12,Időbeosztás!I2:I16,Időbeosztás!A2:A16)</f>
        <v>14</v>
      </c>
      <c r="B25" s="133" t="str">
        <f>LOOKUP(12,Időbeosztás!I2:I16,Időbeosztás!C2:C16)</f>
        <v>május 24.</v>
      </c>
      <c r="C25" s="51"/>
      <c r="E25" s="246" t="s">
        <v>76</v>
      </c>
      <c r="F25" s="148" t="s">
        <v>74</v>
      </c>
      <c r="G25" s="148"/>
      <c r="H25" s="148"/>
      <c r="I25" s="148"/>
      <c r="J25" s="148"/>
      <c r="K25" s="143" t="s">
        <v>193</v>
      </c>
      <c r="L25" s="143"/>
      <c r="M25" s="143"/>
      <c r="N25" s="143"/>
      <c r="O25" s="145"/>
    </row>
    <row r="26" spans="1:16" ht="20.100000000000001" customHeight="1" x14ac:dyDescent="0.2">
      <c r="A26" s="140"/>
      <c r="B26" s="141"/>
      <c r="C26" s="51"/>
      <c r="D26" s="120"/>
      <c r="E26" s="247"/>
      <c r="F26" s="148"/>
      <c r="G26" s="148"/>
      <c r="H26" s="148"/>
      <c r="I26" s="148"/>
      <c r="J26" s="148"/>
      <c r="K26" s="143"/>
      <c r="L26" s="143"/>
      <c r="M26" s="143"/>
      <c r="N26" s="143"/>
      <c r="O26" s="145"/>
    </row>
    <row r="27" spans="1:16" ht="20.100000000000001" customHeight="1" thickBot="1" x14ac:dyDescent="0.25">
      <c r="A27" s="163" t="s">
        <v>203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5"/>
    </row>
  </sheetData>
  <mergeCells count="58">
    <mergeCell ref="B19:B20"/>
    <mergeCell ref="B13:B14"/>
    <mergeCell ref="A15:A16"/>
    <mergeCell ref="B9:B10"/>
    <mergeCell ref="A19:A20"/>
    <mergeCell ref="A27:O27"/>
    <mergeCell ref="B25:B26"/>
    <mergeCell ref="A25:A26"/>
    <mergeCell ref="A23:A24"/>
    <mergeCell ref="B23:B24"/>
    <mergeCell ref="K25:O26"/>
    <mergeCell ref="F25:J26"/>
    <mergeCell ref="A1:O1"/>
    <mergeCell ref="A21:A22"/>
    <mergeCell ref="B21:B22"/>
    <mergeCell ref="A3:A4"/>
    <mergeCell ref="A7:A8"/>
    <mergeCell ref="B11:B12"/>
    <mergeCell ref="B15:B16"/>
    <mergeCell ref="A5:A6"/>
    <mergeCell ref="B7:B8"/>
    <mergeCell ref="A9:A10"/>
    <mergeCell ref="B5:B6"/>
    <mergeCell ref="B3:B4"/>
    <mergeCell ref="A17:A18"/>
    <mergeCell ref="A13:A14"/>
    <mergeCell ref="A11:A12"/>
    <mergeCell ref="B17:B18"/>
    <mergeCell ref="C3:E4"/>
    <mergeCell ref="F7:J8"/>
    <mergeCell ref="F13:J14"/>
    <mergeCell ref="C7:E8"/>
    <mergeCell ref="F19:J20"/>
    <mergeCell ref="D5:H6"/>
    <mergeCell ref="D9:F10"/>
    <mergeCell ref="F15:I16"/>
    <mergeCell ref="D21:G22"/>
    <mergeCell ref="I5:L6"/>
    <mergeCell ref="G9:J10"/>
    <mergeCell ref="I11:L12"/>
    <mergeCell ref="I17:L18"/>
    <mergeCell ref="H21:K22"/>
    <mergeCell ref="K3:O4"/>
    <mergeCell ref="K9:O10"/>
    <mergeCell ref="J15:N16"/>
    <mergeCell ref="C13:E14"/>
    <mergeCell ref="E25:E26"/>
    <mergeCell ref="D11:H12"/>
    <mergeCell ref="D17:H18"/>
    <mergeCell ref="E23:I24"/>
    <mergeCell ref="M5:O6"/>
    <mergeCell ref="M17:O18"/>
    <mergeCell ref="J23:N24"/>
    <mergeCell ref="K7:O8"/>
    <mergeCell ref="K13:O14"/>
    <mergeCell ref="K19:O20"/>
    <mergeCell ref="L21:O22"/>
    <mergeCell ref="F3:I4"/>
  </mergeCells>
  <phoneticPr fontId="0" type="noConversion"/>
  <printOptions horizontalCentered="1" verticalCentered="1"/>
  <pageMargins left="0.1" right="0.1" top="0.1" bottom="0.1" header="0.21" footer="0.19"/>
  <pageSetup paperSize="9" scale="91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style="11" customWidth="1"/>
    <col min="2" max="2" width="15.7109375" style="11" customWidth="1"/>
    <col min="3" max="15" width="10.7109375" style="11" customWidth="1"/>
    <col min="16" max="16384" width="9.140625" style="11"/>
  </cols>
  <sheetData>
    <row r="1" spans="1:16" ht="18" x14ac:dyDescent="0.2">
      <c r="A1" s="249" t="s">
        <v>78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1"/>
    </row>
    <row r="2" spans="1:16" ht="25.5" x14ac:dyDescent="0.2">
      <c r="A2" s="17" t="s">
        <v>7</v>
      </c>
      <c r="B2" s="74" t="s">
        <v>8</v>
      </c>
      <c r="C2" s="19" t="s">
        <v>9</v>
      </c>
      <c r="D2" s="19" t="s">
        <v>179</v>
      </c>
      <c r="E2" s="19" t="s">
        <v>180</v>
      </c>
      <c r="F2" s="19" t="s">
        <v>181</v>
      </c>
      <c r="G2" s="19" t="s">
        <v>182</v>
      </c>
      <c r="H2" s="19" t="s">
        <v>183</v>
      </c>
      <c r="I2" s="19" t="s">
        <v>184</v>
      </c>
      <c r="J2" s="19" t="s">
        <v>185</v>
      </c>
      <c r="K2" s="19" t="s">
        <v>186</v>
      </c>
      <c r="L2" s="19" t="s">
        <v>187</v>
      </c>
      <c r="M2" s="19" t="s">
        <v>10</v>
      </c>
      <c r="N2" s="19" t="s">
        <v>188</v>
      </c>
      <c r="O2" s="59" t="s">
        <v>189</v>
      </c>
      <c r="P2" s="44"/>
    </row>
    <row r="3" spans="1:16" ht="20.100000000000001" customHeight="1" x14ac:dyDescent="0.2">
      <c r="A3" s="132">
        <f>LOOKUP(1,Időbeosztás!I2:I16,Időbeosztás!A2:A16)</f>
        <v>1</v>
      </c>
      <c r="B3" s="133" t="str">
        <f>LOOKUP(1,Időbeosztás!I2:I16,Időbeosztás!C2:C16)</f>
        <v>február 22.</v>
      </c>
      <c r="C3" s="148" t="s">
        <v>76</v>
      </c>
      <c r="D3" s="148"/>
      <c r="E3" s="148"/>
      <c r="F3" s="252" t="s">
        <v>195</v>
      </c>
      <c r="G3" s="148"/>
      <c r="H3" s="148"/>
      <c r="I3" s="148"/>
      <c r="J3" s="23"/>
      <c r="K3" s="148" t="s">
        <v>173</v>
      </c>
      <c r="L3" s="148"/>
      <c r="M3" s="148"/>
      <c r="N3" s="148"/>
      <c r="O3" s="245"/>
    </row>
    <row r="4" spans="1:16" ht="20.100000000000001" customHeight="1" x14ac:dyDescent="0.2">
      <c r="A4" s="132"/>
      <c r="B4" s="133"/>
      <c r="C4" s="148"/>
      <c r="D4" s="148"/>
      <c r="E4" s="148"/>
      <c r="F4" s="252"/>
      <c r="G4" s="148"/>
      <c r="H4" s="148"/>
      <c r="I4" s="148"/>
      <c r="J4" s="23"/>
      <c r="K4" s="148"/>
      <c r="L4" s="148"/>
      <c r="M4" s="148"/>
      <c r="N4" s="148"/>
      <c r="O4" s="245"/>
    </row>
    <row r="5" spans="1:16" ht="20.100000000000001" customHeight="1" x14ac:dyDescent="0.2">
      <c r="A5" s="132">
        <f>LOOKUP(2,Időbeosztás!I2:I16,Időbeosztás!A2:A16)</f>
        <v>2</v>
      </c>
      <c r="B5" s="133" t="str">
        <f>LOOKUP(2,Időbeosztás!I2:I16,Időbeosztás!C2:C16)</f>
        <v>március 1.</v>
      </c>
      <c r="C5" s="23"/>
      <c r="D5" s="254" t="s">
        <v>75</v>
      </c>
      <c r="E5" s="168"/>
      <c r="F5" s="168"/>
      <c r="G5" s="168"/>
      <c r="H5" s="168"/>
      <c r="I5" s="148" t="s">
        <v>73</v>
      </c>
      <c r="J5" s="148"/>
      <c r="K5" s="148"/>
      <c r="L5" s="148"/>
      <c r="M5" s="23"/>
      <c r="N5" s="23"/>
      <c r="O5" s="22"/>
    </row>
    <row r="6" spans="1:16" ht="20.100000000000001" customHeight="1" x14ac:dyDescent="0.2">
      <c r="A6" s="132"/>
      <c r="B6" s="133"/>
      <c r="C6" s="23"/>
      <c r="D6" s="254"/>
      <c r="E6" s="168"/>
      <c r="F6" s="168"/>
      <c r="G6" s="168"/>
      <c r="H6" s="168"/>
      <c r="I6" s="148"/>
      <c r="J6" s="148"/>
      <c r="K6" s="148"/>
      <c r="L6" s="148"/>
      <c r="M6" s="23"/>
      <c r="N6" s="23"/>
      <c r="O6" s="22"/>
    </row>
    <row r="7" spans="1:16" ht="20.100000000000001" customHeight="1" x14ac:dyDescent="0.2">
      <c r="A7" s="132">
        <f>LOOKUP(3,Időbeosztás!I2:I16,Időbeosztás!A2:A16)</f>
        <v>3</v>
      </c>
      <c r="B7" s="133" t="str">
        <f>LOOKUP(3,Időbeosztás!I2:I16,Időbeosztás!C2:C16)</f>
        <v>március 8.</v>
      </c>
      <c r="C7" s="148" t="s">
        <v>76</v>
      </c>
      <c r="D7" s="148"/>
      <c r="E7" s="148"/>
      <c r="F7" s="148" t="s">
        <v>74</v>
      </c>
      <c r="G7" s="148"/>
      <c r="H7" s="148"/>
      <c r="I7" s="148"/>
      <c r="J7" s="148"/>
      <c r="K7" s="161" t="s">
        <v>81</v>
      </c>
      <c r="L7" s="161"/>
      <c r="M7" s="161"/>
      <c r="N7" s="161"/>
      <c r="O7" s="253"/>
    </row>
    <row r="8" spans="1:16" ht="20.100000000000001" customHeight="1" x14ac:dyDescent="0.2">
      <c r="A8" s="132"/>
      <c r="B8" s="133"/>
      <c r="C8" s="148"/>
      <c r="D8" s="148"/>
      <c r="E8" s="148"/>
      <c r="F8" s="148"/>
      <c r="G8" s="148"/>
      <c r="H8" s="148"/>
      <c r="I8" s="148"/>
      <c r="J8" s="148"/>
      <c r="K8" s="161"/>
      <c r="L8" s="161"/>
      <c r="M8" s="161"/>
      <c r="N8" s="161"/>
      <c r="O8" s="253"/>
    </row>
    <row r="9" spans="1:16" ht="20.100000000000001" customHeight="1" x14ac:dyDescent="0.2">
      <c r="A9" s="132">
        <f>LOOKUP(4,Időbeosztás!I2:I16,Időbeosztás!A2:A16)</f>
        <v>5</v>
      </c>
      <c r="B9" s="169" t="str">
        <f>LOOKUP(4,Időbeosztás!I2:I16,Időbeosztás!C2:C16)</f>
        <v>március 22.</v>
      </c>
      <c r="C9" s="54"/>
      <c r="D9" s="248" t="s">
        <v>195</v>
      </c>
      <c r="E9" s="248"/>
      <c r="F9" s="248"/>
      <c r="G9" s="148" t="s">
        <v>73</v>
      </c>
      <c r="H9" s="148"/>
      <c r="I9" s="148"/>
      <c r="J9" s="148"/>
      <c r="K9" s="148" t="s">
        <v>173</v>
      </c>
      <c r="L9" s="148"/>
      <c r="M9" s="148"/>
      <c r="N9" s="148"/>
      <c r="O9" s="245"/>
    </row>
    <row r="10" spans="1:16" ht="20.100000000000001" customHeight="1" x14ac:dyDescent="0.2">
      <c r="A10" s="132"/>
      <c r="B10" s="169"/>
      <c r="C10" s="54"/>
      <c r="D10" s="248"/>
      <c r="E10" s="248"/>
      <c r="F10" s="248"/>
      <c r="G10" s="148"/>
      <c r="H10" s="148"/>
      <c r="I10" s="148"/>
      <c r="J10" s="148"/>
      <c r="K10" s="148"/>
      <c r="L10" s="148"/>
      <c r="M10" s="148"/>
      <c r="N10" s="148"/>
      <c r="O10" s="245"/>
    </row>
    <row r="11" spans="1:16" ht="20.100000000000001" customHeight="1" x14ac:dyDescent="0.2">
      <c r="A11" s="132">
        <f>LOOKUP(5,Időbeosztás!I2:I16,Időbeosztás!A2:A16)</f>
        <v>6</v>
      </c>
      <c r="B11" s="133" t="str">
        <f>LOOKUP(5,Időbeosztás!I2:I16,Időbeosztás!C2:C16)</f>
        <v>március 29.</v>
      </c>
      <c r="C11" s="51"/>
      <c r="D11" s="168" t="s">
        <v>75</v>
      </c>
      <c r="E11" s="168"/>
      <c r="F11" s="168"/>
      <c r="G11" s="168"/>
      <c r="H11" s="168"/>
      <c r="I11" s="148" t="s">
        <v>73</v>
      </c>
      <c r="J11" s="148"/>
      <c r="K11" s="148"/>
      <c r="L11" s="148"/>
      <c r="M11" s="23"/>
      <c r="N11" s="23"/>
      <c r="O11" s="22"/>
    </row>
    <row r="12" spans="1:16" ht="20.100000000000001" customHeight="1" x14ac:dyDescent="0.2">
      <c r="A12" s="132"/>
      <c r="B12" s="133"/>
      <c r="C12" s="51"/>
      <c r="D12" s="168"/>
      <c r="E12" s="168"/>
      <c r="F12" s="168"/>
      <c r="G12" s="168"/>
      <c r="H12" s="168"/>
      <c r="I12" s="148"/>
      <c r="J12" s="148"/>
      <c r="K12" s="148"/>
      <c r="L12" s="148"/>
      <c r="M12" s="23"/>
      <c r="N12" s="23"/>
      <c r="O12" s="22"/>
    </row>
    <row r="13" spans="1:16" ht="20.100000000000001" customHeight="1" x14ac:dyDescent="0.2">
      <c r="A13" s="132">
        <f>LOOKUP(6,Időbeosztás!I2:I16,Időbeosztás!A2:A16)</f>
        <v>7</v>
      </c>
      <c r="B13" s="133" t="str">
        <f>LOOKUP(6,Időbeosztás!I2:I16,Időbeosztás!C2:C16)</f>
        <v>április 5.</v>
      </c>
      <c r="C13" s="148" t="s">
        <v>76</v>
      </c>
      <c r="D13" s="148"/>
      <c r="E13" s="148"/>
      <c r="F13" s="148" t="s">
        <v>74</v>
      </c>
      <c r="G13" s="148"/>
      <c r="H13" s="148"/>
      <c r="I13" s="148"/>
      <c r="J13" s="148"/>
      <c r="K13" s="161" t="s">
        <v>81</v>
      </c>
      <c r="L13" s="161"/>
      <c r="M13" s="161"/>
      <c r="N13" s="161"/>
      <c r="O13" s="253"/>
    </row>
    <row r="14" spans="1:16" ht="20.100000000000001" customHeight="1" x14ac:dyDescent="0.2">
      <c r="A14" s="132"/>
      <c r="B14" s="133"/>
      <c r="C14" s="148"/>
      <c r="D14" s="148"/>
      <c r="E14" s="148"/>
      <c r="F14" s="148"/>
      <c r="G14" s="148"/>
      <c r="H14" s="148"/>
      <c r="I14" s="148"/>
      <c r="J14" s="148"/>
      <c r="K14" s="161"/>
      <c r="L14" s="161"/>
      <c r="M14" s="161"/>
      <c r="N14" s="161"/>
      <c r="O14" s="253"/>
    </row>
    <row r="15" spans="1:16" ht="20.100000000000001" customHeight="1" x14ac:dyDescent="0.2">
      <c r="A15" s="132">
        <f>LOOKUP(7,Időbeosztás!I2:I16,Időbeosztás!A2:A16)</f>
        <v>8</v>
      </c>
      <c r="B15" s="133" t="str">
        <f>LOOKUP(7,Időbeosztás!I2:I16,Időbeosztás!C2:C16)</f>
        <v>április 12.</v>
      </c>
      <c r="C15" s="51"/>
      <c r="D15" s="48"/>
      <c r="E15" s="23"/>
      <c r="F15" s="252" t="s">
        <v>195</v>
      </c>
      <c r="G15" s="148"/>
      <c r="H15" s="148"/>
      <c r="I15" s="148"/>
      <c r="J15" s="148" t="s">
        <v>173</v>
      </c>
      <c r="K15" s="148"/>
      <c r="L15" s="148"/>
      <c r="M15" s="148"/>
      <c r="N15" s="148"/>
      <c r="O15" s="85"/>
    </row>
    <row r="16" spans="1:16" ht="20.100000000000001" customHeight="1" x14ac:dyDescent="0.2">
      <c r="A16" s="132"/>
      <c r="B16" s="133"/>
      <c r="C16" s="51"/>
      <c r="D16" s="48"/>
      <c r="E16" s="23"/>
      <c r="F16" s="252"/>
      <c r="G16" s="148"/>
      <c r="H16" s="148"/>
      <c r="I16" s="148"/>
      <c r="J16" s="148"/>
      <c r="K16" s="148"/>
      <c r="L16" s="148"/>
      <c r="M16" s="148"/>
      <c r="N16" s="148"/>
      <c r="O16" s="85"/>
    </row>
    <row r="17" spans="1:16" ht="20.100000000000001" customHeight="1" x14ac:dyDescent="0.2">
      <c r="A17" s="132">
        <f>LOOKUP(8,Időbeosztás!I2:I16,Időbeosztás!A2:A16)</f>
        <v>10</v>
      </c>
      <c r="B17" s="133" t="str">
        <f>LOOKUP(8,Időbeosztás!I2:I16,Időbeosztás!C2:C16)</f>
        <v>április 26.</v>
      </c>
      <c r="C17" s="23"/>
      <c r="D17" s="254" t="s">
        <v>75</v>
      </c>
      <c r="E17" s="168"/>
      <c r="F17" s="168"/>
      <c r="G17" s="168"/>
      <c r="H17" s="168"/>
      <c r="I17" s="148" t="s">
        <v>73</v>
      </c>
      <c r="J17" s="148"/>
      <c r="K17" s="148"/>
      <c r="L17" s="148"/>
      <c r="M17" s="48"/>
      <c r="N17" s="48"/>
      <c r="O17" s="67"/>
    </row>
    <row r="18" spans="1:16" ht="20.100000000000001" customHeight="1" x14ac:dyDescent="0.2">
      <c r="A18" s="132"/>
      <c r="B18" s="133"/>
      <c r="C18" s="23"/>
      <c r="D18" s="254"/>
      <c r="E18" s="168"/>
      <c r="F18" s="168"/>
      <c r="G18" s="168"/>
      <c r="H18" s="168"/>
      <c r="I18" s="148"/>
      <c r="J18" s="148"/>
      <c r="K18" s="148"/>
      <c r="L18" s="148"/>
      <c r="M18" s="48"/>
      <c r="N18" s="48"/>
      <c r="O18" s="67"/>
    </row>
    <row r="19" spans="1:16" ht="20.100000000000001" customHeight="1" x14ac:dyDescent="0.2">
      <c r="A19" s="132">
        <f>LOOKUP(9,Időbeosztás!I2:I16,Időbeosztás!A2:A16)</f>
        <v>11</v>
      </c>
      <c r="B19" s="133" t="str">
        <f>LOOKUP(9,Időbeosztás!I2:I16,Időbeosztás!C2:C16)</f>
        <v>május 3.</v>
      </c>
      <c r="C19" s="23"/>
      <c r="D19" s="23"/>
      <c r="E19" s="23"/>
      <c r="F19" s="148" t="s">
        <v>74</v>
      </c>
      <c r="G19" s="148"/>
      <c r="H19" s="148"/>
      <c r="I19" s="148"/>
      <c r="J19" s="148"/>
      <c r="K19" s="161" t="s">
        <v>81</v>
      </c>
      <c r="L19" s="161"/>
      <c r="M19" s="161"/>
      <c r="N19" s="161"/>
      <c r="O19" s="253"/>
    </row>
    <row r="20" spans="1:16" ht="20.100000000000001" customHeight="1" x14ac:dyDescent="0.2">
      <c r="A20" s="132"/>
      <c r="B20" s="133"/>
      <c r="C20" s="23"/>
      <c r="D20" s="23"/>
      <c r="E20" s="23"/>
      <c r="F20" s="148"/>
      <c r="G20" s="148"/>
      <c r="H20" s="148"/>
      <c r="I20" s="148"/>
      <c r="J20" s="148"/>
      <c r="K20" s="161"/>
      <c r="L20" s="161"/>
      <c r="M20" s="161"/>
      <c r="N20" s="161"/>
      <c r="O20" s="253"/>
    </row>
    <row r="21" spans="1:16" ht="20.100000000000001" customHeight="1" x14ac:dyDescent="0.2">
      <c r="A21" s="132">
        <f>LOOKUP(10,Időbeosztás!I2:I16,Időbeosztás!A2:A16)</f>
        <v>12</v>
      </c>
      <c r="B21" s="133" t="str">
        <f>LOOKUP(10,Időbeosztás!I2:I16,Időbeosztás!C2:C16)</f>
        <v>május 10.</v>
      </c>
      <c r="C21" s="54"/>
      <c r="D21" s="148" t="s">
        <v>195</v>
      </c>
      <c r="E21" s="148"/>
      <c r="F21" s="148"/>
      <c r="G21" s="148"/>
      <c r="H21" s="148" t="s">
        <v>73</v>
      </c>
      <c r="I21" s="148"/>
      <c r="J21" s="148"/>
      <c r="K21" s="148"/>
      <c r="L21" s="54"/>
      <c r="M21" s="54"/>
      <c r="N21" s="37"/>
      <c r="O21" s="85"/>
    </row>
    <row r="22" spans="1:16" ht="20.100000000000001" customHeight="1" x14ac:dyDescent="0.2">
      <c r="A22" s="132"/>
      <c r="B22" s="133"/>
      <c r="C22" s="54"/>
      <c r="D22" s="148"/>
      <c r="E22" s="148"/>
      <c r="F22" s="148"/>
      <c r="G22" s="148"/>
      <c r="H22" s="148"/>
      <c r="I22" s="148"/>
      <c r="J22" s="148"/>
      <c r="K22" s="148"/>
      <c r="L22" s="54"/>
      <c r="M22" s="54"/>
      <c r="N22" s="37"/>
      <c r="O22" s="85"/>
    </row>
    <row r="23" spans="1:16" ht="20.100000000000001" customHeight="1" x14ac:dyDescent="0.2">
      <c r="A23" s="132">
        <f>LOOKUP(11,Időbeosztás!I2:I16,Időbeosztás!A2:A16)</f>
        <v>13</v>
      </c>
      <c r="B23" s="133" t="str">
        <f>LOOKUP(11,Időbeosztás!I2:I16,Időbeosztás!C2:C16)</f>
        <v>május 17.</v>
      </c>
      <c r="C23" s="54"/>
      <c r="D23" s="23"/>
      <c r="E23" s="254" t="s">
        <v>75</v>
      </c>
      <c r="F23" s="168"/>
      <c r="G23" s="168"/>
      <c r="H23" s="168"/>
      <c r="I23" s="168"/>
      <c r="J23" s="148" t="s">
        <v>173</v>
      </c>
      <c r="K23" s="148"/>
      <c r="L23" s="148"/>
      <c r="M23" s="148"/>
      <c r="N23" s="148"/>
      <c r="O23" s="67"/>
      <c r="P23" s="42"/>
    </row>
    <row r="24" spans="1:16" ht="20.100000000000001" customHeight="1" x14ac:dyDescent="0.2">
      <c r="A24" s="132"/>
      <c r="B24" s="133"/>
      <c r="C24" s="54"/>
      <c r="D24" s="23"/>
      <c r="E24" s="254"/>
      <c r="F24" s="168"/>
      <c r="G24" s="168"/>
      <c r="H24" s="168"/>
      <c r="I24" s="168"/>
      <c r="J24" s="148"/>
      <c r="K24" s="148"/>
      <c r="L24" s="148"/>
      <c r="M24" s="148"/>
      <c r="N24" s="148"/>
      <c r="O24" s="67"/>
    </row>
    <row r="25" spans="1:16" ht="20.100000000000001" customHeight="1" x14ac:dyDescent="0.2">
      <c r="A25" s="132">
        <f>LOOKUP(12,Időbeosztás!I2:I16,Időbeosztás!A2:A16)</f>
        <v>14</v>
      </c>
      <c r="B25" s="133" t="str">
        <f>LOOKUP(12,Időbeosztás!I2:I16,Időbeosztás!C2:C16)</f>
        <v>május 24.</v>
      </c>
      <c r="C25" s="51"/>
      <c r="D25" s="120"/>
      <c r="E25" s="246" t="s">
        <v>76</v>
      </c>
      <c r="F25" s="148" t="s">
        <v>74</v>
      </c>
      <c r="G25" s="148"/>
      <c r="H25" s="148"/>
      <c r="I25" s="148"/>
      <c r="J25" s="148"/>
      <c r="K25" s="161" t="s">
        <v>81</v>
      </c>
      <c r="L25" s="161"/>
      <c r="M25" s="161"/>
      <c r="N25" s="161"/>
      <c r="O25" s="253"/>
    </row>
    <row r="26" spans="1:16" ht="20.100000000000001" customHeight="1" x14ac:dyDescent="0.2">
      <c r="A26" s="140"/>
      <c r="B26" s="141"/>
      <c r="C26" s="51"/>
      <c r="D26" s="120"/>
      <c r="E26" s="247"/>
      <c r="F26" s="148"/>
      <c r="G26" s="148"/>
      <c r="H26" s="148"/>
      <c r="I26" s="148"/>
      <c r="J26" s="148"/>
      <c r="K26" s="161"/>
      <c r="L26" s="161"/>
      <c r="M26" s="161"/>
      <c r="N26" s="161"/>
      <c r="O26" s="253"/>
    </row>
    <row r="27" spans="1:16" ht="20.100000000000001" customHeight="1" thickBot="1" x14ac:dyDescent="0.25">
      <c r="A27" s="163" t="s">
        <v>268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5"/>
    </row>
    <row r="28" spans="1:16" x14ac:dyDescent="0.2">
      <c r="B28" s="89" t="s">
        <v>271</v>
      </c>
    </row>
  </sheetData>
  <mergeCells count="55">
    <mergeCell ref="F25:J26"/>
    <mergeCell ref="K25:O26"/>
    <mergeCell ref="A27:O27"/>
    <mergeCell ref="A25:A26"/>
    <mergeCell ref="B25:B26"/>
    <mergeCell ref="A15:A16"/>
    <mergeCell ref="B15:B16"/>
    <mergeCell ref="A17:A18"/>
    <mergeCell ref="B17:B18"/>
    <mergeCell ref="A21:A22"/>
    <mergeCell ref="B21:B22"/>
    <mergeCell ref="A23:A24"/>
    <mergeCell ref="B23:B24"/>
    <mergeCell ref="E23:I24"/>
    <mergeCell ref="J23:N24"/>
    <mergeCell ref="E25:E26"/>
    <mergeCell ref="K19:O20"/>
    <mergeCell ref="D17:H18"/>
    <mergeCell ref="A11:A12"/>
    <mergeCell ref="B11:B12"/>
    <mergeCell ref="A13:A14"/>
    <mergeCell ref="B13:B14"/>
    <mergeCell ref="A19:A20"/>
    <mergeCell ref="B19:B20"/>
    <mergeCell ref="B9:B10"/>
    <mergeCell ref="A1:O1"/>
    <mergeCell ref="A3:A4"/>
    <mergeCell ref="B3:B4"/>
    <mergeCell ref="A5:A6"/>
    <mergeCell ref="B5:B6"/>
    <mergeCell ref="A7:A8"/>
    <mergeCell ref="B7:B8"/>
    <mergeCell ref="A9:A10"/>
    <mergeCell ref="D5:H6"/>
    <mergeCell ref="K3:O4"/>
    <mergeCell ref="K9:O10"/>
    <mergeCell ref="C7:E8"/>
    <mergeCell ref="F7:J8"/>
    <mergeCell ref="K7:O8"/>
    <mergeCell ref="F3:I4"/>
    <mergeCell ref="C3:E4"/>
    <mergeCell ref="D9:F10"/>
    <mergeCell ref="F15:I16"/>
    <mergeCell ref="D21:G22"/>
    <mergeCell ref="I5:L6"/>
    <mergeCell ref="G9:J10"/>
    <mergeCell ref="I11:L12"/>
    <mergeCell ref="I17:L18"/>
    <mergeCell ref="H21:K22"/>
    <mergeCell ref="J15:N16"/>
    <mergeCell ref="C13:E14"/>
    <mergeCell ref="F19:J20"/>
    <mergeCell ref="F13:J14"/>
    <mergeCell ref="K13:O14"/>
    <mergeCell ref="D11:H12"/>
  </mergeCells>
  <printOptions horizontalCentered="1" verticalCentered="1"/>
  <pageMargins left="0.1" right="0.1" top="0.1" bottom="0.1" header="0.21" footer="0.19"/>
  <pageSetup paperSize="9" scale="9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style="11" customWidth="1"/>
    <col min="2" max="2" width="15.7109375" style="11" customWidth="1"/>
    <col min="3" max="15" width="10.7109375" style="11" customWidth="1"/>
    <col min="16" max="16384" width="9.140625" style="11"/>
  </cols>
  <sheetData>
    <row r="1" spans="1:16" ht="18" x14ac:dyDescent="0.2">
      <c r="A1" s="249" t="s">
        <v>79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1"/>
    </row>
    <row r="2" spans="1:16" ht="25.5" x14ac:dyDescent="0.2">
      <c r="A2" s="17" t="s">
        <v>7</v>
      </c>
      <c r="B2" s="74" t="s">
        <v>8</v>
      </c>
      <c r="C2" s="19" t="s">
        <v>9</v>
      </c>
      <c r="D2" s="19" t="s">
        <v>179</v>
      </c>
      <c r="E2" s="19" t="s">
        <v>180</v>
      </c>
      <c r="F2" s="19" t="s">
        <v>181</v>
      </c>
      <c r="G2" s="19" t="s">
        <v>182</v>
      </c>
      <c r="H2" s="19" t="s">
        <v>183</v>
      </c>
      <c r="I2" s="19" t="s">
        <v>184</v>
      </c>
      <c r="J2" s="19" t="s">
        <v>185</v>
      </c>
      <c r="K2" s="19" t="s">
        <v>186</v>
      </c>
      <c r="L2" s="19" t="s">
        <v>187</v>
      </c>
      <c r="M2" s="19" t="s">
        <v>10</v>
      </c>
      <c r="N2" s="19" t="s">
        <v>188</v>
      </c>
      <c r="O2" s="59" t="s">
        <v>189</v>
      </c>
      <c r="P2" s="44"/>
    </row>
    <row r="3" spans="1:16" ht="20.100000000000001" customHeight="1" x14ac:dyDescent="0.2">
      <c r="A3" s="132">
        <f>LOOKUP(1,Időbeosztás!I2:I16,Időbeosztás!A2:A16)</f>
        <v>1</v>
      </c>
      <c r="B3" s="133" t="str">
        <f>LOOKUP(1,Időbeosztás!I2:I16,Időbeosztás!C2:C16)</f>
        <v>február 22.</v>
      </c>
      <c r="C3" s="148" t="s">
        <v>76</v>
      </c>
      <c r="D3" s="148"/>
      <c r="E3" s="148"/>
      <c r="F3" s="148" t="s">
        <v>195</v>
      </c>
      <c r="G3" s="148"/>
      <c r="H3" s="148"/>
      <c r="I3" s="148"/>
      <c r="J3" s="23"/>
      <c r="K3" s="148" t="s">
        <v>173</v>
      </c>
      <c r="L3" s="148"/>
      <c r="M3" s="148"/>
      <c r="N3" s="148"/>
      <c r="O3" s="245"/>
    </row>
    <row r="4" spans="1:16" ht="20.100000000000001" customHeight="1" x14ac:dyDescent="0.2">
      <c r="A4" s="132"/>
      <c r="B4" s="133"/>
      <c r="C4" s="148"/>
      <c r="D4" s="148"/>
      <c r="E4" s="148"/>
      <c r="F4" s="148"/>
      <c r="G4" s="148"/>
      <c r="H4" s="148"/>
      <c r="I4" s="148"/>
      <c r="J4" s="23"/>
      <c r="K4" s="148"/>
      <c r="L4" s="148"/>
      <c r="M4" s="148"/>
      <c r="N4" s="148"/>
      <c r="O4" s="245"/>
    </row>
    <row r="5" spans="1:16" ht="20.100000000000001" customHeight="1" x14ac:dyDescent="0.2">
      <c r="A5" s="132">
        <f>LOOKUP(2,Időbeosztás!I2:I16,Időbeosztás!A2:A16)</f>
        <v>2</v>
      </c>
      <c r="B5" s="133" t="str">
        <f>LOOKUP(2,Időbeosztás!I2:I16,Időbeosztás!C2:C16)</f>
        <v>március 1.</v>
      </c>
      <c r="C5" s="51"/>
      <c r="D5" s="168" t="s">
        <v>75</v>
      </c>
      <c r="E5" s="168"/>
      <c r="F5" s="168"/>
      <c r="G5" s="168"/>
      <c r="H5" s="168"/>
      <c r="I5" s="148" t="s">
        <v>73</v>
      </c>
      <c r="J5" s="148"/>
      <c r="K5" s="148"/>
      <c r="L5" s="148"/>
      <c r="M5" s="54"/>
      <c r="N5" s="54"/>
      <c r="O5" s="87"/>
    </row>
    <row r="6" spans="1:16" ht="20.100000000000001" customHeight="1" x14ac:dyDescent="0.2">
      <c r="A6" s="132"/>
      <c r="B6" s="133"/>
      <c r="C6" s="51"/>
      <c r="D6" s="168"/>
      <c r="E6" s="168"/>
      <c r="F6" s="168"/>
      <c r="G6" s="168"/>
      <c r="H6" s="168"/>
      <c r="I6" s="148"/>
      <c r="J6" s="148"/>
      <c r="K6" s="148"/>
      <c r="L6" s="148"/>
      <c r="M6" s="54"/>
      <c r="N6" s="54"/>
      <c r="O6" s="87"/>
    </row>
    <row r="7" spans="1:16" ht="20.100000000000001" customHeight="1" x14ac:dyDescent="0.2">
      <c r="A7" s="132">
        <f>LOOKUP(3,Időbeosztás!I2:I16,Időbeosztás!A2:A16)</f>
        <v>3</v>
      </c>
      <c r="B7" s="133" t="str">
        <f>LOOKUP(3,Időbeosztás!I2:I16,Időbeosztás!C2:C16)</f>
        <v>március 8.</v>
      </c>
      <c r="C7" s="148" t="s">
        <v>76</v>
      </c>
      <c r="D7" s="148"/>
      <c r="E7" s="148"/>
      <c r="F7" s="148" t="s">
        <v>74</v>
      </c>
      <c r="G7" s="148"/>
      <c r="H7" s="148"/>
      <c r="I7" s="148"/>
      <c r="J7" s="148"/>
      <c r="K7" s="54"/>
      <c r="L7" s="54"/>
      <c r="M7" s="54"/>
      <c r="N7" s="54"/>
      <c r="O7" s="87"/>
    </row>
    <row r="8" spans="1:16" ht="20.100000000000001" customHeight="1" x14ac:dyDescent="0.2">
      <c r="A8" s="132"/>
      <c r="B8" s="133"/>
      <c r="C8" s="148"/>
      <c r="D8" s="148"/>
      <c r="E8" s="148"/>
      <c r="F8" s="148"/>
      <c r="G8" s="148"/>
      <c r="H8" s="148"/>
      <c r="I8" s="148"/>
      <c r="J8" s="148"/>
      <c r="K8" s="54"/>
      <c r="L8" s="54"/>
      <c r="M8" s="54"/>
      <c r="N8" s="54"/>
      <c r="O8" s="87"/>
    </row>
    <row r="9" spans="1:16" ht="20.100000000000001" customHeight="1" x14ac:dyDescent="0.2">
      <c r="A9" s="132">
        <f>LOOKUP(4,Időbeosztás!I2:I16,Időbeosztás!A2:A16)</f>
        <v>5</v>
      </c>
      <c r="B9" s="169" t="str">
        <f>LOOKUP(4,Időbeosztás!I2:I16,Időbeosztás!C2:C16)</f>
        <v>március 22.</v>
      </c>
      <c r="C9" s="54"/>
      <c r="D9" s="248" t="s">
        <v>195</v>
      </c>
      <c r="E9" s="248"/>
      <c r="F9" s="248"/>
      <c r="G9" s="148" t="s">
        <v>73</v>
      </c>
      <c r="H9" s="148"/>
      <c r="I9" s="148"/>
      <c r="J9" s="148"/>
      <c r="K9" s="148" t="s">
        <v>173</v>
      </c>
      <c r="L9" s="148"/>
      <c r="M9" s="148"/>
      <c r="N9" s="148"/>
      <c r="O9" s="245"/>
    </row>
    <row r="10" spans="1:16" ht="20.100000000000001" customHeight="1" x14ac:dyDescent="0.2">
      <c r="A10" s="132"/>
      <c r="B10" s="169"/>
      <c r="C10" s="54"/>
      <c r="D10" s="248"/>
      <c r="E10" s="248"/>
      <c r="F10" s="248"/>
      <c r="G10" s="148"/>
      <c r="H10" s="148"/>
      <c r="I10" s="148"/>
      <c r="J10" s="148"/>
      <c r="K10" s="148"/>
      <c r="L10" s="148"/>
      <c r="M10" s="148"/>
      <c r="N10" s="148"/>
      <c r="O10" s="245"/>
    </row>
    <row r="11" spans="1:16" ht="20.100000000000001" customHeight="1" x14ac:dyDescent="0.2">
      <c r="A11" s="132">
        <f>LOOKUP(5,Időbeosztás!I2:I16,Időbeosztás!A2:A16)</f>
        <v>6</v>
      </c>
      <c r="B11" s="133" t="str">
        <f>LOOKUP(5,Időbeosztás!I2:I16,Időbeosztás!C2:C16)</f>
        <v>március 29.</v>
      </c>
      <c r="C11" s="51"/>
      <c r="D11" s="168" t="s">
        <v>75</v>
      </c>
      <c r="E11" s="168"/>
      <c r="F11" s="168"/>
      <c r="G11" s="168"/>
      <c r="H11" s="168"/>
      <c r="I11" s="148" t="s">
        <v>73</v>
      </c>
      <c r="J11" s="148"/>
      <c r="K11" s="148"/>
      <c r="L11" s="148"/>
      <c r="M11" s="48"/>
      <c r="N11" s="48"/>
      <c r="O11" s="67"/>
    </row>
    <row r="12" spans="1:16" ht="20.100000000000001" customHeight="1" x14ac:dyDescent="0.2">
      <c r="A12" s="132"/>
      <c r="B12" s="133"/>
      <c r="C12" s="51"/>
      <c r="D12" s="168"/>
      <c r="E12" s="168"/>
      <c r="F12" s="168"/>
      <c r="G12" s="168"/>
      <c r="H12" s="168"/>
      <c r="I12" s="148"/>
      <c r="J12" s="148"/>
      <c r="K12" s="148"/>
      <c r="L12" s="148"/>
      <c r="M12" s="48"/>
      <c r="N12" s="48"/>
      <c r="O12" s="67"/>
    </row>
    <row r="13" spans="1:16" ht="20.100000000000001" customHeight="1" x14ac:dyDescent="0.2">
      <c r="A13" s="132">
        <f>LOOKUP(6,Időbeosztás!I2:I16,Időbeosztás!A2:A16)</f>
        <v>7</v>
      </c>
      <c r="B13" s="133" t="str">
        <f>LOOKUP(6,Időbeosztás!I2:I16,Időbeosztás!C2:C16)</f>
        <v>április 5.</v>
      </c>
      <c r="C13" s="148" t="s">
        <v>76</v>
      </c>
      <c r="D13" s="148"/>
      <c r="E13" s="148"/>
      <c r="F13" s="148" t="s">
        <v>74</v>
      </c>
      <c r="G13" s="148"/>
      <c r="H13" s="148"/>
      <c r="I13" s="148"/>
      <c r="J13" s="148"/>
      <c r="K13" s="54"/>
      <c r="L13" s="54"/>
      <c r="M13" s="54"/>
      <c r="N13" s="54"/>
      <c r="O13" s="87"/>
    </row>
    <row r="14" spans="1:16" ht="20.100000000000001" customHeight="1" x14ac:dyDescent="0.2">
      <c r="A14" s="132"/>
      <c r="B14" s="133"/>
      <c r="C14" s="148"/>
      <c r="D14" s="148"/>
      <c r="E14" s="148"/>
      <c r="F14" s="148"/>
      <c r="G14" s="148"/>
      <c r="H14" s="148"/>
      <c r="I14" s="148"/>
      <c r="J14" s="148"/>
      <c r="K14" s="54"/>
      <c r="L14" s="54"/>
      <c r="M14" s="54"/>
      <c r="N14" s="54"/>
      <c r="O14" s="87"/>
    </row>
    <row r="15" spans="1:16" ht="20.100000000000001" customHeight="1" x14ac:dyDescent="0.2">
      <c r="A15" s="132">
        <f>LOOKUP(7,Időbeosztás!I2:I16,Időbeosztás!A2:A16)</f>
        <v>8</v>
      </c>
      <c r="B15" s="133" t="str">
        <f>LOOKUP(7,Időbeosztás!I2:I16,Időbeosztás!C2:C16)</f>
        <v>április 12.</v>
      </c>
      <c r="C15" s="51"/>
      <c r="D15" s="48"/>
      <c r="E15" s="23"/>
      <c r="F15" s="148" t="s">
        <v>195</v>
      </c>
      <c r="G15" s="148"/>
      <c r="H15" s="148"/>
      <c r="I15" s="148"/>
      <c r="J15" s="148" t="s">
        <v>173</v>
      </c>
      <c r="K15" s="148"/>
      <c r="L15" s="148"/>
      <c r="M15" s="148"/>
      <c r="N15" s="148"/>
      <c r="O15" s="85"/>
    </row>
    <row r="16" spans="1:16" ht="20.100000000000001" customHeight="1" x14ac:dyDescent="0.2">
      <c r="A16" s="132"/>
      <c r="B16" s="133"/>
      <c r="C16" s="51"/>
      <c r="D16" s="48"/>
      <c r="E16" s="23"/>
      <c r="F16" s="148"/>
      <c r="G16" s="148"/>
      <c r="H16" s="148"/>
      <c r="I16" s="148"/>
      <c r="J16" s="148"/>
      <c r="K16" s="148"/>
      <c r="L16" s="148"/>
      <c r="M16" s="148"/>
      <c r="N16" s="148"/>
      <c r="O16" s="85"/>
    </row>
    <row r="17" spans="1:16" ht="20.100000000000001" customHeight="1" x14ac:dyDescent="0.2">
      <c r="A17" s="132">
        <f>LOOKUP(8,Időbeosztás!I2:I16,Időbeosztás!A2:A16)</f>
        <v>10</v>
      </c>
      <c r="B17" s="133" t="str">
        <f>LOOKUP(8,Időbeosztás!I2:I16,Időbeosztás!C2:C16)</f>
        <v>április 26.</v>
      </c>
      <c r="C17" s="51"/>
      <c r="D17" s="168" t="s">
        <v>75</v>
      </c>
      <c r="E17" s="168"/>
      <c r="F17" s="168"/>
      <c r="G17" s="168"/>
      <c r="H17" s="168"/>
      <c r="I17" s="148" t="s">
        <v>73</v>
      </c>
      <c r="J17" s="148"/>
      <c r="K17" s="148"/>
      <c r="L17" s="148"/>
      <c r="M17" s="48"/>
      <c r="N17" s="48"/>
      <c r="O17" s="67"/>
    </row>
    <row r="18" spans="1:16" ht="20.100000000000001" customHeight="1" x14ac:dyDescent="0.2">
      <c r="A18" s="132"/>
      <c r="B18" s="133"/>
      <c r="C18" s="51"/>
      <c r="D18" s="168"/>
      <c r="E18" s="168"/>
      <c r="F18" s="168"/>
      <c r="G18" s="168"/>
      <c r="H18" s="168"/>
      <c r="I18" s="148"/>
      <c r="J18" s="148"/>
      <c r="K18" s="148"/>
      <c r="L18" s="148"/>
      <c r="M18" s="48"/>
      <c r="N18" s="48"/>
      <c r="O18" s="67"/>
    </row>
    <row r="19" spans="1:16" ht="20.100000000000001" customHeight="1" x14ac:dyDescent="0.2">
      <c r="A19" s="132">
        <f>LOOKUP(9,Időbeosztás!I2:I16,Időbeosztás!A2:A16)</f>
        <v>11</v>
      </c>
      <c r="B19" s="133" t="str">
        <f>LOOKUP(9,Időbeosztás!I2:I16,Időbeosztás!C2:C16)</f>
        <v>május 3.</v>
      </c>
      <c r="C19" s="23"/>
      <c r="D19" s="23"/>
      <c r="E19" s="23"/>
      <c r="F19" s="148" t="s">
        <v>74</v>
      </c>
      <c r="G19" s="148"/>
      <c r="H19" s="148"/>
      <c r="I19" s="148"/>
      <c r="J19" s="148"/>
      <c r="K19" s="54"/>
      <c r="L19" s="54"/>
      <c r="M19" s="54"/>
      <c r="N19" s="54"/>
      <c r="O19" s="87"/>
    </row>
    <row r="20" spans="1:16" ht="20.100000000000001" customHeight="1" x14ac:dyDescent="0.2">
      <c r="A20" s="132"/>
      <c r="B20" s="133"/>
      <c r="C20" s="23"/>
      <c r="D20" s="23"/>
      <c r="E20" s="23"/>
      <c r="F20" s="148"/>
      <c r="G20" s="148"/>
      <c r="H20" s="148"/>
      <c r="I20" s="148"/>
      <c r="J20" s="148"/>
      <c r="K20" s="54"/>
      <c r="L20" s="54"/>
      <c r="M20" s="54"/>
      <c r="N20" s="54"/>
      <c r="O20" s="87"/>
    </row>
    <row r="21" spans="1:16" ht="20.100000000000001" customHeight="1" x14ac:dyDescent="0.2">
      <c r="A21" s="132">
        <f>LOOKUP(10,Időbeosztás!I2:I16,Időbeosztás!A2:A16)</f>
        <v>12</v>
      </c>
      <c r="B21" s="133" t="str">
        <f>LOOKUP(10,Időbeosztás!I2:I16,Időbeosztás!C2:C16)</f>
        <v>május 10.</v>
      </c>
      <c r="C21" s="54"/>
      <c r="D21" s="148" t="s">
        <v>195</v>
      </c>
      <c r="E21" s="148"/>
      <c r="F21" s="148"/>
      <c r="G21" s="148"/>
      <c r="H21" s="148" t="s">
        <v>73</v>
      </c>
      <c r="I21" s="148"/>
      <c r="J21" s="148"/>
      <c r="K21" s="148"/>
      <c r="L21" s="54"/>
      <c r="M21" s="54"/>
      <c r="N21" s="37"/>
      <c r="O21" s="85"/>
    </row>
    <row r="22" spans="1:16" ht="20.100000000000001" customHeight="1" x14ac:dyDescent="0.2">
      <c r="A22" s="132"/>
      <c r="B22" s="133"/>
      <c r="C22" s="54"/>
      <c r="D22" s="148"/>
      <c r="E22" s="148"/>
      <c r="F22" s="148"/>
      <c r="G22" s="148"/>
      <c r="H22" s="148"/>
      <c r="I22" s="148"/>
      <c r="J22" s="148"/>
      <c r="K22" s="148"/>
      <c r="L22" s="54"/>
      <c r="M22" s="54"/>
      <c r="N22" s="37"/>
      <c r="O22" s="85"/>
    </row>
    <row r="23" spans="1:16" ht="20.100000000000001" customHeight="1" x14ac:dyDescent="0.2">
      <c r="A23" s="132">
        <f>LOOKUP(11,Időbeosztás!I2:I16,Időbeosztás!A2:A16)</f>
        <v>13</v>
      </c>
      <c r="B23" s="133" t="str">
        <f>LOOKUP(11,Időbeosztás!I2:I16,Időbeosztás!C2:C16)</f>
        <v>május 17.</v>
      </c>
      <c r="C23" s="54"/>
      <c r="D23" s="23"/>
      <c r="E23" s="168" t="s">
        <v>75</v>
      </c>
      <c r="F23" s="168"/>
      <c r="G23" s="168"/>
      <c r="H23" s="168"/>
      <c r="I23" s="168"/>
      <c r="J23" s="148" t="s">
        <v>173</v>
      </c>
      <c r="K23" s="148"/>
      <c r="L23" s="148"/>
      <c r="M23" s="148"/>
      <c r="N23" s="148"/>
      <c r="O23" s="67"/>
      <c r="P23" s="42"/>
    </row>
    <row r="24" spans="1:16" ht="20.100000000000001" customHeight="1" x14ac:dyDescent="0.2">
      <c r="A24" s="132"/>
      <c r="B24" s="133"/>
      <c r="C24" s="54"/>
      <c r="D24" s="23"/>
      <c r="E24" s="168"/>
      <c r="F24" s="168"/>
      <c r="G24" s="168"/>
      <c r="H24" s="168"/>
      <c r="I24" s="168"/>
      <c r="J24" s="148"/>
      <c r="K24" s="148"/>
      <c r="L24" s="148"/>
      <c r="M24" s="148"/>
      <c r="N24" s="148"/>
      <c r="O24" s="67"/>
    </row>
    <row r="25" spans="1:16" ht="20.100000000000001" customHeight="1" x14ac:dyDescent="0.2">
      <c r="A25" s="132">
        <f>LOOKUP(12,Időbeosztás!I2:I16,Időbeosztás!A2:A16)</f>
        <v>14</v>
      </c>
      <c r="B25" s="133" t="str">
        <f>LOOKUP(12,Időbeosztás!I2:I16,Időbeosztás!C2:C16)</f>
        <v>május 24.</v>
      </c>
      <c r="C25" s="51"/>
      <c r="D25" s="120"/>
      <c r="E25" s="246" t="s">
        <v>76</v>
      </c>
      <c r="F25" s="148" t="s">
        <v>74</v>
      </c>
      <c r="G25" s="148"/>
      <c r="H25" s="148"/>
      <c r="I25" s="148"/>
      <c r="J25" s="148"/>
      <c r="K25" s="54"/>
      <c r="L25" s="54"/>
      <c r="M25" s="54"/>
      <c r="N25" s="54"/>
      <c r="O25" s="67"/>
    </row>
    <row r="26" spans="1:16" ht="20.100000000000001" customHeight="1" x14ac:dyDescent="0.2">
      <c r="A26" s="140"/>
      <c r="B26" s="141"/>
      <c r="C26" s="51"/>
      <c r="D26" s="120"/>
      <c r="E26" s="247"/>
      <c r="F26" s="148"/>
      <c r="G26" s="148"/>
      <c r="H26" s="148"/>
      <c r="I26" s="148"/>
      <c r="J26" s="148"/>
      <c r="K26" s="54"/>
      <c r="L26" s="54"/>
      <c r="M26" s="54"/>
      <c r="N26" s="54"/>
      <c r="O26" s="67"/>
    </row>
    <row r="27" spans="1:16" ht="20.100000000000001" customHeight="1" thickBot="1" x14ac:dyDescent="0.25">
      <c r="A27" s="163" t="s">
        <v>203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5"/>
    </row>
    <row r="28" spans="1:16" x14ac:dyDescent="0.2">
      <c r="B28" s="8"/>
    </row>
  </sheetData>
  <mergeCells count="51">
    <mergeCell ref="A7:A8"/>
    <mergeCell ref="B7:B8"/>
    <mergeCell ref="C13:E14"/>
    <mergeCell ref="F19:J20"/>
    <mergeCell ref="D11:H12"/>
    <mergeCell ref="D17:H18"/>
    <mergeCell ref="A9:A10"/>
    <mergeCell ref="B9:B10"/>
    <mergeCell ref="A11:A12"/>
    <mergeCell ref="B11:B12"/>
    <mergeCell ref="A13:A14"/>
    <mergeCell ref="B13:B14"/>
    <mergeCell ref="C7:E8"/>
    <mergeCell ref="F25:J26"/>
    <mergeCell ref="A27:O27"/>
    <mergeCell ref="A25:A26"/>
    <mergeCell ref="B25:B26"/>
    <mergeCell ref="E25:E26"/>
    <mergeCell ref="A21:A22"/>
    <mergeCell ref="B21:B22"/>
    <mergeCell ref="A23:A24"/>
    <mergeCell ref="B23:B24"/>
    <mergeCell ref="A15:A16"/>
    <mergeCell ref="B15:B16"/>
    <mergeCell ref="A17:A18"/>
    <mergeCell ref="B17:B18"/>
    <mergeCell ref="A19:A20"/>
    <mergeCell ref="B19:B20"/>
    <mergeCell ref="A1:O1"/>
    <mergeCell ref="A3:A4"/>
    <mergeCell ref="B3:B4"/>
    <mergeCell ref="A5:A6"/>
    <mergeCell ref="B5:B6"/>
    <mergeCell ref="D5:H6"/>
    <mergeCell ref="K3:O4"/>
    <mergeCell ref="C3:E4"/>
    <mergeCell ref="E23:I24"/>
    <mergeCell ref="F3:I4"/>
    <mergeCell ref="D9:F10"/>
    <mergeCell ref="F15:I16"/>
    <mergeCell ref="D21:G22"/>
    <mergeCell ref="I5:L6"/>
    <mergeCell ref="G9:J10"/>
    <mergeCell ref="I11:L12"/>
    <mergeCell ref="I17:L18"/>
    <mergeCell ref="H21:K22"/>
    <mergeCell ref="K9:O10"/>
    <mergeCell ref="J15:N16"/>
    <mergeCell ref="J23:N24"/>
    <mergeCell ref="F7:J8"/>
    <mergeCell ref="F13:J14"/>
  </mergeCells>
  <printOptions horizontalCentered="1" verticalCentered="1"/>
  <pageMargins left="0.1" right="0.1" top="0.1" bottom="0.1" header="0.21" footer="0.19"/>
  <pageSetup paperSize="9" scale="9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>
    <pageSetUpPr fitToPage="1"/>
  </sheetPr>
  <dimension ref="A1:P28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style="11" customWidth="1"/>
    <col min="2" max="2" width="15.7109375" style="11" customWidth="1"/>
    <col min="3" max="15" width="10.7109375" style="11" customWidth="1"/>
    <col min="16" max="16384" width="9.140625" style="11"/>
  </cols>
  <sheetData>
    <row r="1" spans="1:16" ht="18" x14ac:dyDescent="0.2">
      <c r="A1" s="249" t="s">
        <v>29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1"/>
    </row>
    <row r="2" spans="1:16" ht="25.5" x14ac:dyDescent="0.2">
      <c r="A2" s="17" t="s">
        <v>7</v>
      </c>
      <c r="B2" s="18" t="s">
        <v>8</v>
      </c>
      <c r="C2" s="19" t="s">
        <v>9</v>
      </c>
      <c r="D2" s="19" t="s">
        <v>179</v>
      </c>
      <c r="E2" s="19" t="s">
        <v>180</v>
      </c>
      <c r="F2" s="19" t="s">
        <v>181</v>
      </c>
      <c r="G2" s="19" t="s">
        <v>182</v>
      </c>
      <c r="H2" s="19" t="s">
        <v>183</v>
      </c>
      <c r="I2" s="19" t="s">
        <v>184</v>
      </c>
      <c r="J2" s="19" t="s">
        <v>185</v>
      </c>
      <c r="K2" s="19" t="s">
        <v>186</v>
      </c>
      <c r="L2" s="19" t="s">
        <v>187</v>
      </c>
      <c r="M2" s="19" t="s">
        <v>10</v>
      </c>
      <c r="N2" s="19" t="s">
        <v>188</v>
      </c>
      <c r="O2" s="59" t="s">
        <v>189</v>
      </c>
      <c r="P2" s="44"/>
    </row>
    <row r="3" spans="1:16" ht="20.100000000000001" customHeight="1" x14ac:dyDescent="0.2">
      <c r="A3" s="132">
        <f>LOOKUP(1,Időbeosztás!I2:I16,Időbeosztás!A2:A16)</f>
        <v>1</v>
      </c>
      <c r="B3" s="133" t="str">
        <f>LOOKUP(1,Időbeosztás!I2:I16,Időbeosztás!C2:C16)</f>
        <v>február 22.</v>
      </c>
      <c r="C3" s="37"/>
      <c r="D3" s="23"/>
      <c r="E3" s="23"/>
      <c r="F3" s="23"/>
      <c r="G3" s="23"/>
      <c r="H3" s="23"/>
      <c r="I3" s="54"/>
      <c r="J3" s="143" t="s">
        <v>255</v>
      </c>
      <c r="K3" s="143"/>
      <c r="L3" s="143"/>
      <c r="M3" s="143"/>
      <c r="N3" s="143"/>
      <c r="O3" s="87"/>
    </row>
    <row r="4" spans="1:16" ht="20.100000000000001" customHeight="1" x14ac:dyDescent="0.2">
      <c r="A4" s="132"/>
      <c r="B4" s="133"/>
      <c r="C4" s="37"/>
      <c r="D4" s="23"/>
      <c r="E4" s="23"/>
      <c r="F4" s="23"/>
      <c r="G4" s="23"/>
      <c r="H4" s="23"/>
      <c r="I4" s="54"/>
      <c r="J4" s="143"/>
      <c r="K4" s="143"/>
      <c r="L4" s="143"/>
      <c r="M4" s="143"/>
      <c r="N4" s="143"/>
      <c r="O4" s="87"/>
    </row>
    <row r="5" spans="1:16" ht="20.100000000000001" customHeight="1" x14ac:dyDescent="0.2">
      <c r="A5" s="132">
        <f>LOOKUP(2,Időbeosztás!I2:I16,Időbeosztás!A2:A16)</f>
        <v>2</v>
      </c>
      <c r="B5" s="133" t="str">
        <f>LOOKUP(2,Időbeosztás!I2:I16,Időbeosztás!C2:C16)</f>
        <v>március 1.</v>
      </c>
      <c r="C5" s="51"/>
      <c r="D5" s="148" t="s">
        <v>196</v>
      </c>
      <c r="E5" s="148"/>
      <c r="F5" s="148"/>
      <c r="G5" s="143" t="s">
        <v>197</v>
      </c>
      <c r="H5" s="143"/>
      <c r="I5" s="143"/>
      <c r="J5" s="143"/>
      <c r="K5" s="143"/>
      <c r="L5" s="143"/>
      <c r="M5" s="51"/>
      <c r="N5" s="37"/>
      <c r="O5" s="85"/>
    </row>
    <row r="6" spans="1:16" ht="20.100000000000001" customHeight="1" x14ac:dyDescent="0.2">
      <c r="A6" s="132"/>
      <c r="B6" s="133"/>
      <c r="C6" s="51"/>
      <c r="D6" s="148"/>
      <c r="E6" s="148"/>
      <c r="F6" s="148"/>
      <c r="G6" s="143"/>
      <c r="H6" s="143"/>
      <c r="I6" s="143"/>
      <c r="J6" s="143"/>
      <c r="K6" s="143"/>
      <c r="L6" s="143"/>
      <c r="M6" s="51"/>
      <c r="N6" s="37"/>
      <c r="O6" s="85"/>
    </row>
    <row r="7" spans="1:16" ht="20.100000000000001" customHeight="1" x14ac:dyDescent="0.2">
      <c r="A7" s="132">
        <f>LOOKUP(3,Időbeosztás!I2:I16,Időbeosztás!A2:A16)</f>
        <v>3</v>
      </c>
      <c r="B7" s="133" t="str">
        <f>LOOKUP(3,Időbeosztás!I2:I16,Időbeosztás!C2:C16)</f>
        <v>március 8.</v>
      </c>
      <c r="C7" s="51"/>
      <c r="D7" s="37"/>
      <c r="E7" s="37"/>
      <c r="F7" s="48"/>
      <c r="G7" s="48"/>
      <c r="H7" s="99"/>
      <c r="I7" s="54"/>
      <c r="J7" s="54"/>
      <c r="K7" s="54"/>
      <c r="L7" s="54"/>
      <c r="M7" s="54"/>
      <c r="N7" s="54"/>
      <c r="O7" s="67"/>
    </row>
    <row r="8" spans="1:16" ht="20.100000000000001" customHeight="1" x14ac:dyDescent="0.2">
      <c r="A8" s="132"/>
      <c r="B8" s="133"/>
      <c r="C8" s="51"/>
      <c r="D8" s="37"/>
      <c r="E8" s="37"/>
      <c r="F8" s="48"/>
      <c r="G8" s="48"/>
      <c r="H8" s="54"/>
      <c r="I8" s="54"/>
      <c r="J8" s="54"/>
      <c r="K8" s="54"/>
      <c r="L8" s="54"/>
      <c r="M8" s="54"/>
      <c r="N8" s="54"/>
      <c r="O8" s="67"/>
    </row>
    <row r="9" spans="1:16" ht="20.100000000000001" customHeight="1" x14ac:dyDescent="0.2">
      <c r="A9" s="132">
        <f>LOOKUP(4,Időbeosztás!I2:I16,Időbeosztás!A2:A16)</f>
        <v>5</v>
      </c>
      <c r="B9" s="133" t="str">
        <f>LOOKUP(4,Időbeosztás!I2:I16,Időbeosztás!C2:C16)</f>
        <v>március 22.</v>
      </c>
      <c r="C9" s="37"/>
      <c r="D9" s="23"/>
      <c r="E9" s="23"/>
      <c r="F9" s="23"/>
      <c r="G9" s="23"/>
      <c r="H9" s="23"/>
      <c r="I9" s="54"/>
      <c r="J9" s="143" t="s">
        <v>255</v>
      </c>
      <c r="K9" s="143"/>
      <c r="L9" s="143"/>
      <c r="M9" s="143"/>
      <c r="N9" s="143"/>
      <c r="O9" s="87"/>
    </row>
    <row r="10" spans="1:16" ht="20.100000000000001" customHeight="1" x14ac:dyDescent="0.2">
      <c r="A10" s="132"/>
      <c r="B10" s="133"/>
      <c r="C10" s="37"/>
      <c r="D10" s="23"/>
      <c r="E10" s="23"/>
      <c r="F10" s="23"/>
      <c r="G10" s="23"/>
      <c r="H10" s="23"/>
      <c r="I10" s="54"/>
      <c r="J10" s="143"/>
      <c r="K10" s="143"/>
      <c r="L10" s="143"/>
      <c r="M10" s="143"/>
      <c r="N10" s="143"/>
      <c r="O10" s="87"/>
    </row>
    <row r="11" spans="1:16" ht="20.100000000000001" customHeight="1" x14ac:dyDescent="0.2">
      <c r="A11" s="132">
        <f>LOOKUP(5,Időbeosztás!I2:I16,Időbeosztás!A2:A16)</f>
        <v>6</v>
      </c>
      <c r="B11" s="133" t="str">
        <f>LOOKUP(5,Időbeosztás!I2:I16,Időbeosztás!C2:C16)</f>
        <v>március 29.</v>
      </c>
      <c r="C11" s="51"/>
      <c r="D11" s="148" t="s">
        <v>196</v>
      </c>
      <c r="E11" s="148"/>
      <c r="F11" s="255" t="s">
        <v>197</v>
      </c>
      <c r="G11" s="143"/>
      <c r="H11" s="143"/>
      <c r="I11" s="143"/>
      <c r="J11" s="143"/>
      <c r="K11" s="143"/>
      <c r="L11" s="143"/>
      <c r="M11" s="51"/>
      <c r="N11" s="37"/>
      <c r="O11" s="85"/>
    </row>
    <row r="12" spans="1:16" ht="20.100000000000001" customHeight="1" x14ac:dyDescent="0.2">
      <c r="A12" s="132"/>
      <c r="B12" s="133"/>
      <c r="C12" s="51"/>
      <c r="D12" s="148"/>
      <c r="E12" s="148"/>
      <c r="F12" s="143"/>
      <c r="G12" s="143"/>
      <c r="H12" s="143"/>
      <c r="I12" s="143"/>
      <c r="J12" s="143"/>
      <c r="K12" s="143"/>
      <c r="L12" s="143"/>
      <c r="M12" s="51"/>
      <c r="N12" s="37"/>
      <c r="O12" s="85"/>
    </row>
    <row r="13" spans="1:16" ht="20.100000000000001" customHeight="1" x14ac:dyDescent="0.2">
      <c r="A13" s="132">
        <f>LOOKUP(6,Időbeosztás!I2:I16,Időbeosztás!A2:A16)</f>
        <v>7</v>
      </c>
      <c r="B13" s="133" t="str">
        <f>LOOKUP(6,Időbeosztás!I2:I16,Időbeosztás!C2:C16)</f>
        <v>április 5.</v>
      </c>
      <c r="C13" s="51"/>
      <c r="D13" s="37"/>
      <c r="E13" s="37"/>
      <c r="F13" s="48"/>
      <c r="G13" s="48"/>
      <c r="H13" s="99"/>
      <c r="I13" s="54"/>
      <c r="J13" s="54"/>
      <c r="K13" s="54"/>
      <c r="L13" s="54"/>
      <c r="M13" s="54"/>
      <c r="N13" s="54"/>
      <c r="O13" s="67"/>
    </row>
    <row r="14" spans="1:16" ht="20.100000000000001" customHeight="1" x14ac:dyDescent="0.2">
      <c r="A14" s="132"/>
      <c r="B14" s="133"/>
      <c r="C14" s="51"/>
      <c r="D14" s="37"/>
      <c r="E14" s="37"/>
      <c r="F14" s="48"/>
      <c r="G14" s="48"/>
      <c r="H14" s="54"/>
      <c r="I14" s="54"/>
      <c r="J14" s="54"/>
      <c r="K14" s="54"/>
      <c r="L14" s="54"/>
      <c r="M14" s="54"/>
      <c r="N14" s="54"/>
      <c r="O14" s="67"/>
    </row>
    <row r="15" spans="1:16" ht="20.100000000000001" customHeight="1" x14ac:dyDescent="0.2">
      <c r="A15" s="132">
        <f>LOOKUP(7,Időbeosztás!I2:I16,Időbeosztás!A2:A16)</f>
        <v>8</v>
      </c>
      <c r="B15" s="133" t="str">
        <f>LOOKUP(7,Időbeosztás!I2:I16,Időbeosztás!C2:C16)</f>
        <v>április 12.</v>
      </c>
      <c r="C15" s="37"/>
      <c r="D15" s="23"/>
      <c r="E15" s="23"/>
      <c r="F15" s="23"/>
      <c r="G15" s="23"/>
      <c r="H15" s="23"/>
      <c r="I15" s="54"/>
      <c r="J15" s="143" t="s">
        <v>255</v>
      </c>
      <c r="K15" s="143"/>
      <c r="L15" s="143"/>
      <c r="M15" s="143"/>
      <c r="N15" s="143"/>
      <c r="O15" s="87"/>
    </row>
    <row r="16" spans="1:16" ht="20.100000000000001" customHeight="1" x14ac:dyDescent="0.2">
      <c r="A16" s="132"/>
      <c r="B16" s="133"/>
      <c r="C16" s="37"/>
      <c r="D16" s="23"/>
      <c r="E16" s="23"/>
      <c r="F16" s="23"/>
      <c r="G16" s="23"/>
      <c r="H16" s="23"/>
      <c r="I16" s="54"/>
      <c r="J16" s="143"/>
      <c r="K16" s="143"/>
      <c r="L16" s="143"/>
      <c r="M16" s="143"/>
      <c r="N16" s="143"/>
      <c r="O16" s="87"/>
    </row>
    <row r="17" spans="1:15" ht="20.100000000000001" customHeight="1" x14ac:dyDescent="0.2">
      <c r="A17" s="132">
        <f>LOOKUP(8,Időbeosztás!I2:I16,Időbeosztás!A2:A16)</f>
        <v>10</v>
      </c>
      <c r="B17" s="133" t="str">
        <f>LOOKUP(8,Időbeosztás!I2:I16,Időbeosztás!C2:C16)</f>
        <v>április 26.</v>
      </c>
      <c r="C17" s="51"/>
      <c r="D17" s="148" t="s">
        <v>196</v>
      </c>
      <c r="E17" s="148"/>
      <c r="F17" s="148"/>
      <c r="G17" s="143" t="s">
        <v>197</v>
      </c>
      <c r="H17" s="143"/>
      <c r="I17" s="143"/>
      <c r="J17" s="143"/>
      <c r="K17" s="143"/>
      <c r="L17" s="143"/>
      <c r="M17" s="51"/>
      <c r="N17" s="37"/>
      <c r="O17" s="85"/>
    </row>
    <row r="18" spans="1:15" ht="20.100000000000001" customHeight="1" x14ac:dyDescent="0.2">
      <c r="A18" s="132"/>
      <c r="B18" s="133"/>
      <c r="C18" s="51"/>
      <c r="D18" s="148"/>
      <c r="E18" s="148"/>
      <c r="F18" s="148"/>
      <c r="G18" s="143"/>
      <c r="H18" s="143"/>
      <c r="I18" s="143"/>
      <c r="J18" s="143"/>
      <c r="K18" s="143"/>
      <c r="L18" s="143"/>
      <c r="M18" s="51"/>
      <c r="N18" s="37"/>
      <c r="O18" s="85"/>
    </row>
    <row r="19" spans="1:15" ht="20.100000000000001" customHeight="1" x14ac:dyDescent="0.2">
      <c r="A19" s="132">
        <f>LOOKUP(9,Időbeosztás!I2:I16,Időbeosztás!A2:A16)</f>
        <v>11</v>
      </c>
      <c r="B19" s="133" t="str">
        <f>LOOKUP(9,Időbeosztás!I2:I16,Időbeosztás!C2:C16)</f>
        <v>május 3.</v>
      </c>
      <c r="C19" s="51"/>
      <c r="D19" s="37"/>
      <c r="E19" s="37"/>
      <c r="F19" s="48"/>
      <c r="G19" s="48"/>
      <c r="H19" s="99"/>
      <c r="I19" s="54"/>
      <c r="J19" s="54"/>
      <c r="K19" s="54"/>
      <c r="L19" s="54"/>
      <c r="M19" s="54"/>
      <c r="N19" s="54"/>
      <c r="O19" s="67"/>
    </row>
    <row r="20" spans="1:15" ht="20.100000000000001" customHeight="1" x14ac:dyDescent="0.2">
      <c r="A20" s="132"/>
      <c r="B20" s="133"/>
      <c r="C20" s="51"/>
      <c r="D20" s="37"/>
      <c r="E20" s="37"/>
      <c r="F20" s="48"/>
      <c r="G20" s="48"/>
      <c r="H20" s="54"/>
      <c r="I20" s="54"/>
      <c r="J20" s="54"/>
      <c r="K20" s="54"/>
      <c r="L20" s="54"/>
      <c r="M20" s="54"/>
      <c r="N20" s="54"/>
      <c r="O20" s="67"/>
    </row>
    <row r="21" spans="1:15" ht="20.100000000000001" customHeight="1" x14ac:dyDescent="0.2">
      <c r="A21" s="132">
        <f>LOOKUP(10,Időbeosztás!I2:I16,Időbeosztás!A2:A16)</f>
        <v>12</v>
      </c>
      <c r="B21" s="133" t="str">
        <f>LOOKUP(10,Időbeosztás!I2:I16,Időbeosztás!C2:C16)</f>
        <v>május 10.</v>
      </c>
      <c r="C21" s="37"/>
      <c r="D21" s="23"/>
      <c r="E21" s="23"/>
      <c r="F21" s="23"/>
      <c r="G21" s="23"/>
      <c r="H21" s="23"/>
      <c r="I21" s="54"/>
      <c r="J21" s="143" t="s">
        <v>255</v>
      </c>
      <c r="K21" s="143"/>
      <c r="L21" s="143"/>
      <c r="M21" s="143"/>
      <c r="N21" s="143"/>
      <c r="O21" s="87"/>
    </row>
    <row r="22" spans="1:15" ht="20.100000000000001" customHeight="1" x14ac:dyDescent="0.2">
      <c r="A22" s="132"/>
      <c r="B22" s="133"/>
      <c r="C22" s="37"/>
      <c r="D22" s="23"/>
      <c r="E22" s="23"/>
      <c r="F22" s="23"/>
      <c r="G22" s="23"/>
      <c r="H22" s="23"/>
      <c r="I22" s="54"/>
      <c r="J22" s="143"/>
      <c r="K22" s="143"/>
      <c r="L22" s="143"/>
      <c r="M22" s="143"/>
      <c r="N22" s="143"/>
      <c r="O22" s="87"/>
    </row>
    <row r="23" spans="1:15" ht="20.100000000000001" customHeight="1" x14ac:dyDescent="0.2">
      <c r="A23" s="132">
        <f>LOOKUP(11,Időbeosztás!I2:I16,Időbeosztás!A2:A16)</f>
        <v>13</v>
      </c>
      <c r="B23" s="133" t="str">
        <f>LOOKUP(11,Időbeosztás!I2:I16,Időbeosztás!C2:C16)</f>
        <v>május 17.</v>
      </c>
      <c r="C23" s="51"/>
      <c r="D23" s="148" t="s">
        <v>196</v>
      </c>
      <c r="E23" s="148"/>
      <c r="F23" s="143" t="s">
        <v>197</v>
      </c>
      <c r="G23" s="143"/>
      <c r="H23" s="143"/>
      <c r="I23" s="143"/>
      <c r="J23" s="143"/>
      <c r="K23" s="143"/>
      <c r="L23" s="54"/>
      <c r="M23" s="51"/>
      <c r="N23" s="37"/>
      <c r="O23" s="85"/>
    </row>
    <row r="24" spans="1:15" ht="20.100000000000001" customHeight="1" x14ac:dyDescent="0.2">
      <c r="A24" s="132"/>
      <c r="B24" s="133"/>
      <c r="C24" s="51"/>
      <c r="D24" s="148"/>
      <c r="E24" s="148"/>
      <c r="F24" s="143"/>
      <c r="G24" s="143"/>
      <c r="H24" s="143"/>
      <c r="I24" s="143"/>
      <c r="J24" s="143"/>
      <c r="K24" s="143"/>
      <c r="L24" s="54"/>
      <c r="M24" s="51"/>
      <c r="N24" s="37"/>
      <c r="O24" s="85"/>
    </row>
    <row r="25" spans="1:15" ht="20.100000000000001" customHeight="1" x14ac:dyDescent="0.2">
      <c r="A25" s="132">
        <f>LOOKUP(12,Időbeosztás!I2:I16,Időbeosztás!A2:A16)</f>
        <v>14</v>
      </c>
      <c r="B25" s="133" t="str">
        <f>LOOKUP(12,Időbeosztás!I2:I16,Időbeosztás!C2:C16)</f>
        <v>május 24.</v>
      </c>
      <c r="C25" s="51"/>
      <c r="D25" s="37"/>
      <c r="E25" s="37"/>
      <c r="F25" s="48"/>
      <c r="G25" s="48"/>
      <c r="H25" s="99"/>
      <c r="I25" s="54"/>
      <c r="J25" s="54"/>
      <c r="K25" s="54"/>
      <c r="L25" s="54"/>
      <c r="M25" s="54"/>
      <c r="N25" s="54"/>
      <c r="O25" s="67"/>
    </row>
    <row r="26" spans="1:15" ht="20.100000000000001" customHeight="1" x14ac:dyDescent="0.2">
      <c r="A26" s="140"/>
      <c r="B26" s="141"/>
      <c r="C26" s="51"/>
      <c r="D26" s="37"/>
      <c r="E26" s="37"/>
      <c r="F26" s="48"/>
      <c r="G26" s="48"/>
      <c r="H26" s="54"/>
      <c r="I26" s="54"/>
      <c r="J26" s="54"/>
      <c r="K26" s="54"/>
      <c r="L26" s="54"/>
      <c r="M26" s="54"/>
      <c r="N26" s="54"/>
      <c r="O26" s="67"/>
    </row>
    <row r="27" spans="1:15" ht="20.100000000000001" customHeight="1" thickBot="1" x14ac:dyDescent="0.25">
      <c r="A27" s="163" t="s">
        <v>206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5"/>
    </row>
    <row r="28" spans="1:15" ht="12.75" customHeight="1" x14ac:dyDescent="0.2">
      <c r="A28" s="52"/>
      <c r="B28" s="111"/>
      <c r="C28" s="68"/>
      <c r="D28" s="68"/>
      <c r="E28" s="68"/>
      <c r="F28" s="68"/>
      <c r="G28" s="52"/>
      <c r="H28" s="52"/>
      <c r="I28" s="52"/>
      <c r="J28" s="52"/>
      <c r="K28" s="52"/>
      <c r="L28" s="52"/>
      <c r="M28" s="52"/>
      <c r="N28" s="52"/>
    </row>
  </sheetData>
  <mergeCells count="38">
    <mergeCell ref="A1:O1"/>
    <mergeCell ref="B5:B6"/>
    <mergeCell ref="A11:A12"/>
    <mergeCell ref="B3:B4"/>
    <mergeCell ref="A25:A26"/>
    <mergeCell ref="A7:A8"/>
    <mergeCell ref="A3:A4"/>
    <mergeCell ref="B9:B10"/>
    <mergeCell ref="A5:A6"/>
    <mergeCell ref="B7:B8"/>
    <mergeCell ref="B13:B14"/>
    <mergeCell ref="A9:A10"/>
    <mergeCell ref="A13:A14"/>
    <mergeCell ref="B11:B12"/>
    <mergeCell ref="B17:B18"/>
    <mergeCell ref="B15:B16"/>
    <mergeCell ref="A27:O27"/>
    <mergeCell ref="A23:A24"/>
    <mergeCell ref="B25:B26"/>
    <mergeCell ref="D23:E24"/>
    <mergeCell ref="G5:L6"/>
    <mergeCell ref="F11:L12"/>
    <mergeCell ref="G17:L18"/>
    <mergeCell ref="F23:K24"/>
    <mergeCell ref="A21:A22"/>
    <mergeCell ref="B21:B22"/>
    <mergeCell ref="B23:B24"/>
    <mergeCell ref="A15:A16"/>
    <mergeCell ref="A17:A18"/>
    <mergeCell ref="B19:B20"/>
    <mergeCell ref="A19:A20"/>
    <mergeCell ref="J3:N4"/>
    <mergeCell ref="J9:N10"/>
    <mergeCell ref="J15:N16"/>
    <mergeCell ref="J21:N22"/>
    <mergeCell ref="D5:F6"/>
    <mergeCell ref="D17:F18"/>
    <mergeCell ref="D11:E12"/>
  </mergeCells>
  <phoneticPr fontId="0" type="noConversion"/>
  <printOptions horizontalCentered="1" verticalCentered="1"/>
  <pageMargins left="0.11811023622047245" right="0.11811023622047245" top="0.11811023622047245" bottom="0.11811023622047245" header="0.23622047244094491" footer="0.23622047244094491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pageSetUpPr fitToPage="1"/>
  </sheetPr>
  <dimension ref="A1:P30"/>
  <sheetViews>
    <sheetView zoomScale="90" zoomScaleNormal="90" workbookViewId="0">
      <selection activeCell="I9" sqref="I9:M10"/>
    </sheetView>
  </sheetViews>
  <sheetFormatPr defaultRowHeight="12.75" x14ac:dyDescent="0.2"/>
  <cols>
    <col min="1" max="1" width="6.7109375" style="11" customWidth="1"/>
    <col min="2" max="2" width="15.7109375" style="11" customWidth="1"/>
    <col min="3" max="15" width="10.7109375" style="11" customWidth="1"/>
    <col min="16" max="16" width="9.140625" style="11" customWidth="1"/>
    <col min="17" max="16384" width="9.140625" style="11"/>
  </cols>
  <sheetData>
    <row r="1" spans="1:16" ht="18" x14ac:dyDescent="0.2">
      <c r="A1" s="134" t="s">
        <v>132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6"/>
    </row>
    <row r="2" spans="1:16" ht="25.5" x14ac:dyDescent="0.2">
      <c r="A2" s="60" t="s">
        <v>7</v>
      </c>
      <c r="B2" s="58" t="s">
        <v>8</v>
      </c>
      <c r="C2" s="19" t="s">
        <v>9</v>
      </c>
      <c r="D2" s="19" t="s">
        <v>179</v>
      </c>
      <c r="E2" s="19" t="s">
        <v>180</v>
      </c>
      <c r="F2" s="19" t="s">
        <v>181</v>
      </c>
      <c r="G2" s="19" t="s">
        <v>182</v>
      </c>
      <c r="H2" s="19" t="s">
        <v>183</v>
      </c>
      <c r="I2" s="19" t="s">
        <v>184</v>
      </c>
      <c r="J2" s="19" t="s">
        <v>185</v>
      </c>
      <c r="K2" s="19" t="s">
        <v>186</v>
      </c>
      <c r="L2" s="19" t="s">
        <v>187</v>
      </c>
      <c r="M2" s="19" t="s">
        <v>10</v>
      </c>
      <c r="N2" s="19" t="s">
        <v>188</v>
      </c>
      <c r="O2" s="59" t="s">
        <v>189</v>
      </c>
      <c r="P2" s="44"/>
    </row>
    <row r="3" spans="1:16" ht="20.100000000000001" customHeight="1" x14ac:dyDescent="0.2">
      <c r="A3" s="132">
        <f>LOOKUP(1,Időbeosztás!I2:I16,Időbeosztás!A2:A16)</f>
        <v>1</v>
      </c>
      <c r="B3" s="133" t="str">
        <f>LOOKUP(1,Időbeosztás!I2:I16,Időbeosztás!C2:C16)</f>
        <v>február 22.</v>
      </c>
      <c r="C3" s="103"/>
      <c r="D3" s="143" t="s">
        <v>212</v>
      </c>
      <c r="E3" s="143"/>
      <c r="F3" s="143"/>
      <c r="G3" s="143"/>
      <c r="H3" s="143"/>
      <c r="I3" s="142" t="s">
        <v>211</v>
      </c>
      <c r="J3" s="142"/>
      <c r="K3" s="142"/>
      <c r="L3" s="142"/>
      <c r="M3" s="142"/>
      <c r="N3" s="23"/>
      <c r="O3" s="22"/>
    </row>
    <row r="4" spans="1:16" ht="20.100000000000001" customHeight="1" x14ac:dyDescent="0.2">
      <c r="A4" s="132"/>
      <c r="B4" s="133"/>
      <c r="C4" s="103"/>
      <c r="D4" s="143"/>
      <c r="E4" s="143"/>
      <c r="F4" s="143"/>
      <c r="G4" s="143"/>
      <c r="H4" s="143"/>
      <c r="I4" s="142"/>
      <c r="J4" s="142"/>
      <c r="K4" s="142"/>
      <c r="L4" s="142"/>
      <c r="M4" s="142"/>
      <c r="N4" s="23"/>
      <c r="O4" s="22"/>
    </row>
    <row r="5" spans="1:16" ht="20.100000000000001" customHeight="1" x14ac:dyDescent="0.2">
      <c r="A5" s="132">
        <f>LOOKUP(2,Időbeosztás!I2:I16,Időbeosztás!A2:A16)</f>
        <v>2</v>
      </c>
      <c r="B5" s="133" t="str">
        <f>LOOKUP(2,Időbeosztás!I2:I16,Időbeosztás!C2:C16)</f>
        <v>március 1.</v>
      </c>
      <c r="C5" s="37"/>
      <c r="D5" s="143" t="s">
        <v>141</v>
      </c>
      <c r="E5" s="143"/>
      <c r="F5" s="143"/>
      <c r="G5" s="143"/>
      <c r="H5" s="143" t="s">
        <v>225</v>
      </c>
      <c r="I5" s="143"/>
      <c r="J5" s="143"/>
      <c r="K5" s="143"/>
      <c r="L5" s="143"/>
      <c r="M5" s="144" t="s">
        <v>144</v>
      </c>
      <c r="N5" s="144"/>
      <c r="O5" s="146"/>
    </row>
    <row r="6" spans="1:16" ht="20.100000000000001" customHeight="1" x14ac:dyDescent="0.2">
      <c r="A6" s="132"/>
      <c r="B6" s="133"/>
      <c r="C6" s="37"/>
      <c r="D6" s="143"/>
      <c r="E6" s="143"/>
      <c r="F6" s="143"/>
      <c r="G6" s="143"/>
      <c r="H6" s="143"/>
      <c r="I6" s="143"/>
      <c r="J6" s="143"/>
      <c r="K6" s="143"/>
      <c r="L6" s="143"/>
      <c r="M6" s="144"/>
      <c r="N6" s="144"/>
      <c r="O6" s="146"/>
    </row>
    <row r="7" spans="1:16" ht="20.100000000000001" customHeight="1" x14ac:dyDescent="0.2">
      <c r="A7" s="132">
        <f>LOOKUP(3,Időbeosztás!I2:I16,Időbeosztás!A2:A16)</f>
        <v>3</v>
      </c>
      <c r="B7" s="133" t="str">
        <f>LOOKUP(3,Időbeosztás!I2:I16,Időbeosztás!C2:C16)</f>
        <v>március 8.</v>
      </c>
      <c r="C7" s="143" t="s">
        <v>140</v>
      </c>
      <c r="D7" s="143"/>
      <c r="E7" s="143"/>
      <c r="F7" s="143"/>
      <c r="G7" s="143"/>
      <c r="H7" s="142" t="s">
        <v>230</v>
      </c>
      <c r="I7" s="142"/>
      <c r="J7" s="142"/>
      <c r="K7" s="142"/>
      <c r="L7" s="143" t="s">
        <v>143</v>
      </c>
      <c r="M7" s="143"/>
      <c r="N7" s="143"/>
      <c r="O7" s="145"/>
    </row>
    <row r="8" spans="1:16" ht="20.100000000000001" customHeight="1" x14ac:dyDescent="0.2">
      <c r="A8" s="132"/>
      <c r="B8" s="133"/>
      <c r="C8" s="143"/>
      <c r="D8" s="143"/>
      <c r="E8" s="143"/>
      <c r="F8" s="143"/>
      <c r="G8" s="143"/>
      <c r="H8" s="142"/>
      <c r="I8" s="142"/>
      <c r="J8" s="142"/>
      <c r="K8" s="142"/>
      <c r="L8" s="143"/>
      <c r="M8" s="143"/>
      <c r="N8" s="143"/>
      <c r="O8" s="145"/>
    </row>
    <row r="9" spans="1:16" ht="20.100000000000001" customHeight="1" x14ac:dyDescent="0.2">
      <c r="A9" s="132">
        <f>LOOKUP(4,Időbeosztás!I2:I16,Időbeosztás!A2:A16)</f>
        <v>5</v>
      </c>
      <c r="B9" s="133" t="str">
        <f>LOOKUP(4,Időbeosztás!I2:I16,Időbeosztás!C2:C16)</f>
        <v>március 22.</v>
      </c>
      <c r="C9" s="51"/>
      <c r="D9" s="143" t="s">
        <v>212</v>
      </c>
      <c r="E9" s="143"/>
      <c r="F9" s="143"/>
      <c r="G9" s="143"/>
      <c r="H9" s="143"/>
      <c r="I9" s="142" t="s">
        <v>211</v>
      </c>
      <c r="J9" s="142"/>
      <c r="K9" s="142"/>
      <c r="L9" s="142"/>
      <c r="M9" s="142"/>
      <c r="N9" s="23"/>
      <c r="O9" s="22"/>
    </row>
    <row r="10" spans="1:16" ht="20.100000000000001" customHeight="1" x14ac:dyDescent="0.2">
      <c r="A10" s="132"/>
      <c r="B10" s="133"/>
      <c r="C10" s="51"/>
      <c r="D10" s="143"/>
      <c r="E10" s="143"/>
      <c r="F10" s="143"/>
      <c r="G10" s="143"/>
      <c r="H10" s="143"/>
      <c r="I10" s="142"/>
      <c r="J10" s="142"/>
      <c r="K10" s="142"/>
      <c r="L10" s="142"/>
      <c r="M10" s="142"/>
      <c r="N10" s="23"/>
      <c r="O10" s="22"/>
    </row>
    <row r="11" spans="1:16" ht="20.100000000000001" customHeight="1" x14ac:dyDescent="0.2">
      <c r="A11" s="132">
        <f>LOOKUP(5,Időbeosztás!I2:I16,Időbeosztás!A2:A16)</f>
        <v>6</v>
      </c>
      <c r="B11" s="133" t="str">
        <f>LOOKUP(5,Időbeosztás!I2:I16,Időbeosztás!C2:C16)</f>
        <v>március 29.</v>
      </c>
      <c r="C11" s="37"/>
      <c r="D11" s="143" t="s">
        <v>141</v>
      </c>
      <c r="E11" s="143"/>
      <c r="F11" s="143"/>
      <c r="G11" s="143" t="s">
        <v>142</v>
      </c>
      <c r="H11" s="143"/>
      <c r="I11" s="143"/>
      <c r="J11" s="143"/>
      <c r="K11" s="143"/>
      <c r="L11" s="144" t="s">
        <v>144</v>
      </c>
      <c r="M11" s="144"/>
      <c r="N11" s="144"/>
      <c r="O11" s="87"/>
    </row>
    <row r="12" spans="1:16" ht="20.100000000000001" customHeight="1" x14ac:dyDescent="0.2">
      <c r="A12" s="132"/>
      <c r="B12" s="133"/>
      <c r="C12" s="37"/>
      <c r="D12" s="143"/>
      <c r="E12" s="143"/>
      <c r="F12" s="143"/>
      <c r="G12" s="143"/>
      <c r="H12" s="143"/>
      <c r="I12" s="143"/>
      <c r="J12" s="143"/>
      <c r="K12" s="143"/>
      <c r="L12" s="144"/>
      <c r="M12" s="144"/>
      <c r="N12" s="144"/>
      <c r="O12" s="87"/>
    </row>
    <row r="13" spans="1:16" ht="20.100000000000001" customHeight="1" x14ac:dyDescent="0.2">
      <c r="A13" s="132">
        <f>LOOKUP(6,Időbeosztás!I2:I16,Időbeosztás!A2:A16)</f>
        <v>7</v>
      </c>
      <c r="B13" s="133" t="str">
        <f>LOOKUP(6,Időbeosztás!I2:I16,Időbeosztás!C2:C16)</f>
        <v>április 5.</v>
      </c>
      <c r="C13" s="143" t="s">
        <v>140</v>
      </c>
      <c r="D13" s="143"/>
      <c r="E13" s="143"/>
      <c r="F13" s="143"/>
      <c r="G13" s="143"/>
      <c r="H13" s="142" t="s">
        <v>230</v>
      </c>
      <c r="I13" s="142"/>
      <c r="J13" s="142"/>
      <c r="K13" s="142"/>
      <c r="L13" s="143" t="s">
        <v>143</v>
      </c>
      <c r="M13" s="143"/>
      <c r="N13" s="143"/>
      <c r="O13" s="145"/>
    </row>
    <row r="14" spans="1:16" ht="20.100000000000001" customHeight="1" x14ac:dyDescent="0.2">
      <c r="A14" s="132"/>
      <c r="B14" s="133"/>
      <c r="C14" s="143"/>
      <c r="D14" s="143"/>
      <c r="E14" s="143"/>
      <c r="F14" s="143"/>
      <c r="G14" s="143"/>
      <c r="H14" s="142"/>
      <c r="I14" s="142"/>
      <c r="J14" s="142"/>
      <c r="K14" s="142"/>
      <c r="L14" s="143"/>
      <c r="M14" s="143"/>
      <c r="N14" s="143"/>
      <c r="O14" s="145"/>
    </row>
    <row r="15" spans="1:16" ht="20.100000000000001" customHeight="1" x14ac:dyDescent="0.2">
      <c r="A15" s="132">
        <f>LOOKUP(7,Időbeosztás!I2:I16,Időbeosztás!A2:A16)</f>
        <v>8</v>
      </c>
      <c r="B15" s="133" t="str">
        <f>LOOKUP(7,Időbeosztás!I2:I16,Időbeosztás!C2:C16)</f>
        <v>április 12.</v>
      </c>
      <c r="C15" s="51"/>
      <c r="D15" s="143" t="s">
        <v>212</v>
      </c>
      <c r="E15" s="143"/>
      <c r="F15" s="143"/>
      <c r="G15" s="143"/>
      <c r="H15" s="143"/>
      <c r="I15" s="142" t="s">
        <v>211</v>
      </c>
      <c r="J15" s="142"/>
      <c r="K15" s="142"/>
      <c r="L15" s="142"/>
      <c r="M15" s="142"/>
      <c r="N15" s="23"/>
      <c r="O15" s="117"/>
    </row>
    <row r="16" spans="1:16" ht="20.100000000000001" customHeight="1" x14ac:dyDescent="0.2">
      <c r="A16" s="132"/>
      <c r="B16" s="133"/>
      <c r="C16" s="51"/>
      <c r="D16" s="143"/>
      <c r="E16" s="143"/>
      <c r="F16" s="143"/>
      <c r="G16" s="143"/>
      <c r="H16" s="143"/>
      <c r="I16" s="142"/>
      <c r="J16" s="142"/>
      <c r="K16" s="142"/>
      <c r="L16" s="142"/>
      <c r="M16" s="142"/>
      <c r="N16" s="23"/>
      <c r="O16" s="117"/>
    </row>
    <row r="17" spans="1:16" ht="20.100000000000001" customHeight="1" x14ac:dyDescent="0.2">
      <c r="A17" s="132">
        <f>LOOKUP(8,Időbeosztás!I2:I16,Időbeosztás!A2:A16)</f>
        <v>10</v>
      </c>
      <c r="B17" s="133" t="str">
        <f>LOOKUP(8,Időbeosztás!I2:I16,Időbeosztás!C2:C16)</f>
        <v>április 26.</v>
      </c>
      <c r="C17" s="37"/>
      <c r="D17" s="143" t="s">
        <v>141</v>
      </c>
      <c r="E17" s="143"/>
      <c r="F17" s="143"/>
      <c r="G17" s="143"/>
      <c r="H17" s="143" t="s">
        <v>225</v>
      </c>
      <c r="I17" s="143"/>
      <c r="J17" s="143"/>
      <c r="K17" s="143"/>
      <c r="L17" s="143"/>
      <c r="M17" s="147" t="s">
        <v>144</v>
      </c>
      <c r="N17" s="147"/>
      <c r="O17" s="87"/>
    </row>
    <row r="18" spans="1:16" ht="20.100000000000001" customHeight="1" x14ac:dyDescent="0.2">
      <c r="A18" s="132"/>
      <c r="B18" s="133"/>
      <c r="C18" s="37"/>
      <c r="D18" s="143"/>
      <c r="E18" s="143"/>
      <c r="F18" s="143"/>
      <c r="G18" s="143"/>
      <c r="H18" s="143"/>
      <c r="I18" s="143"/>
      <c r="J18" s="143"/>
      <c r="K18" s="143"/>
      <c r="L18" s="143"/>
      <c r="M18" s="147"/>
      <c r="N18" s="147"/>
      <c r="O18" s="87"/>
    </row>
    <row r="19" spans="1:16" ht="20.100000000000001" customHeight="1" x14ac:dyDescent="0.2">
      <c r="A19" s="132">
        <f>LOOKUP(9,Időbeosztás!I2:I16,Időbeosztás!A2:A16)</f>
        <v>11</v>
      </c>
      <c r="B19" s="133" t="str">
        <f>LOOKUP(9,Időbeosztás!I2:I16,Időbeosztás!C2:C16)</f>
        <v>május 3.</v>
      </c>
      <c r="C19" s="143" t="s">
        <v>140</v>
      </c>
      <c r="D19" s="143"/>
      <c r="E19" s="143"/>
      <c r="F19" s="143"/>
      <c r="G19" s="143"/>
      <c r="H19" s="142" t="s">
        <v>230</v>
      </c>
      <c r="I19" s="142"/>
      <c r="J19" s="142"/>
      <c r="K19" s="142"/>
      <c r="L19" s="143" t="s">
        <v>143</v>
      </c>
      <c r="M19" s="143"/>
      <c r="N19" s="143"/>
      <c r="O19" s="87"/>
    </row>
    <row r="20" spans="1:16" ht="20.100000000000001" customHeight="1" x14ac:dyDescent="0.2">
      <c r="A20" s="132"/>
      <c r="B20" s="133"/>
      <c r="C20" s="143"/>
      <c r="D20" s="143"/>
      <c r="E20" s="143"/>
      <c r="F20" s="143"/>
      <c r="G20" s="143"/>
      <c r="H20" s="142"/>
      <c r="I20" s="142"/>
      <c r="J20" s="142"/>
      <c r="K20" s="142"/>
      <c r="L20" s="143"/>
      <c r="M20" s="143"/>
      <c r="N20" s="143"/>
      <c r="O20" s="87"/>
    </row>
    <row r="21" spans="1:16" ht="20.100000000000001" customHeight="1" x14ac:dyDescent="0.2">
      <c r="A21" s="132">
        <f>LOOKUP(10,Időbeosztás!I2:I16,Időbeosztás!A2:A16)</f>
        <v>12</v>
      </c>
      <c r="B21" s="133" t="str">
        <f>LOOKUP(10,Időbeosztás!I2:I16,Időbeosztás!C2:C16)</f>
        <v>május 10.</v>
      </c>
      <c r="C21" s="51"/>
      <c r="D21" s="143" t="s">
        <v>212</v>
      </c>
      <c r="E21" s="143"/>
      <c r="F21" s="143"/>
      <c r="G21" s="143"/>
      <c r="H21" s="143"/>
      <c r="I21" s="142" t="s">
        <v>211</v>
      </c>
      <c r="J21" s="142"/>
      <c r="K21" s="142"/>
      <c r="L21" s="142"/>
      <c r="M21" s="142"/>
      <c r="N21" s="54"/>
      <c r="O21" s="67"/>
    </row>
    <row r="22" spans="1:16" ht="20.100000000000001" customHeight="1" x14ac:dyDescent="0.2">
      <c r="A22" s="132"/>
      <c r="B22" s="133"/>
      <c r="C22" s="51"/>
      <c r="D22" s="143"/>
      <c r="E22" s="143"/>
      <c r="F22" s="143"/>
      <c r="G22" s="143"/>
      <c r="H22" s="143"/>
      <c r="I22" s="142"/>
      <c r="J22" s="142"/>
      <c r="K22" s="142"/>
      <c r="L22" s="142"/>
      <c r="M22" s="142"/>
      <c r="N22" s="54"/>
      <c r="O22" s="67"/>
    </row>
    <row r="23" spans="1:16" ht="20.100000000000001" customHeight="1" x14ac:dyDescent="0.2">
      <c r="A23" s="132">
        <f>LOOKUP(11,Időbeosztás!I2:I16,Időbeosztás!A2:A16)</f>
        <v>13</v>
      </c>
      <c r="B23" s="133" t="str">
        <f>LOOKUP(11,Időbeosztás!I2:I16,Időbeosztás!C2:C16)</f>
        <v>május 17.</v>
      </c>
      <c r="C23" s="37"/>
      <c r="D23" s="143" t="s">
        <v>141</v>
      </c>
      <c r="E23" s="143"/>
      <c r="F23" s="143"/>
      <c r="G23" s="143"/>
      <c r="H23" s="143" t="s">
        <v>142</v>
      </c>
      <c r="I23" s="143"/>
      <c r="J23" s="143"/>
      <c r="K23" s="143"/>
      <c r="L23" s="143"/>
      <c r="M23" s="147" t="s">
        <v>144</v>
      </c>
      <c r="N23" s="147"/>
      <c r="O23" s="87"/>
      <c r="P23" s="46"/>
    </row>
    <row r="24" spans="1:16" ht="20.100000000000001" customHeight="1" x14ac:dyDescent="0.2">
      <c r="A24" s="132"/>
      <c r="B24" s="133"/>
      <c r="C24" s="37"/>
      <c r="D24" s="143"/>
      <c r="E24" s="143"/>
      <c r="F24" s="143"/>
      <c r="G24" s="143"/>
      <c r="H24" s="143"/>
      <c r="I24" s="143"/>
      <c r="J24" s="143"/>
      <c r="K24" s="143"/>
      <c r="L24" s="143"/>
      <c r="M24" s="147"/>
      <c r="N24" s="147"/>
      <c r="O24" s="87"/>
      <c r="P24" s="46"/>
    </row>
    <row r="25" spans="1:16" ht="20.100000000000001" customHeight="1" x14ac:dyDescent="0.2">
      <c r="A25" s="132">
        <f>LOOKUP(12,Időbeosztás!I2:I16,Időbeosztás!A2:A16)</f>
        <v>14</v>
      </c>
      <c r="B25" s="133" t="str">
        <f>LOOKUP(12,Időbeosztás!I2:I16,Időbeosztás!C2:C16)</f>
        <v>május 24.</v>
      </c>
      <c r="C25" s="143" t="s">
        <v>140</v>
      </c>
      <c r="D25" s="143"/>
      <c r="E25" s="143"/>
      <c r="F25" s="143"/>
      <c r="G25" s="143"/>
      <c r="H25" s="142" t="s">
        <v>230</v>
      </c>
      <c r="I25" s="142"/>
      <c r="J25" s="142"/>
      <c r="K25" s="143" t="s">
        <v>143</v>
      </c>
      <c r="L25" s="143"/>
      <c r="M25" s="143"/>
      <c r="N25" s="143"/>
      <c r="O25" s="67"/>
      <c r="P25" s="24"/>
    </row>
    <row r="26" spans="1:16" ht="20.100000000000001" customHeight="1" x14ac:dyDescent="0.2">
      <c r="A26" s="140"/>
      <c r="B26" s="141"/>
      <c r="C26" s="143"/>
      <c r="D26" s="143"/>
      <c r="E26" s="143"/>
      <c r="F26" s="143"/>
      <c r="G26" s="143"/>
      <c r="H26" s="142"/>
      <c r="I26" s="142"/>
      <c r="J26" s="142"/>
      <c r="K26" s="143"/>
      <c r="L26" s="143"/>
      <c r="M26" s="143"/>
      <c r="N26" s="143"/>
      <c r="O26" s="67"/>
    </row>
    <row r="27" spans="1:16" ht="20.100000000000001" customHeight="1" thickBot="1" x14ac:dyDescent="0.25">
      <c r="A27" s="137" t="s">
        <v>237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6" x14ac:dyDescent="0.2">
      <c r="B28" s="98"/>
      <c r="C28" s="65"/>
      <c r="D28" s="65"/>
      <c r="E28" s="65"/>
    </row>
    <row r="29" spans="1:16" x14ac:dyDescent="0.2">
      <c r="B29" s="98"/>
      <c r="C29" s="65"/>
    </row>
    <row r="30" spans="1:16" x14ac:dyDescent="0.2">
      <c r="B30" s="98"/>
    </row>
  </sheetData>
  <mergeCells count="58">
    <mergeCell ref="A1:O1"/>
    <mergeCell ref="A5:A6"/>
    <mergeCell ref="A7:A8"/>
    <mergeCell ref="B5:B6"/>
    <mergeCell ref="B7:B8"/>
    <mergeCell ref="A3:A4"/>
    <mergeCell ref="B3:B4"/>
    <mergeCell ref="I3:M4"/>
    <mergeCell ref="A27:O27"/>
    <mergeCell ref="A25:A26"/>
    <mergeCell ref="A9:A10"/>
    <mergeCell ref="A11:A12"/>
    <mergeCell ref="B25:B26"/>
    <mergeCell ref="B23:B24"/>
    <mergeCell ref="A13:A14"/>
    <mergeCell ref="B9:B10"/>
    <mergeCell ref="A21:A22"/>
    <mergeCell ref="B21:B22"/>
    <mergeCell ref="A23:A24"/>
    <mergeCell ref="B11:B12"/>
    <mergeCell ref="A15:A16"/>
    <mergeCell ref="A17:A18"/>
    <mergeCell ref="L19:N20"/>
    <mergeCell ref="A19:A20"/>
    <mergeCell ref="B17:B18"/>
    <mergeCell ref="B19:B20"/>
    <mergeCell ref="B13:B14"/>
    <mergeCell ref="B15:B16"/>
    <mergeCell ref="D3:H4"/>
    <mergeCell ref="D9:H10"/>
    <mergeCell ref="D15:H16"/>
    <mergeCell ref="I9:M10"/>
    <mergeCell ref="H7:K8"/>
    <mergeCell ref="D5:G6"/>
    <mergeCell ref="L7:O8"/>
    <mergeCell ref="C7:G8"/>
    <mergeCell ref="C25:G26"/>
    <mergeCell ref="H5:L6"/>
    <mergeCell ref="H17:L18"/>
    <mergeCell ref="H23:L24"/>
    <mergeCell ref="G11:K12"/>
    <mergeCell ref="H13:K14"/>
    <mergeCell ref="H19:K20"/>
    <mergeCell ref="H25:J26"/>
    <mergeCell ref="D11:F12"/>
    <mergeCell ref="D17:G18"/>
    <mergeCell ref="D23:G24"/>
    <mergeCell ref="L13:O14"/>
    <mergeCell ref="K25:N26"/>
    <mergeCell ref="M5:O6"/>
    <mergeCell ref="M17:N18"/>
    <mergeCell ref="M23:N24"/>
    <mergeCell ref="L11:N12"/>
    <mergeCell ref="I15:M16"/>
    <mergeCell ref="D21:H22"/>
    <mergeCell ref="I21:M22"/>
    <mergeCell ref="C13:G14"/>
    <mergeCell ref="C19:G20"/>
  </mergeCells>
  <phoneticPr fontId="0" type="noConversion"/>
  <printOptions horizontalCentered="1" verticalCentered="1"/>
  <pageMargins left="0.15748031496062992" right="0.15748031496062992" top="0.19685039370078741" bottom="0.19685039370078741" header="0.15748031496062992" footer="0.15748031496062992"/>
  <pageSetup paperSize="9" scale="91" orientation="landscape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style="11" customWidth="1"/>
    <col min="2" max="2" width="15.7109375" style="11" customWidth="1"/>
    <col min="3" max="15" width="10.7109375" style="11" customWidth="1"/>
    <col min="16" max="16384" width="9.140625" style="11"/>
  </cols>
  <sheetData>
    <row r="1" spans="1:16" ht="18" x14ac:dyDescent="0.2">
      <c r="A1" s="249" t="s">
        <v>135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1"/>
    </row>
    <row r="2" spans="1:16" ht="25.5" x14ac:dyDescent="0.2">
      <c r="A2" s="17" t="s">
        <v>7</v>
      </c>
      <c r="B2" s="74" t="s">
        <v>8</v>
      </c>
      <c r="C2" s="19" t="s">
        <v>9</v>
      </c>
      <c r="D2" s="19" t="s">
        <v>179</v>
      </c>
      <c r="E2" s="19" t="s">
        <v>180</v>
      </c>
      <c r="F2" s="19" t="s">
        <v>181</v>
      </c>
      <c r="G2" s="19" t="s">
        <v>182</v>
      </c>
      <c r="H2" s="19" t="s">
        <v>183</v>
      </c>
      <c r="I2" s="19" t="s">
        <v>184</v>
      </c>
      <c r="J2" s="19" t="s">
        <v>185</v>
      </c>
      <c r="K2" s="19" t="s">
        <v>186</v>
      </c>
      <c r="L2" s="19" t="s">
        <v>187</v>
      </c>
      <c r="M2" s="19" t="s">
        <v>10</v>
      </c>
      <c r="N2" s="19" t="s">
        <v>188</v>
      </c>
      <c r="O2" s="59" t="s">
        <v>189</v>
      </c>
      <c r="P2" s="44"/>
    </row>
    <row r="3" spans="1:16" ht="20.100000000000001" customHeight="1" x14ac:dyDescent="0.2">
      <c r="A3" s="132">
        <f>LOOKUP(1,Időbeosztás!I2:I16,Időbeosztás!A2:A16)</f>
        <v>1</v>
      </c>
      <c r="B3" s="133" t="str">
        <f>LOOKUP(1,Időbeosztás!I2:I16,Időbeosztás!C2:C16)</f>
        <v>február 22.</v>
      </c>
      <c r="C3" s="51"/>
      <c r="D3" s="161" t="s">
        <v>261</v>
      </c>
      <c r="E3" s="161"/>
      <c r="F3" s="161"/>
      <c r="G3" s="161"/>
      <c r="H3" s="161"/>
      <c r="I3" s="54"/>
      <c r="J3" s="54"/>
      <c r="K3" s="54"/>
      <c r="L3" s="54"/>
      <c r="M3" s="54"/>
      <c r="N3" s="37"/>
      <c r="O3" s="85"/>
    </row>
    <row r="4" spans="1:16" ht="20.100000000000001" customHeight="1" x14ac:dyDescent="0.2">
      <c r="A4" s="132"/>
      <c r="B4" s="133"/>
      <c r="C4" s="51"/>
      <c r="D4" s="161"/>
      <c r="E4" s="161"/>
      <c r="F4" s="161"/>
      <c r="G4" s="161"/>
      <c r="H4" s="161"/>
      <c r="I4" s="54"/>
      <c r="J4" s="54"/>
      <c r="K4" s="54"/>
      <c r="L4" s="54"/>
      <c r="M4" s="54"/>
      <c r="N4" s="37"/>
      <c r="O4" s="85"/>
    </row>
    <row r="5" spans="1:16" ht="20.100000000000001" customHeight="1" x14ac:dyDescent="0.2">
      <c r="A5" s="132">
        <f>LOOKUP(2,Időbeosztás!I2:I16,Időbeosztás!A2:A16)</f>
        <v>2</v>
      </c>
      <c r="B5" s="133" t="str">
        <f>LOOKUP(2,Időbeosztás!I2:I16,Időbeosztás!C2:C16)</f>
        <v>március 1.</v>
      </c>
      <c r="C5" s="51"/>
      <c r="D5" s="148" t="s">
        <v>196</v>
      </c>
      <c r="E5" s="148"/>
      <c r="F5" s="148"/>
      <c r="G5" s="161" t="s">
        <v>198</v>
      </c>
      <c r="H5" s="161"/>
      <c r="I5" s="161"/>
      <c r="J5" s="161"/>
      <c r="K5" s="161"/>
      <c r="L5" s="54"/>
      <c r="M5" s="51"/>
      <c r="N5" s="51"/>
      <c r="O5" s="67"/>
    </row>
    <row r="6" spans="1:16" ht="20.100000000000001" customHeight="1" x14ac:dyDescent="0.2">
      <c r="A6" s="132"/>
      <c r="B6" s="133"/>
      <c r="C6" s="51"/>
      <c r="D6" s="148"/>
      <c r="E6" s="148"/>
      <c r="F6" s="148"/>
      <c r="G6" s="161"/>
      <c r="H6" s="161"/>
      <c r="I6" s="161"/>
      <c r="J6" s="161"/>
      <c r="K6" s="161"/>
      <c r="L6" s="54"/>
      <c r="M6" s="51"/>
      <c r="N6" s="51"/>
      <c r="O6" s="67"/>
    </row>
    <row r="7" spans="1:16" ht="20.100000000000001" customHeight="1" x14ac:dyDescent="0.2">
      <c r="A7" s="132">
        <f>LOOKUP(3,Időbeosztás!I2:I16,Időbeosztás!A2:A16)</f>
        <v>3</v>
      </c>
      <c r="B7" s="133" t="str">
        <f>LOOKUP(3,Időbeosztás!I2:I16,Időbeosztás!C2:C16)</f>
        <v>március 8.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87"/>
    </row>
    <row r="8" spans="1:16" ht="20.100000000000001" customHeight="1" x14ac:dyDescent="0.2">
      <c r="A8" s="132"/>
      <c r="B8" s="13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87"/>
    </row>
    <row r="9" spans="1:16" ht="20.100000000000001" customHeight="1" x14ac:dyDescent="0.2">
      <c r="A9" s="132">
        <f>LOOKUP(4,Időbeosztás!I2:I16,Időbeosztás!A2:A16)</f>
        <v>5</v>
      </c>
      <c r="B9" s="169" t="str">
        <f>LOOKUP(4,Időbeosztás!I2:I16,Időbeosztás!C2:C16)</f>
        <v>március 22.</v>
      </c>
      <c r="C9" s="54"/>
      <c r="D9" s="161" t="s">
        <v>261</v>
      </c>
      <c r="E9" s="161"/>
      <c r="F9" s="161"/>
      <c r="G9" s="161"/>
      <c r="H9" s="161"/>
      <c r="I9" s="54"/>
      <c r="J9" s="54"/>
      <c r="K9" s="54"/>
      <c r="L9" s="54"/>
      <c r="M9" s="54"/>
      <c r="N9" s="37"/>
      <c r="O9" s="85"/>
    </row>
    <row r="10" spans="1:16" ht="20.100000000000001" customHeight="1" x14ac:dyDescent="0.2">
      <c r="A10" s="132"/>
      <c r="B10" s="169"/>
      <c r="C10" s="54"/>
      <c r="D10" s="161"/>
      <c r="E10" s="161"/>
      <c r="F10" s="161"/>
      <c r="G10" s="161"/>
      <c r="H10" s="161"/>
      <c r="I10" s="54"/>
      <c r="J10" s="54"/>
      <c r="K10" s="54"/>
      <c r="L10" s="54"/>
      <c r="M10" s="54"/>
      <c r="N10" s="37"/>
      <c r="O10" s="85"/>
    </row>
    <row r="11" spans="1:16" ht="20.100000000000001" customHeight="1" x14ac:dyDescent="0.2">
      <c r="A11" s="132">
        <f>LOOKUP(5,Időbeosztás!I2:I16,Időbeosztás!A2:A16)</f>
        <v>6</v>
      </c>
      <c r="B11" s="133" t="str">
        <f>LOOKUP(5,Időbeosztás!I2:I16,Időbeosztás!C2:C16)</f>
        <v>március 29.</v>
      </c>
      <c r="C11" s="51"/>
      <c r="D11" s="148" t="s">
        <v>196</v>
      </c>
      <c r="E11" s="148"/>
      <c r="F11" s="161" t="s">
        <v>198</v>
      </c>
      <c r="G11" s="161"/>
      <c r="H11" s="161"/>
      <c r="I11" s="161"/>
      <c r="J11" s="161"/>
      <c r="K11" s="54"/>
      <c r="L11" s="54"/>
      <c r="M11" s="54"/>
      <c r="N11" s="54"/>
      <c r="O11" s="67"/>
    </row>
    <row r="12" spans="1:16" ht="20.100000000000001" customHeight="1" x14ac:dyDescent="0.2">
      <c r="A12" s="132"/>
      <c r="B12" s="133"/>
      <c r="C12" s="51"/>
      <c r="D12" s="148"/>
      <c r="E12" s="148"/>
      <c r="F12" s="161"/>
      <c r="G12" s="161"/>
      <c r="H12" s="161"/>
      <c r="I12" s="161"/>
      <c r="J12" s="161"/>
      <c r="K12" s="54"/>
      <c r="L12" s="54"/>
      <c r="M12" s="54"/>
      <c r="N12" s="54"/>
      <c r="O12" s="67"/>
    </row>
    <row r="13" spans="1:16" ht="20.100000000000001" customHeight="1" x14ac:dyDescent="0.2">
      <c r="A13" s="132">
        <f>LOOKUP(6,Időbeosztás!I2:I16,Időbeosztás!A2:A16)</f>
        <v>7</v>
      </c>
      <c r="B13" s="133" t="str">
        <f>LOOKUP(6,Időbeosztás!I2:I16,Időbeosztás!C2:C16)</f>
        <v>április 5.</v>
      </c>
      <c r="C13" s="51"/>
      <c r="D13" s="48"/>
      <c r="E13" s="48"/>
      <c r="F13" s="54"/>
      <c r="G13" s="54"/>
      <c r="H13" s="54"/>
      <c r="I13" s="54"/>
      <c r="J13" s="54"/>
      <c r="K13" s="54"/>
      <c r="L13" s="54"/>
      <c r="M13" s="54"/>
      <c r="N13" s="54"/>
      <c r="O13" s="87"/>
    </row>
    <row r="14" spans="1:16" ht="20.100000000000001" customHeight="1" x14ac:dyDescent="0.2">
      <c r="A14" s="132"/>
      <c r="B14" s="133"/>
      <c r="C14" s="51"/>
      <c r="D14" s="48"/>
      <c r="E14" s="48"/>
      <c r="F14" s="54"/>
      <c r="G14" s="54"/>
      <c r="H14" s="54"/>
      <c r="I14" s="54"/>
      <c r="J14" s="54"/>
      <c r="K14" s="54"/>
      <c r="L14" s="54"/>
      <c r="M14" s="54"/>
      <c r="N14" s="54"/>
      <c r="O14" s="87"/>
    </row>
    <row r="15" spans="1:16" ht="20.100000000000001" customHeight="1" x14ac:dyDescent="0.2">
      <c r="A15" s="132">
        <f>LOOKUP(7,Időbeosztás!I2:I16,Időbeosztás!A2:A16)</f>
        <v>8</v>
      </c>
      <c r="B15" s="133" t="str">
        <f>LOOKUP(7,Időbeosztás!I2:I16,Időbeosztás!C2:C16)</f>
        <v>április 12.</v>
      </c>
      <c r="C15" s="54"/>
      <c r="D15" s="161" t="s">
        <v>261</v>
      </c>
      <c r="E15" s="161"/>
      <c r="F15" s="161"/>
      <c r="G15" s="161"/>
      <c r="H15" s="161"/>
      <c r="I15" s="54"/>
      <c r="J15" s="54"/>
      <c r="K15" s="54"/>
      <c r="L15" s="54"/>
      <c r="M15" s="54"/>
      <c r="N15" s="37"/>
      <c r="O15" s="85"/>
    </row>
    <row r="16" spans="1:16" ht="20.100000000000001" customHeight="1" x14ac:dyDescent="0.2">
      <c r="A16" s="132"/>
      <c r="B16" s="133"/>
      <c r="C16" s="54"/>
      <c r="D16" s="161"/>
      <c r="E16" s="161"/>
      <c r="F16" s="161"/>
      <c r="G16" s="161"/>
      <c r="H16" s="161"/>
      <c r="I16" s="54"/>
      <c r="J16" s="54"/>
      <c r="K16" s="54"/>
      <c r="L16" s="54"/>
      <c r="M16" s="54"/>
      <c r="N16" s="37"/>
      <c r="O16" s="85"/>
    </row>
    <row r="17" spans="1:16" ht="20.100000000000001" customHeight="1" x14ac:dyDescent="0.2">
      <c r="A17" s="132">
        <f>LOOKUP(8,Időbeosztás!I2:I16,Időbeosztás!A2:A16)</f>
        <v>10</v>
      </c>
      <c r="B17" s="133" t="str">
        <f>LOOKUP(8,Időbeosztás!I2:I16,Időbeosztás!C2:C16)</f>
        <v>április 26.</v>
      </c>
      <c r="C17" s="51"/>
      <c r="D17" s="148" t="s">
        <v>196</v>
      </c>
      <c r="E17" s="148"/>
      <c r="F17" s="148"/>
      <c r="G17" s="161" t="s">
        <v>198</v>
      </c>
      <c r="H17" s="161"/>
      <c r="I17" s="161"/>
      <c r="J17" s="161"/>
      <c r="K17" s="161"/>
      <c r="L17" s="54"/>
      <c r="M17" s="54"/>
      <c r="N17" s="54"/>
      <c r="O17" s="67"/>
    </row>
    <row r="18" spans="1:16" ht="20.100000000000001" customHeight="1" x14ac:dyDescent="0.2">
      <c r="A18" s="132"/>
      <c r="B18" s="133"/>
      <c r="C18" s="51"/>
      <c r="D18" s="148"/>
      <c r="E18" s="148"/>
      <c r="F18" s="148"/>
      <c r="G18" s="161"/>
      <c r="H18" s="161"/>
      <c r="I18" s="161"/>
      <c r="J18" s="161"/>
      <c r="K18" s="161"/>
      <c r="L18" s="54"/>
      <c r="M18" s="54"/>
      <c r="N18" s="54"/>
      <c r="O18" s="67"/>
    </row>
    <row r="19" spans="1:16" ht="20.100000000000001" customHeight="1" x14ac:dyDescent="0.2">
      <c r="A19" s="132">
        <f>LOOKUP(9,Időbeosztás!I2:I16,Időbeosztás!A2:A16)</f>
        <v>11</v>
      </c>
      <c r="B19" s="133" t="str">
        <f>LOOKUP(9,Időbeosztás!I2:I16,Időbeosztás!C2:C16)</f>
        <v>május 3.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87"/>
    </row>
    <row r="20" spans="1:16" ht="20.100000000000001" customHeight="1" x14ac:dyDescent="0.2">
      <c r="A20" s="132"/>
      <c r="B20" s="133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87"/>
    </row>
    <row r="21" spans="1:16" ht="20.100000000000001" customHeight="1" x14ac:dyDescent="0.2">
      <c r="A21" s="132">
        <f>LOOKUP(10,Időbeosztás!I2:I16,Időbeosztás!A2:A16)</f>
        <v>12</v>
      </c>
      <c r="B21" s="133" t="str">
        <f>LOOKUP(10,Időbeosztás!I2:I16,Időbeosztás!C2:C16)</f>
        <v>május 10.</v>
      </c>
      <c r="C21" s="54"/>
      <c r="D21" s="161" t="s">
        <v>261</v>
      </c>
      <c r="E21" s="161"/>
      <c r="F21" s="161"/>
      <c r="G21" s="161"/>
      <c r="H21" s="161"/>
      <c r="I21" s="54"/>
      <c r="J21" s="54"/>
      <c r="K21" s="54"/>
      <c r="L21" s="54"/>
      <c r="M21" s="54"/>
      <c r="N21" s="37"/>
      <c r="O21" s="85"/>
    </row>
    <row r="22" spans="1:16" ht="20.100000000000001" customHeight="1" x14ac:dyDescent="0.2">
      <c r="A22" s="132"/>
      <c r="B22" s="133"/>
      <c r="C22" s="54"/>
      <c r="D22" s="161"/>
      <c r="E22" s="161"/>
      <c r="F22" s="161"/>
      <c r="G22" s="161"/>
      <c r="H22" s="161"/>
      <c r="I22" s="54"/>
      <c r="J22" s="54"/>
      <c r="K22" s="54"/>
      <c r="L22" s="54"/>
      <c r="M22" s="54"/>
      <c r="N22" s="37"/>
      <c r="O22" s="85"/>
    </row>
    <row r="23" spans="1:16" ht="20.100000000000001" customHeight="1" x14ac:dyDescent="0.2">
      <c r="A23" s="132">
        <f>LOOKUP(11,Időbeosztás!I2:I16,Időbeosztás!A2:A16)</f>
        <v>13</v>
      </c>
      <c r="B23" s="133" t="str">
        <f>LOOKUP(11,Időbeosztás!I2:I16,Időbeosztás!C2:C16)</f>
        <v>május 17.</v>
      </c>
      <c r="C23" s="51"/>
      <c r="D23" s="148" t="s">
        <v>196</v>
      </c>
      <c r="E23" s="148"/>
      <c r="F23" s="161" t="s">
        <v>198</v>
      </c>
      <c r="G23" s="161"/>
      <c r="H23" s="161"/>
      <c r="I23" s="161"/>
      <c r="J23" s="161"/>
      <c r="K23" s="48"/>
      <c r="L23" s="54"/>
      <c r="M23" s="54"/>
      <c r="N23" s="54"/>
      <c r="O23" s="67"/>
      <c r="P23" s="42"/>
    </row>
    <row r="24" spans="1:16" ht="20.100000000000001" customHeight="1" x14ac:dyDescent="0.2">
      <c r="A24" s="132"/>
      <c r="B24" s="133"/>
      <c r="C24" s="51"/>
      <c r="D24" s="148"/>
      <c r="E24" s="148"/>
      <c r="F24" s="161"/>
      <c r="G24" s="161"/>
      <c r="H24" s="161"/>
      <c r="I24" s="161"/>
      <c r="J24" s="161"/>
      <c r="K24" s="48"/>
      <c r="L24" s="54"/>
      <c r="M24" s="54"/>
      <c r="N24" s="54"/>
      <c r="O24" s="67"/>
    </row>
    <row r="25" spans="1:16" ht="20.100000000000001" customHeight="1" x14ac:dyDescent="0.2">
      <c r="A25" s="132">
        <f>LOOKUP(12,Időbeosztás!I2:I16,Időbeosztás!A2:A16)</f>
        <v>14</v>
      </c>
      <c r="B25" s="133" t="str">
        <f>LOOKUP(12,Időbeosztás!I2:I16,Időbeosztás!C2:C16)</f>
        <v>május 24.</v>
      </c>
      <c r="C25" s="51"/>
      <c r="D25" s="48"/>
      <c r="E25" s="48"/>
      <c r="F25" s="54"/>
      <c r="G25" s="54"/>
      <c r="H25" s="54"/>
      <c r="I25" s="54"/>
      <c r="J25" s="54"/>
      <c r="K25" s="54"/>
      <c r="L25" s="54"/>
      <c r="M25" s="54"/>
      <c r="N25" s="54"/>
      <c r="O25" s="87"/>
    </row>
    <row r="26" spans="1:16" ht="20.100000000000001" customHeight="1" x14ac:dyDescent="0.2">
      <c r="A26" s="140"/>
      <c r="B26" s="141"/>
      <c r="C26" s="51"/>
      <c r="D26" s="48"/>
      <c r="E26" s="48"/>
      <c r="F26" s="54"/>
      <c r="G26" s="54"/>
      <c r="H26" s="54"/>
      <c r="I26" s="54"/>
      <c r="J26" s="54"/>
      <c r="K26" s="54"/>
      <c r="L26" s="54"/>
      <c r="M26" s="54"/>
      <c r="N26" s="54"/>
      <c r="O26" s="87"/>
    </row>
    <row r="27" spans="1:16" ht="20.100000000000001" customHeight="1" thickBot="1" x14ac:dyDescent="0.25">
      <c r="A27" s="163" t="s">
        <v>269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5"/>
    </row>
    <row r="28" spans="1:16" x14ac:dyDescent="0.2">
      <c r="B28" s="89" t="s">
        <v>273</v>
      </c>
    </row>
  </sheetData>
  <mergeCells count="38">
    <mergeCell ref="A11:A12"/>
    <mergeCell ref="B11:B12"/>
    <mergeCell ref="A5:A6"/>
    <mergeCell ref="B5:B6"/>
    <mergeCell ref="A7:A8"/>
    <mergeCell ref="B7:B8"/>
    <mergeCell ref="A1:O1"/>
    <mergeCell ref="A3:A4"/>
    <mergeCell ref="B3:B4"/>
    <mergeCell ref="A9:A10"/>
    <mergeCell ref="B9:B10"/>
    <mergeCell ref="D5:F6"/>
    <mergeCell ref="D3:H4"/>
    <mergeCell ref="G5:K6"/>
    <mergeCell ref="D9:H10"/>
    <mergeCell ref="B19:B20"/>
    <mergeCell ref="A13:A14"/>
    <mergeCell ref="B13:B14"/>
    <mergeCell ref="A15:A16"/>
    <mergeCell ref="B15:B16"/>
    <mergeCell ref="A17:A18"/>
    <mergeCell ref="B17:B18"/>
    <mergeCell ref="D17:F18"/>
    <mergeCell ref="A25:A26"/>
    <mergeCell ref="B25:B26"/>
    <mergeCell ref="A27:O27"/>
    <mergeCell ref="D11:E12"/>
    <mergeCell ref="D23:E24"/>
    <mergeCell ref="F11:J12"/>
    <mergeCell ref="G17:K18"/>
    <mergeCell ref="F23:J24"/>
    <mergeCell ref="D15:H16"/>
    <mergeCell ref="D21:H22"/>
    <mergeCell ref="A19:A20"/>
    <mergeCell ref="A21:A22"/>
    <mergeCell ref="B21:B22"/>
    <mergeCell ref="A23:A24"/>
    <mergeCell ref="B23:B24"/>
  </mergeCells>
  <printOptions horizontalCentered="1" verticalCentered="1"/>
  <pageMargins left="0.1" right="0.1" top="0.1" bottom="0.1" header="0.21" footer="0.19"/>
  <pageSetup paperSize="9" scale="91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style="11" customWidth="1"/>
    <col min="2" max="2" width="15.7109375" style="11" customWidth="1"/>
    <col min="3" max="15" width="10.7109375" style="11" customWidth="1"/>
    <col min="16" max="16384" width="9.140625" style="11"/>
  </cols>
  <sheetData>
    <row r="1" spans="1:16" ht="18" x14ac:dyDescent="0.2">
      <c r="A1" s="249" t="s">
        <v>136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1"/>
    </row>
    <row r="2" spans="1:16" ht="25.5" x14ac:dyDescent="0.2">
      <c r="A2" s="17" t="s">
        <v>7</v>
      </c>
      <c r="B2" s="74" t="s">
        <v>8</v>
      </c>
      <c r="C2" s="19" t="s">
        <v>9</v>
      </c>
      <c r="D2" s="19" t="s">
        <v>179</v>
      </c>
      <c r="E2" s="19" t="s">
        <v>180</v>
      </c>
      <c r="F2" s="19" t="s">
        <v>181</v>
      </c>
      <c r="G2" s="19" t="s">
        <v>182</v>
      </c>
      <c r="H2" s="19" t="s">
        <v>183</v>
      </c>
      <c r="I2" s="19" t="s">
        <v>184</v>
      </c>
      <c r="J2" s="19" t="s">
        <v>185</v>
      </c>
      <c r="K2" s="19" t="s">
        <v>186</v>
      </c>
      <c r="L2" s="19" t="s">
        <v>187</v>
      </c>
      <c r="M2" s="19" t="s">
        <v>10</v>
      </c>
      <c r="N2" s="19" t="s">
        <v>188</v>
      </c>
      <c r="O2" s="59" t="s">
        <v>189</v>
      </c>
      <c r="P2" s="44"/>
    </row>
    <row r="3" spans="1:16" ht="20.100000000000001" customHeight="1" x14ac:dyDescent="0.2">
      <c r="A3" s="132">
        <f>LOOKUP(1,Időbeosztás!I2:I16,Időbeosztás!A2:A16)</f>
        <v>1</v>
      </c>
      <c r="B3" s="133" t="str">
        <f>LOOKUP(1,Időbeosztás!I2:I16,Időbeosztás!C2:C16)</f>
        <v>február 22.</v>
      </c>
      <c r="C3" s="51"/>
      <c r="D3" s="161" t="s">
        <v>262</v>
      </c>
      <c r="E3" s="161"/>
      <c r="F3" s="161"/>
      <c r="G3" s="161"/>
      <c r="H3" s="161"/>
      <c r="I3" s="54"/>
      <c r="J3" s="54"/>
      <c r="K3" s="54"/>
      <c r="L3" s="54"/>
      <c r="M3" s="54"/>
      <c r="N3" s="37"/>
      <c r="O3" s="85"/>
    </row>
    <row r="4" spans="1:16" ht="20.100000000000001" customHeight="1" x14ac:dyDescent="0.2">
      <c r="A4" s="132"/>
      <c r="B4" s="133"/>
      <c r="C4" s="51"/>
      <c r="D4" s="161"/>
      <c r="E4" s="161"/>
      <c r="F4" s="161"/>
      <c r="G4" s="161"/>
      <c r="H4" s="161"/>
      <c r="I4" s="54"/>
      <c r="J4" s="54"/>
      <c r="K4" s="54"/>
      <c r="L4" s="54"/>
      <c r="M4" s="54"/>
      <c r="N4" s="37"/>
      <c r="O4" s="85"/>
    </row>
    <row r="5" spans="1:16" ht="20.100000000000001" customHeight="1" x14ac:dyDescent="0.2">
      <c r="A5" s="132">
        <f>LOOKUP(2,Időbeosztás!I2:I16,Időbeosztás!A2:A16)</f>
        <v>2</v>
      </c>
      <c r="B5" s="133" t="str">
        <f>LOOKUP(2,Időbeosztás!I2:I16,Időbeosztás!C2:C16)</f>
        <v>március 1.</v>
      </c>
      <c r="C5" s="51"/>
      <c r="D5" s="148" t="s">
        <v>196</v>
      </c>
      <c r="E5" s="148"/>
      <c r="F5" s="148"/>
      <c r="G5" s="161" t="s">
        <v>174</v>
      </c>
      <c r="H5" s="161"/>
      <c r="I5" s="161"/>
      <c r="J5" s="161"/>
      <c r="K5" s="161"/>
      <c r="L5" s="54"/>
      <c r="M5" s="51"/>
      <c r="N5" s="51"/>
      <c r="O5" s="67"/>
    </row>
    <row r="6" spans="1:16" ht="20.100000000000001" customHeight="1" x14ac:dyDescent="0.2">
      <c r="A6" s="132"/>
      <c r="B6" s="133"/>
      <c r="C6" s="51"/>
      <c r="D6" s="148"/>
      <c r="E6" s="148"/>
      <c r="F6" s="148"/>
      <c r="G6" s="161"/>
      <c r="H6" s="161"/>
      <c r="I6" s="161"/>
      <c r="J6" s="161"/>
      <c r="K6" s="161"/>
      <c r="L6" s="54"/>
      <c r="M6" s="51"/>
      <c r="N6" s="51"/>
      <c r="O6" s="67"/>
    </row>
    <row r="7" spans="1:16" ht="20.100000000000001" customHeight="1" x14ac:dyDescent="0.2">
      <c r="A7" s="132">
        <f>LOOKUP(3,Időbeosztás!I2:I16,Időbeosztás!A2:A16)</f>
        <v>3</v>
      </c>
      <c r="B7" s="133" t="str">
        <f>LOOKUP(3,Időbeosztás!I2:I16,Időbeosztás!C2:C16)</f>
        <v>március 8.</v>
      </c>
      <c r="C7" s="54"/>
      <c r="D7" s="54"/>
      <c r="E7" s="54"/>
      <c r="F7" s="54"/>
      <c r="G7" s="54"/>
      <c r="H7" s="54"/>
      <c r="I7" s="54"/>
      <c r="J7" s="54"/>
      <c r="K7" s="37"/>
      <c r="L7" s="37"/>
      <c r="M7" s="54"/>
      <c r="N7" s="54"/>
      <c r="O7" s="67"/>
    </row>
    <row r="8" spans="1:16" ht="20.100000000000001" customHeight="1" x14ac:dyDescent="0.2">
      <c r="A8" s="132"/>
      <c r="B8" s="133"/>
      <c r="C8" s="54"/>
      <c r="D8" s="54"/>
      <c r="E8" s="54"/>
      <c r="F8" s="54"/>
      <c r="G8" s="54"/>
      <c r="H8" s="54"/>
      <c r="I8" s="54"/>
      <c r="J8" s="54"/>
      <c r="K8" s="37"/>
      <c r="L8" s="37"/>
      <c r="M8" s="54"/>
      <c r="N8" s="54"/>
      <c r="O8" s="67"/>
    </row>
    <row r="9" spans="1:16" ht="20.100000000000001" customHeight="1" x14ac:dyDescent="0.2">
      <c r="A9" s="132">
        <f>LOOKUP(4,Időbeosztás!I2:I16,Időbeosztás!A2:A16)</f>
        <v>5</v>
      </c>
      <c r="B9" s="169" t="str">
        <f>LOOKUP(4,Időbeosztás!I2:I16,Időbeosztás!C2:C16)</f>
        <v>március 22.</v>
      </c>
      <c r="C9" s="54"/>
      <c r="D9" s="161" t="s">
        <v>262</v>
      </c>
      <c r="E9" s="161"/>
      <c r="F9" s="161"/>
      <c r="G9" s="161"/>
      <c r="H9" s="161"/>
      <c r="I9" s="54"/>
      <c r="J9" s="54"/>
      <c r="K9" s="54"/>
      <c r="L9" s="54"/>
      <c r="M9" s="54"/>
      <c r="N9" s="37"/>
      <c r="O9" s="85"/>
    </row>
    <row r="10" spans="1:16" ht="20.100000000000001" customHeight="1" x14ac:dyDescent="0.2">
      <c r="A10" s="132"/>
      <c r="B10" s="169"/>
      <c r="C10" s="54"/>
      <c r="D10" s="161"/>
      <c r="E10" s="161"/>
      <c r="F10" s="161"/>
      <c r="G10" s="161"/>
      <c r="H10" s="161"/>
      <c r="I10" s="54"/>
      <c r="J10" s="54"/>
      <c r="K10" s="54"/>
      <c r="L10" s="54"/>
      <c r="M10" s="54"/>
      <c r="N10" s="37"/>
      <c r="O10" s="85"/>
    </row>
    <row r="11" spans="1:16" ht="20.100000000000001" customHeight="1" x14ac:dyDescent="0.2">
      <c r="A11" s="132">
        <f>LOOKUP(5,Időbeosztás!I2:I16,Időbeosztás!A2:A16)</f>
        <v>6</v>
      </c>
      <c r="B11" s="133" t="str">
        <f>LOOKUP(5,Időbeosztás!I2:I16,Időbeosztás!C2:C16)</f>
        <v>március 29.</v>
      </c>
      <c r="C11" s="51"/>
      <c r="D11" s="148" t="s">
        <v>196</v>
      </c>
      <c r="E11" s="148"/>
      <c r="F11" s="161" t="s">
        <v>174</v>
      </c>
      <c r="G11" s="161"/>
      <c r="H11" s="161"/>
      <c r="I11" s="161"/>
      <c r="J11" s="161"/>
      <c r="K11" s="54"/>
      <c r="L11" s="54"/>
      <c r="M11" s="54"/>
      <c r="N11" s="54"/>
      <c r="O11" s="87"/>
    </row>
    <row r="12" spans="1:16" ht="20.100000000000001" customHeight="1" x14ac:dyDescent="0.2">
      <c r="A12" s="132"/>
      <c r="B12" s="133"/>
      <c r="C12" s="51"/>
      <c r="D12" s="148"/>
      <c r="E12" s="148"/>
      <c r="F12" s="161"/>
      <c r="G12" s="161"/>
      <c r="H12" s="161"/>
      <c r="I12" s="161"/>
      <c r="J12" s="161"/>
      <c r="K12" s="54"/>
      <c r="L12" s="54"/>
      <c r="M12" s="54"/>
      <c r="N12" s="54"/>
      <c r="O12" s="87"/>
    </row>
    <row r="13" spans="1:16" ht="20.100000000000001" customHeight="1" x14ac:dyDescent="0.2">
      <c r="A13" s="132">
        <f>LOOKUP(6,Időbeosztás!I2:I16,Időbeosztás!A2:A16)</f>
        <v>7</v>
      </c>
      <c r="B13" s="133" t="str">
        <f>LOOKUP(6,Időbeosztás!I2:I16,Időbeosztás!C2:C16)</f>
        <v>április 5.</v>
      </c>
      <c r="C13" s="51"/>
      <c r="D13" s="48"/>
      <c r="E13" s="48"/>
      <c r="F13" s="54"/>
      <c r="G13" s="54"/>
      <c r="H13" s="54"/>
      <c r="I13" s="54"/>
      <c r="J13" s="54"/>
      <c r="K13" s="54"/>
      <c r="L13" s="54"/>
      <c r="M13" s="54"/>
      <c r="N13" s="54"/>
      <c r="O13" s="87"/>
    </row>
    <row r="14" spans="1:16" ht="20.100000000000001" customHeight="1" x14ac:dyDescent="0.2">
      <c r="A14" s="132"/>
      <c r="B14" s="133"/>
      <c r="C14" s="51"/>
      <c r="D14" s="48"/>
      <c r="E14" s="48"/>
      <c r="F14" s="54"/>
      <c r="G14" s="54"/>
      <c r="H14" s="54"/>
      <c r="I14" s="54"/>
      <c r="J14" s="54"/>
      <c r="K14" s="54"/>
      <c r="L14" s="54"/>
      <c r="M14" s="54"/>
      <c r="N14" s="54"/>
      <c r="O14" s="87"/>
    </row>
    <row r="15" spans="1:16" ht="20.100000000000001" customHeight="1" x14ac:dyDescent="0.2">
      <c r="A15" s="132">
        <f>LOOKUP(7,Időbeosztás!I2:I16,Időbeosztás!A2:A16)</f>
        <v>8</v>
      </c>
      <c r="B15" s="133" t="str">
        <f>LOOKUP(7,Időbeosztás!I2:I16,Időbeosztás!C2:C16)</f>
        <v>április 12.</v>
      </c>
      <c r="C15" s="54"/>
      <c r="D15" s="161" t="s">
        <v>262</v>
      </c>
      <c r="E15" s="161"/>
      <c r="F15" s="161"/>
      <c r="G15" s="161"/>
      <c r="H15" s="161"/>
      <c r="I15" s="54"/>
      <c r="J15" s="54"/>
      <c r="K15" s="54"/>
      <c r="L15" s="54"/>
      <c r="M15" s="54"/>
      <c r="N15" s="37"/>
      <c r="O15" s="85"/>
    </row>
    <row r="16" spans="1:16" ht="20.100000000000001" customHeight="1" x14ac:dyDescent="0.2">
      <c r="A16" s="132"/>
      <c r="B16" s="133"/>
      <c r="C16" s="54"/>
      <c r="D16" s="161"/>
      <c r="E16" s="161"/>
      <c r="F16" s="161"/>
      <c r="G16" s="161"/>
      <c r="H16" s="161"/>
      <c r="I16" s="54"/>
      <c r="J16" s="54"/>
      <c r="K16" s="54"/>
      <c r="L16" s="54"/>
      <c r="M16" s="54"/>
      <c r="N16" s="37"/>
      <c r="O16" s="85"/>
    </row>
    <row r="17" spans="1:16" ht="20.100000000000001" customHeight="1" x14ac:dyDescent="0.2">
      <c r="A17" s="132">
        <f>LOOKUP(8,Időbeosztás!I2:I16,Időbeosztás!A2:A16)</f>
        <v>10</v>
      </c>
      <c r="B17" s="133" t="str">
        <f>LOOKUP(8,Időbeosztás!I2:I16,Időbeosztás!C2:C16)</f>
        <v>április 26.</v>
      </c>
      <c r="C17" s="51"/>
      <c r="D17" s="148" t="s">
        <v>196</v>
      </c>
      <c r="E17" s="148"/>
      <c r="F17" s="148"/>
      <c r="G17" s="161" t="s">
        <v>174</v>
      </c>
      <c r="H17" s="161"/>
      <c r="I17" s="161"/>
      <c r="J17" s="161"/>
      <c r="K17" s="161"/>
      <c r="L17" s="54"/>
      <c r="M17" s="54"/>
      <c r="N17" s="54"/>
      <c r="O17" s="67"/>
    </row>
    <row r="18" spans="1:16" ht="20.100000000000001" customHeight="1" x14ac:dyDescent="0.2">
      <c r="A18" s="132"/>
      <c r="B18" s="133"/>
      <c r="C18" s="51"/>
      <c r="D18" s="148"/>
      <c r="E18" s="148"/>
      <c r="F18" s="148"/>
      <c r="G18" s="161"/>
      <c r="H18" s="161"/>
      <c r="I18" s="161"/>
      <c r="J18" s="161"/>
      <c r="K18" s="161"/>
      <c r="L18" s="54"/>
      <c r="M18" s="54"/>
      <c r="N18" s="54"/>
      <c r="O18" s="67"/>
    </row>
    <row r="19" spans="1:16" ht="20.100000000000001" customHeight="1" x14ac:dyDescent="0.2">
      <c r="A19" s="132">
        <f>LOOKUP(9,Időbeosztás!I2:I16,Időbeosztás!A2:A16)</f>
        <v>11</v>
      </c>
      <c r="B19" s="133" t="str">
        <f>LOOKUP(9,Időbeosztás!I2:I16,Időbeosztás!C2:C16)</f>
        <v>május 3.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67"/>
    </row>
    <row r="20" spans="1:16" ht="20.100000000000001" customHeight="1" x14ac:dyDescent="0.2">
      <c r="A20" s="132"/>
      <c r="B20" s="133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67"/>
    </row>
    <row r="21" spans="1:16" ht="20.100000000000001" customHeight="1" x14ac:dyDescent="0.2">
      <c r="A21" s="132">
        <f>LOOKUP(10,Időbeosztás!I2:I16,Időbeosztás!A2:A16)</f>
        <v>12</v>
      </c>
      <c r="B21" s="133" t="str">
        <f>LOOKUP(10,Időbeosztás!I2:I16,Időbeosztás!C2:C16)</f>
        <v>május 10.</v>
      </c>
      <c r="C21" s="54"/>
      <c r="D21" s="161" t="s">
        <v>262</v>
      </c>
      <c r="E21" s="161"/>
      <c r="F21" s="161"/>
      <c r="G21" s="161"/>
      <c r="H21" s="161"/>
      <c r="I21" s="54"/>
      <c r="J21" s="54"/>
      <c r="K21" s="54"/>
      <c r="L21" s="54"/>
      <c r="M21" s="54"/>
      <c r="N21" s="37"/>
      <c r="O21" s="85"/>
    </row>
    <row r="22" spans="1:16" ht="20.100000000000001" customHeight="1" x14ac:dyDescent="0.2">
      <c r="A22" s="132"/>
      <c r="B22" s="133"/>
      <c r="C22" s="54"/>
      <c r="D22" s="161"/>
      <c r="E22" s="161"/>
      <c r="F22" s="161"/>
      <c r="G22" s="161"/>
      <c r="H22" s="161"/>
      <c r="I22" s="54"/>
      <c r="J22" s="54"/>
      <c r="K22" s="54"/>
      <c r="L22" s="54"/>
      <c r="M22" s="54"/>
      <c r="N22" s="37"/>
      <c r="O22" s="85"/>
    </row>
    <row r="23" spans="1:16" ht="20.100000000000001" customHeight="1" x14ac:dyDescent="0.2">
      <c r="A23" s="132">
        <f>LOOKUP(11,Időbeosztás!I2:I16,Időbeosztás!A2:A16)</f>
        <v>13</v>
      </c>
      <c r="B23" s="133" t="str">
        <f>LOOKUP(11,Időbeosztás!I2:I16,Időbeosztás!C2:C16)</f>
        <v>május 17.</v>
      </c>
      <c r="C23" s="51"/>
      <c r="D23" s="148" t="s">
        <v>196</v>
      </c>
      <c r="E23" s="148"/>
      <c r="F23" s="161" t="s">
        <v>174</v>
      </c>
      <c r="G23" s="161"/>
      <c r="H23" s="161"/>
      <c r="I23" s="161"/>
      <c r="J23" s="161"/>
      <c r="K23" s="48"/>
      <c r="L23" s="54"/>
      <c r="M23" s="54"/>
      <c r="N23" s="54"/>
      <c r="O23" s="67"/>
      <c r="P23" s="42"/>
    </row>
    <row r="24" spans="1:16" ht="20.100000000000001" customHeight="1" x14ac:dyDescent="0.2">
      <c r="A24" s="132"/>
      <c r="B24" s="133"/>
      <c r="C24" s="51"/>
      <c r="D24" s="148"/>
      <c r="E24" s="148"/>
      <c r="F24" s="161"/>
      <c r="G24" s="161"/>
      <c r="H24" s="161"/>
      <c r="I24" s="161"/>
      <c r="J24" s="161"/>
      <c r="K24" s="48"/>
      <c r="L24" s="54"/>
      <c r="M24" s="54"/>
      <c r="N24" s="54"/>
      <c r="O24" s="67"/>
    </row>
    <row r="25" spans="1:16" ht="20.100000000000001" customHeight="1" x14ac:dyDescent="0.2">
      <c r="A25" s="132">
        <f>LOOKUP(12,Időbeosztás!I2:I16,Időbeosztás!A2:A16)</f>
        <v>14</v>
      </c>
      <c r="B25" s="133" t="str">
        <f>LOOKUP(12,Időbeosztás!I2:I16,Időbeosztás!C2:C16)</f>
        <v>május 24.</v>
      </c>
      <c r="C25" s="51"/>
      <c r="D25" s="48"/>
      <c r="E25" s="48"/>
      <c r="F25" s="54"/>
      <c r="G25" s="54"/>
      <c r="H25" s="54"/>
      <c r="I25" s="54"/>
      <c r="J25" s="54"/>
      <c r="K25" s="54"/>
      <c r="L25" s="54"/>
      <c r="M25" s="54"/>
      <c r="N25" s="54"/>
      <c r="O25" s="67"/>
    </row>
    <row r="26" spans="1:16" ht="20.100000000000001" customHeight="1" x14ac:dyDescent="0.2">
      <c r="A26" s="140"/>
      <c r="B26" s="141"/>
      <c r="C26" s="51"/>
      <c r="D26" s="48"/>
      <c r="E26" s="48"/>
      <c r="F26" s="54"/>
      <c r="G26" s="54"/>
      <c r="H26" s="54"/>
      <c r="I26" s="54"/>
      <c r="J26" s="54"/>
      <c r="K26" s="54"/>
      <c r="L26" s="54"/>
      <c r="M26" s="54"/>
      <c r="N26" s="54"/>
      <c r="O26" s="67"/>
    </row>
    <row r="27" spans="1:16" ht="20.100000000000001" customHeight="1" thickBot="1" x14ac:dyDescent="0.25">
      <c r="A27" s="163" t="s">
        <v>269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5"/>
    </row>
    <row r="28" spans="1:16" x14ac:dyDescent="0.2">
      <c r="B28" s="89" t="s">
        <v>274</v>
      </c>
    </row>
  </sheetData>
  <mergeCells count="38">
    <mergeCell ref="A11:A12"/>
    <mergeCell ref="B11:B12"/>
    <mergeCell ref="A5:A6"/>
    <mergeCell ref="B5:B6"/>
    <mergeCell ref="A7:A8"/>
    <mergeCell ref="B7:B8"/>
    <mergeCell ref="A1:O1"/>
    <mergeCell ref="A3:A4"/>
    <mergeCell ref="B3:B4"/>
    <mergeCell ref="A9:A10"/>
    <mergeCell ref="B9:B10"/>
    <mergeCell ref="D5:F6"/>
    <mergeCell ref="G5:K6"/>
    <mergeCell ref="A13:A14"/>
    <mergeCell ref="B13:B14"/>
    <mergeCell ref="A15:A16"/>
    <mergeCell ref="B15:B16"/>
    <mergeCell ref="A17:A18"/>
    <mergeCell ref="B17:B18"/>
    <mergeCell ref="A25:A26"/>
    <mergeCell ref="B25:B26"/>
    <mergeCell ref="A27:O27"/>
    <mergeCell ref="A19:A20"/>
    <mergeCell ref="A21:A22"/>
    <mergeCell ref="B21:B22"/>
    <mergeCell ref="A23:A24"/>
    <mergeCell ref="B23:B24"/>
    <mergeCell ref="B19:B20"/>
    <mergeCell ref="D11:E12"/>
    <mergeCell ref="F11:J12"/>
    <mergeCell ref="D23:E24"/>
    <mergeCell ref="F23:J24"/>
    <mergeCell ref="D3:H4"/>
    <mergeCell ref="D9:H10"/>
    <mergeCell ref="D15:H16"/>
    <mergeCell ref="D21:H22"/>
    <mergeCell ref="D17:F18"/>
    <mergeCell ref="G17:K18"/>
  </mergeCells>
  <printOptions horizontalCentered="1" verticalCentered="1"/>
  <pageMargins left="0.1" right="0.1" top="0.1" bottom="0.1" header="0.21" footer="0.19"/>
  <pageSetup paperSize="9" scale="91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style="11" customWidth="1"/>
    <col min="2" max="2" width="15.7109375" style="11" customWidth="1"/>
    <col min="3" max="15" width="10.7109375" style="11" customWidth="1"/>
    <col min="16" max="16" width="9.140625" style="11" customWidth="1"/>
    <col min="17" max="16384" width="9.140625" style="11"/>
  </cols>
  <sheetData>
    <row r="1" spans="1:16" ht="18" x14ac:dyDescent="0.2">
      <c r="A1" s="134" t="s">
        <v>137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6"/>
    </row>
    <row r="2" spans="1:16" ht="25.5" x14ac:dyDescent="0.2">
      <c r="A2" s="17" t="s">
        <v>7</v>
      </c>
      <c r="B2" s="21" t="s">
        <v>8</v>
      </c>
      <c r="C2" s="19" t="s">
        <v>9</v>
      </c>
      <c r="D2" s="19" t="s">
        <v>179</v>
      </c>
      <c r="E2" s="19" t="s">
        <v>180</v>
      </c>
      <c r="F2" s="19" t="s">
        <v>181</v>
      </c>
      <c r="G2" s="19" t="s">
        <v>182</v>
      </c>
      <c r="H2" s="19" t="s">
        <v>183</v>
      </c>
      <c r="I2" s="19" t="s">
        <v>184</v>
      </c>
      <c r="J2" s="19" t="s">
        <v>185</v>
      </c>
      <c r="K2" s="19" t="s">
        <v>186</v>
      </c>
      <c r="L2" s="19" t="s">
        <v>187</v>
      </c>
      <c r="M2" s="19" t="s">
        <v>10</v>
      </c>
      <c r="N2" s="19" t="s">
        <v>188</v>
      </c>
      <c r="O2" s="59" t="s">
        <v>189</v>
      </c>
      <c r="P2" s="45"/>
    </row>
    <row r="3" spans="1:16" ht="20.100000000000001" customHeight="1" x14ac:dyDescent="0.2">
      <c r="A3" s="132">
        <f>LOOKUP(1,Időbeosztás!I2:I16,Időbeosztás!A2:A16)</f>
        <v>1</v>
      </c>
      <c r="B3" s="133" t="str">
        <f>LOOKUP(1,Időbeosztás!I2:I16,Időbeosztás!C2:C16)</f>
        <v>február 22.</v>
      </c>
      <c r="C3" s="143" t="s">
        <v>200</v>
      </c>
      <c r="D3" s="143"/>
      <c r="E3" s="143"/>
      <c r="F3" s="143"/>
      <c r="G3" s="144" t="s">
        <v>201</v>
      </c>
      <c r="H3" s="144"/>
      <c r="I3" s="144"/>
      <c r="J3" s="144"/>
      <c r="K3" s="23"/>
      <c r="L3" s="23"/>
      <c r="M3" s="23"/>
      <c r="N3" s="23"/>
      <c r="O3" s="22"/>
    </row>
    <row r="4" spans="1:16" ht="20.100000000000001" customHeight="1" x14ac:dyDescent="0.2">
      <c r="A4" s="132"/>
      <c r="B4" s="133"/>
      <c r="C4" s="143"/>
      <c r="D4" s="143"/>
      <c r="E4" s="143"/>
      <c r="F4" s="143"/>
      <c r="G4" s="144"/>
      <c r="H4" s="144"/>
      <c r="I4" s="144"/>
      <c r="J4" s="144"/>
      <c r="K4" s="23"/>
      <c r="L4" s="23"/>
      <c r="M4" s="23"/>
      <c r="N4" s="23"/>
      <c r="O4" s="22"/>
    </row>
    <row r="5" spans="1:16" ht="20.100000000000001" customHeight="1" x14ac:dyDescent="0.2">
      <c r="A5" s="132">
        <f>LOOKUP(2,Időbeosztás!I2:I16,Időbeosztás!A2:A16)</f>
        <v>2</v>
      </c>
      <c r="B5" s="133" t="str">
        <f>LOOKUP(2,Időbeosztás!I2:I16,Időbeosztás!C2:C16)</f>
        <v>március 1.</v>
      </c>
      <c r="C5" s="51"/>
      <c r="D5" s="255" t="s">
        <v>217</v>
      </c>
      <c r="E5" s="255"/>
      <c r="F5" s="255"/>
      <c r="G5" s="255"/>
      <c r="H5" s="255"/>
      <c r="I5" s="255"/>
      <c r="J5" s="255"/>
      <c r="K5" s="255"/>
      <c r="L5" s="54"/>
      <c r="M5" s="54"/>
      <c r="N5" s="54"/>
      <c r="O5" s="22"/>
    </row>
    <row r="6" spans="1:16" ht="20.100000000000001" customHeight="1" x14ac:dyDescent="0.2">
      <c r="A6" s="132"/>
      <c r="B6" s="133"/>
      <c r="C6" s="51"/>
      <c r="D6" s="255"/>
      <c r="E6" s="255"/>
      <c r="F6" s="255"/>
      <c r="G6" s="255"/>
      <c r="H6" s="255"/>
      <c r="I6" s="255"/>
      <c r="J6" s="255"/>
      <c r="K6" s="255"/>
      <c r="L6" s="54"/>
      <c r="M6" s="54"/>
      <c r="N6" s="54"/>
      <c r="O6" s="22"/>
    </row>
    <row r="7" spans="1:16" ht="20.100000000000001" customHeight="1" x14ac:dyDescent="0.2">
      <c r="A7" s="132">
        <f>LOOKUP(3,Időbeosztás!I2:I16,Időbeosztás!A2:A16)</f>
        <v>3</v>
      </c>
      <c r="B7" s="133" t="str">
        <f>LOOKUP(3,Időbeosztás!I2:I16,Időbeosztás!C2:C16)</f>
        <v>március 8.</v>
      </c>
      <c r="C7" s="161" t="s">
        <v>199</v>
      </c>
      <c r="D7" s="161"/>
      <c r="E7" s="161"/>
      <c r="F7" s="161"/>
      <c r="G7" s="161"/>
      <c r="H7" s="256" t="s">
        <v>245</v>
      </c>
      <c r="I7" s="256"/>
      <c r="J7" s="256"/>
      <c r="K7" s="256"/>
      <c r="L7" s="256"/>
      <c r="M7" s="256"/>
      <c r="N7" s="256"/>
      <c r="O7" s="257"/>
    </row>
    <row r="8" spans="1:16" ht="20.100000000000001" customHeight="1" x14ac:dyDescent="0.2">
      <c r="A8" s="132"/>
      <c r="B8" s="133"/>
      <c r="C8" s="161"/>
      <c r="D8" s="161"/>
      <c r="E8" s="161"/>
      <c r="F8" s="161"/>
      <c r="G8" s="161"/>
      <c r="H8" s="256"/>
      <c r="I8" s="256"/>
      <c r="J8" s="256"/>
      <c r="K8" s="256"/>
      <c r="L8" s="256"/>
      <c r="M8" s="256"/>
      <c r="N8" s="256"/>
      <c r="O8" s="257"/>
    </row>
    <row r="9" spans="1:16" ht="20.100000000000001" customHeight="1" x14ac:dyDescent="0.2">
      <c r="A9" s="132">
        <f>LOOKUP(4,Időbeosztás!I2:I16,Időbeosztás!A2:A16)</f>
        <v>5</v>
      </c>
      <c r="B9" s="133" t="str">
        <f>LOOKUP(4,Időbeosztás!I2:I16,Időbeosztás!C2:C16)</f>
        <v>március 22.</v>
      </c>
      <c r="C9" s="143" t="s">
        <v>200</v>
      </c>
      <c r="D9" s="143"/>
      <c r="E9" s="143"/>
      <c r="F9" s="143"/>
      <c r="G9" s="144" t="s">
        <v>201</v>
      </c>
      <c r="H9" s="144"/>
      <c r="I9" s="144"/>
      <c r="J9" s="144"/>
      <c r="K9" s="23"/>
      <c r="L9" s="23"/>
      <c r="M9" s="23"/>
      <c r="N9" s="23"/>
      <c r="O9" s="22"/>
    </row>
    <row r="10" spans="1:16" ht="20.100000000000001" customHeight="1" x14ac:dyDescent="0.2">
      <c r="A10" s="132"/>
      <c r="B10" s="133"/>
      <c r="C10" s="143"/>
      <c r="D10" s="143"/>
      <c r="E10" s="143"/>
      <c r="F10" s="143"/>
      <c r="G10" s="144"/>
      <c r="H10" s="144"/>
      <c r="I10" s="144"/>
      <c r="J10" s="144"/>
      <c r="K10" s="23"/>
      <c r="L10" s="23"/>
      <c r="M10" s="23"/>
      <c r="N10" s="23"/>
      <c r="O10" s="22"/>
    </row>
    <row r="11" spans="1:16" ht="20.100000000000001" customHeight="1" x14ac:dyDescent="0.2">
      <c r="A11" s="132">
        <f>LOOKUP(5,Időbeosztás!I2:I16,Időbeosztás!A2:A16)</f>
        <v>6</v>
      </c>
      <c r="B11" s="133" t="str">
        <f>LOOKUP(5,Időbeosztás!I2:I16,Időbeosztás!C2:C16)</f>
        <v>március 29.</v>
      </c>
      <c r="C11" s="51"/>
      <c r="D11" s="255" t="s">
        <v>217</v>
      </c>
      <c r="E11" s="255"/>
      <c r="F11" s="255"/>
      <c r="G11" s="255"/>
      <c r="H11" s="255"/>
      <c r="I11" s="255"/>
      <c r="J11" s="255"/>
      <c r="K11" s="255"/>
      <c r="L11" s="54"/>
      <c r="M11" s="54"/>
      <c r="N11" s="54"/>
      <c r="O11" s="22"/>
    </row>
    <row r="12" spans="1:16" ht="20.100000000000001" customHeight="1" x14ac:dyDescent="0.2">
      <c r="A12" s="132"/>
      <c r="B12" s="133"/>
      <c r="C12" s="51"/>
      <c r="D12" s="255"/>
      <c r="E12" s="255"/>
      <c r="F12" s="255"/>
      <c r="G12" s="255"/>
      <c r="H12" s="255"/>
      <c r="I12" s="255"/>
      <c r="J12" s="255"/>
      <c r="K12" s="255"/>
      <c r="L12" s="54"/>
      <c r="M12" s="54"/>
      <c r="N12" s="54"/>
      <c r="O12" s="22"/>
    </row>
    <row r="13" spans="1:16" ht="20.100000000000001" customHeight="1" x14ac:dyDescent="0.2">
      <c r="A13" s="132">
        <f>LOOKUP(6,Időbeosztás!I2:I16,Időbeosztás!A2:A16)</f>
        <v>7</v>
      </c>
      <c r="B13" s="133" t="str">
        <f>LOOKUP(6,Időbeosztás!I2:I16,Időbeosztás!C2:C16)</f>
        <v>április 5.</v>
      </c>
      <c r="C13" s="161" t="s">
        <v>199</v>
      </c>
      <c r="D13" s="161"/>
      <c r="E13" s="161"/>
      <c r="F13" s="161"/>
      <c r="G13" s="161"/>
      <c r="H13" s="256" t="s">
        <v>245</v>
      </c>
      <c r="I13" s="256"/>
      <c r="J13" s="256"/>
      <c r="K13" s="256"/>
      <c r="L13" s="256"/>
      <c r="M13" s="256"/>
      <c r="N13" s="256"/>
      <c r="O13" s="257"/>
    </row>
    <row r="14" spans="1:16" ht="20.100000000000001" customHeight="1" x14ac:dyDescent="0.2">
      <c r="A14" s="132"/>
      <c r="B14" s="133"/>
      <c r="C14" s="161"/>
      <c r="D14" s="161"/>
      <c r="E14" s="161"/>
      <c r="F14" s="161"/>
      <c r="G14" s="161"/>
      <c r="H14" s="256"/>
      <c r="I14" s="256"/>
      <c r="J14" s="256"/>
      <c r="K14" s="256"/>
      <c r="L14" s="256"/>
      <c r="M14" s="256"/>
      <c r="N14" s="256"/>
      <c r="O14" s="257"/>
    </row>
    <row r="15" spans="1:16" ht="20.100000000000001" customHeight="1" x14ac:dyDescent="0.2">
      <c r="A15" s="132">
        <f>LOOKUP(7,Időbeosztás!I2:I16,Időbeosztás!A2:A16)</f>
        <v>8</v>
      </c>
      <c r="B15" s="133" t="str">
        <f>LOOKUP(7,Időbeosztás!I2:I16,Időbeosztás!C2:C16)</f>
        <v>április 12.</v>
      </c>
      <c r="C15" s="143" t="s">
        <v>200</v>
      </c>
      <c r="D15" s="143"/>
      <c r="E15" s="143"/>
      <c r="F15" s="143"/>
      <c r="G15" s="154" t="s">
        <v>201</v>
      </c>
      <c r="H15" s="196"/>
      <c r="I15" s="196"/>
      <c r="J15" s="23"/>
      <c r="K15" s="23"/>
      <c r="L15" s="23"/>
      <c r="M15" s="23"/>
      <c r="N15" s="23"/>
      <c r="O15" s="22"/>
      <c r="P15" s="40"/>
    </row>
    <row r="16" spans="1:16" ht="20.100000000000001" customHeight="1" x14ac:dyDescent="0.2">
      <c r="A16" s="132"/>
      <c r="B16" s="133"/>
      <c r="C16" s="143"/>
      <c r="D16" s="143"/>
      <c r="E16" s="143"/>
      <c r="F16" s="143"/>
      <c r="G16" s="196"/>
      <c r="H16" s="196"/>
      <c r="I16" s="196"/>
      <c r="J16" s="23"/>
      <c r="K16" s="23"/>
      <c r="L16" s="23"/>
      <c r="M16" s="23"/>
      <c r="N16" s="23"/>
      <c r="O16" s="22"/>
      <c r="P16" s="40"/>
    </row>
    <row r="17" spans="1:15" ht="20.100000000000001" customHeight="1" x14ac:dyDescent="0.2">
      <c r="A17" s="132">
        <f>LOOKUP(8,Időbeosztás!I2:I16,Időbeosztás!A2:A16)</f>
        <v>10</v>
      </c>
      <c r="B17" s="133" t="str">
        <f>LOOKUP(8,Időbeosztás!I2:I16,Időbeosztás!C2:C16)</f>
        <v>április 26.</v>
      </c>
      <c r="C17" s="51"/>
      <c r="D17" s="255" t="s">
        <v>217</v>
      </c>
      <c r="E17" s="255"/>
      <c r="F17" s="255"/>
      <c r="G17" s="255"/>
      <c r="H17" s="255"/>
      <c r="I17" s="255"/>
      <c r="J17" s="255"/>
      <c r="K17" s="54"/>
      <c r="L17" s="54"/>
      <c r="M17" s="54"/>
      <c r="N17" s="54"/>
      <c r="O17" s="22"/>
    </row>
    <row r="18" spans="1:15" ht="20.100000000000001" customHeight="1" x14ac:dyDescent="0.2">
      <c r="A18" s="132"/>
      <c r="B18" s="133"/>
      <c r="C18" s="51"/>
      <c r="D18" s="255"/>
      <c r="E18" s="255"/>
      <c r="F18" s="255"/>
      <c r="G18" s="255"/>
      <c r="H18" s="255"/>
      <c r="I18" s="255"/>
      <c r="J18" s="255"/>
      <c r="K18" s="54"/>
      <c r="L18" s="54"/>
      <c r="M18" s="54"/>
      <c r="N18" s="54"/>
      <c r="O18" s="22"/>
    </row>
    <row r="19" spans="1:15" ht="20.100000000000001" customHeight="1" x14ac:dyDescent="0.2">
      <c r="A19" s="132">
        <f>LOOKUP(9,Időbeosztás!I2:I16,Időbeosztás!A2:A16)</f>
        <v>11</v>
      </c>
      <c r="B19" s="133" t="str">
        <f>LOOKUP(9,Időbeosztás!I2:I16,Időbeosztás!C2:C16)</f>
        <v>május 3.</v>
      </c>
      <c r="C19" s="161" t="s">
        <v>199</v>
      </c>
      <c r="D19" s="161"/>
      <c r="E19" s="161"/>
      <c r="F19" s="161"/>
      <c r="G19" s="161"/>
      <c r="H19" s="256" t="s">
        <v>245</v>
      </c>
      <c r="I19" s="256"/>
      <c r="J19" s="256"/>
      <c r="K19" s="256"/>
      <c r="L19" s="256"/>
      <c r="M19" s="256"/>
      <c r="N19" s="256"/>
      <c r="O19" s="22"/>
    </row>
    <row r="20" spans="1:15" ht="20.100000000000001" customHeight="1" x14ac:dyDescent="0.2">
      <c r="A20" s="132"/>
      <c r="B20" s="133"/>
      <c r="C20" s="161"/>
      <c r="D20" s="161"/>
      <c r="E20" s="161"/>
      <c r="F20" s="161"/>
      <c r="G20" s="161"/>
      <c r="H20" s="256"/>
      <c r="I20" s="256"/>
      <c r="J20" s="256"/>
      <c r="K20" s="256"/>
      <c r="L20" s="256"/>
      <c r="M20" s="256"/>
      <c r="N20" s="256"/>
      <c r="O20" s="22"/>
    </row>
    <row r="21" spans="1:15" ht="20.100000000000001" customHeight="1" x14ac:dyDescent="0.2">
      <c r="A21" s="132">
        <f>LOOKUP(10,Időbeosztás!I2:I16,Időbeosztás!A2:A16)</f>
        <v>12</v>
      </c>
      <c r="B21" s="133" t="str">
        <f>LOOKUP(10,Időbeosztás!I2:I16,Időbeosztás!C2:C16)</f>
        <v>május 10.</v>
      </c>
      <c r="C21" s="51"/>
      <c r="D21" s="255" t="s">
        <v>217</v>
      </c>
      <c r="E21" s="255"/>
      <c r="F21" s="255"/>
      <c r="G21" s="255"/>
      <c r="H21" s="255"/>
      <c r="I21" s="255"/>
      <c r="J21" s="255"/>
      <c r="K21" s="54"/>
      <c r="L21" s="54"/>
      <c r="M21" s="54"/>
      <c r="N21" s="51"/>
      <c r="O21" s="22"/>
    </row>
    <row r="22" spans="1:15" ht="20.100000000000001" customHeight="1" x14ac:dyDescent="0.2">
      <c r="A22" s="132"/>
      <c r="B22" s="133"/>
      <c r="C22" s="51"/>
      <c r="D22" s="255"/>
      <c r="E22" s="255"/>
      <c r="F22" s="255"/>
      <c r="G22" s="255"/>
      <c r="H22" s="255"/>
      <c r="I22" s="255"/>
      <c r="J22" s="255"/>
      <c r="K22" s="54"/>
      <c r="L22" s="54"/>
      <c r="M22" s="54"/>
      <c r="N22" s="51"/>
      <c r="O22" s="22"/>
    </row>
    <row r="23" spans="1:15" ht="20.100000000000001" customHeight="1" x14ac:dyDescent="0.2">
      <c r="A23" s="132">
        <f>LOOKUP(11,Időbeosztás!I2:I16,Időbeosztás!A2:A16)</f>
        <v>13</v>
      </c>
      <c r="B23" s="133" t="str">
        <f>LOOKUP(11,Időbeosztás!I2:I16,Időbeosztás!C2:C16)</f>
        <v>május 17.</v>
      </c>
      <c r="C23" s="143" t="s">
        <v>200</v>
      </c>
      <c r="D23" s="197"/>
      <c r="E23" s="197"/>
      <c r="F23" s="144" t="s">
        <v>201</v>
      </c>
      <c r="G23" s="144"/>
      <c r="H23" s="144"/>
      <c r="I23" s="144"/>
      <c r="J23" s="23"/>
      <c r="K23" s="23"/>
      <c r="L23" s="23"/>
      <c r="M23" s="23"/>
      <c r="N23" s="23"/>
      <c r="O23" s="22"/>
    </row>
    <row r="24" spans="1:15" ht="20.100000000000001" customHeight="1" x14ac:dyDescent="0.2">
      <c r="A24" s="132"/>
      <c r="B24" s="133"/>
      <c r="C24" s="197"/>
      <c r="D24" s="197"/>
      <c r="E24" s="197"/>
      <c r="F24" s="144"/>
      <c r="G24" s="144"/>
      <c r="H24" s="144"/>
      <c r="I24" s="144"/>
      <c r="J24" s="23"/>
      <c r="K24" s="23"/>
      <c r="L24" s="23"/>
      <c r="M24" s="23"/>
      <c r="N24" s="23"/>
      <c r="O24" s="22"/>
    </row>
    <row r="25" spans="1:15" ht="20.100000000000001" customHeight="1" x14ac:dyDescent="0.2">
      <c r="A25" s="132">
        <f>LOOKUP(12,Időbeosztás!I2:I16,Időbeosztás!A2:A16)</f>
        <v>14</v>
      </c>
      <c r="B25" s="133" t="str">
        <f>LOOKUP(12,Időbeosztás!I2:I16,Időbeosztás!C2:C16)</f>
        <v>május 24.</v>
      </c>
      <c r="C25" s="161" t="s">
        <v>199</v>
      </c>
      <c r="D25" s="161"/>
      <c r="E25" s="161"/>
      <c r="F25" s="161"/>
      <c r="G25" s="161"/>
      <c r="H25" s="256" t="s">
        <v>245</v>
      </c>
      <c r="I25" s="256"/>
      <c r="J25" s="256"/>
      <c r="K25" s="256"/>
      <c r="L25" s="256"/>
      <c r="M25" s="256"/>
      <c r="N25" s="256"/>
      <c r="O25" s="22"/>
    </row>
    <row r="26" spans="1:15" ht="20.100000000000001" customHeight="1" x14ac:dyDescent="0.2">
      <c r="A26" s="140"/>
      <c r="B26" s="141"/>
      <c r="C26" s="161"/>
      <c r="D26" s="161"/>
      <c r="E26" s="161"/>
      <c r="F26" s="161"/>
      <c r="G26" s="161"/>
      <c r="H26" s="256"/>
      <c r="I26" s="256"/>
      <c r="J26" s="256"/>
      <c r="K26" s="256"/>
      <c r="L26" s="256"/>
      <c r="M26" s="256"/>
      <c r="N26" s="256"/>
      <c r="O26" s="22"/>
    </row>
    <row r="27" spans="1:15" s="70" customFormat="1" ht="20.100000000000001" customHeight="1" thickBot="1" x14ac:dyDescent="0.25">
      <c r="A27" s="163" t="s">
        <v>264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5"/>
    </row>
    <row r="28" spans="1:15" x14ac:dyDescent="0.2">
      <c r="B28" s="80" t="s">
        <v>175</v>
      </c>
      <c r="C28" s="41"/>
      <c r="D28" s="41"/>
    </row>
  </sheetData>
  <mergeCells count="46">
    <mergeCell ref="D11:K12"/>
    <mergeCell ref="D17:J18"/>
    <mergeCell ref="D21:J22"/>
    <mergeCell ref="C7:G8"/>
    <mergeCell ref="H7:O8"/>
    <mergeCell ref="C13:G14"/>
    <mergeCell ref="H13:O14"/>
    <mergeCell ref="C19:G20"/>
    <mergeCell ref="H19:N20"/>
    <mergeCell ref="C9:F10"/>
    <mergeCell ref="G9:J10"/>
    <mergeCell ref="C15:F16"/>
    <mergeCell ref="G15:I16"/>
    <mergeCell ref="A1:O1"/>
    <mergeCell ref="A3:A4"/>
    <mergeCell ref="B3:B4"/>
    <mergeCell ref="A5:A6"/>
    <mergeCell ref="B5:B6"/>
    <mergeCell ref="C3:F4"/>
    <mergeCell ref="G3:J4"/>
    <mergeCell ref="D5:K6"/>
    <mergeCell ref="A11:A12"/>
    <mergeCell ref="B11:B12"/>
    <mergeCell ref="A13:A14"/>
    <mergeCell ref="B13:B14"/>
    <mergeCell ref="A7:A8"/>
    <mergeCell ref="B7:B8"/>
    <mergeCell ref="A9:A10"/>
    <mergeCell ref="B9:B10"/>
    <mergeCell ref="A19:A20"/>
    <mergeCell ref="B19:B20"/>
    <mergeCell ref="A21:A22"/>
    <mergeCell ref="B21:B22"/>
    <mergeCell ref="A15:A16"/>
    <mergeCell ref="B15:B16"/>
    <mergeCell ref="A17:A18"/>
    <mergeCell ref="B17:B18"/>
    <mergeCell ref="A27:O27"/>
    <mergeCell ref="A23:A24"/>
    <mergeCell ref="B23:B24"/>
    <mergeCell ref="A25:A26"/>
    <mergeCell ref="B25:B26"/>
    <mergeCell ref="C25:G26"/>
    <mergeCell ref="H25:N26"/>
    <mergeCell ref="C23:E24"/>
    <mergeCell ref="F23:I24"/>
  </mergeCells>
  <printOptions horizontalCentered="1" verticalCentered="1"/>
  <pageMargins left="0.1" right="0.1" top="0.1" bottom="0.1" header="0.21" footer="0.2"/>
  <pageSetup paperSize="9" scale="91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/>
  <dimension ref="A1:M24"/>
  <sheetViews>
    <sheetView zoomScale="120" zoomScaleNormal="120" workbookViewId="0">
      <selection activeCell="G14" sqref="G14"/>
    </sheetView>
  </sheetViews>
  <sheetFormatPr defaultRowHeight="12.75" x14ac:dyDescent="0.2"/>
  <cols>
    <col min="1" max="1" width="3.5703125" style="27" customWidth="1"/>
    <col min="2" max="2" width="10.5703125" style="3" customWidth="1"/>
    <col min="3" max="3" width="11.85546875" style="2" customWidth="1"/>
    <col min="9" max="10" width="9.140625" style="6"/>
    <col min="12" max="12" width="13" customWidth="1"/>
    <col min="13" max="13" width="12.7109375" customWidth="1"/>
  </cols>
  <sheetData>
    <row r="1" spans="1:13" ht="20.100000000000001" customHeight="1" x14ac:dyDescent="0.2">
      <c r="D1" s="1" t="s">
        <v>0</v>
      </c>
      <c r="E1" s="1" t="s">
        <v>2</v>
      </c>
      <c r="F1" s="1" t="s">
        <v>3</v>
      </c>
      <c r="G1" s="1" t="s">
        <v>4</v>
      </c>
      <c r="H1" s="1" t="s">
        <v>1</v>
      </c>
      <c r="I1" s="34" t="s">
        <v>5</v>
      </c>
      <c r="J1" s="34" t="s">
        <v>6</v>
      </c>
    </row>
    <row r="2" spans="1:13" ht="20.100000000000001" customHeight="1" thickBot="1" x14ac:dyDescent="0.25">
      <c r="A2" s="30">
        <v>0</v>
      </c>
      <c r="B2" s="28" t="s">
        <v>55</v>
      </c>
      <c r="C2" s="28" t="s">
        <v>93</v>
      </c>
      <c r="D2" s="9"/>
      <c r="E2" s="9"/>
      <c r="F2" s="9"/>
      <c r="G2" s="9"/>
      <c r="H2" s="9"/>
      <c r="I2" s="32"/>
      <c r="J2" s="10"/>
      <c r="L2" s="36"/>
      <c r="M2" s="36"/>
    </row>
    <row r="3" spans="1:13" ht="20.100000000000001" customHeight="1" x14ac:dyDescent="0.2">
      <c r="A3" s="31">
        <v>1</v>
      </c>
      <c r="B3" s="29" t="s">
        <v>56</v>
      </c>
      <c r="C3" s="29" t="s">
        <v>94</v>
      </c>
      <c r="D3" s="7"/>
      <c r="E3" s="7"/>
      <c r="F3" s="7"/>
      <c r="G3" s="7"/>
      <c r="H3" s="7"/>
      <c r="I3" s="33">
        <v>1</v>
      </c>
      <c r="J3" s="26"/>
      <c r="L3" s="36"/>
      <c r="M3" s="36"/>
    </row>
    <row r="4" spans="1:13" ht="20.100000000000001" customHeight="1" x14ac:dyDescent="0.2">
      <c r="A4" s="31">
        <v>2</v>
      </c>
      <c r="B4" s="29" t="s">
        <v>57</v>
      </c>
      <c r="C4" s="29" t="s">
        <v>95</v>
      </c>
      <c r="D4" s="7"/>
      <c r="E4" s="7"/>
      <c r="F4" s="7"/>
      <c r="G4" s="7"/>
      <c r="H4" s="7"/>
      <c r="I4" s="33">
        <v>2</v>
      </c>
      <c r="J4" s="10"/>
      <c r="L4" s="36"/>
      <c r="M4" s="36"/>
    </row>
    <row r="5" spans="1:13" ht="20.100000000000001" customHeight="1" x14ac:dyDescent="0.2">
      <c r="A5" s="31">
        <v>3</v>
      </c>
      <c r="B5" s="29" t="s">
        <v>96</v>
      </c>
      <c r="C5" s="29" t="s">
        <v>97</v>
      </c>
      <c r="G5" s="7"/>
      <c r="H5" s="7"/>
      <c r="I5" s="33">
        <v>3</v>
      </c>
      <c r="J5" s="10"/>
      <c r="L5" s="36"/>
      <c r="M5" s="36"/>
    </row>
    <row r="6" spans="1:13" ht="20.100000000000001" customHeight="1" x14ac:dyDescent="0.2">
      <c r="A6" s="31">
        <v>4</v>
      </c>
      <c r="B6" s="29" t="s">
        <v>98</v>
      </c>
      <c r="C6" s="29" t="s">
        <v>99</v>
      </c>
      <c r="D6" s="7"/>
      <c r="E6" s="7"/>
      <c r="F6" s="7"/>
      <c r="G6" s="7"/>
      <c r="I6" s="104"/>
      <c r="J6" s="10"/>
      <c r="L6" s="36"/>
      <c r="M6" s="36"/>
    </row>
    <row r="7" spans="1:13" ht="20.100000000000001" customHeight="1" x14ac:dyDescent="0.2">
      <c r="A7" s="31">
        <v>5</v>
      </c>
      <c r="B7" s="29" t="s">
        <v>100</v>
      </c>
      <c r="C7" s="29" t="s">
        <v>101</v>
      </c>
      <c r="D7" s="7"/>
      <c r="E7" s="7"/>
      <c r="F7" s="7"/>
      <c r="G7" s="7"/>
      <c r="I7" s="33">
        <v>4</v>
      </c>
      <c r="J7" s="10"/>
      <c r="L7" s="36"/>
      <c r="M7" s="36"/>
    </row>
    <row r="8" spans="1:13" ht="20.100000000000001" customHeight="1" x14ac:dyDescent="0.2">
      <c r="A8" s="31">
        <v>6</v>
      </c>
      <c r="B8" s="29" t="s">
        <v>102</v>
      </c>
      <c r="C8" s="29" t="s">
        <v>103</v>
      </c>
      <c r="D8" s="7"/>
      <c r="F8" s="7"/>
      <c r="I8" s="33">
        <v>5</v>
      </c>
      <c r="J8" s="10"/>
      <c r="L8" s="36"/>
      <c r="M8" s="36"/>
    </row>
    <row r="9" spans="1:13" ht="20.100000000000001" customHeight="1" x14ac:dyDescent="0.2">
      <c r="A9" s="31">
        <v>7</v>
      </c>
      <c r="B9" s="29" t="s">
        <v>104</v>
      </c>
      <c r="C9" s="29" t="s">
        <v>105</v>
      </c>
      <c r="I9" s="33">
        <v>6</v>
      </c>
      <c r="J9" s="10"/>
      <c r="L9" s="36"/>
      <c r="M9" s="36"/>
    </row>
    <row r="10" spans="1:13" ht="20.100000000000001" customHeight="1" x14ac:dyDescent="0.2">
      <c r="A10" s="31">
        <v>8</v>
      </c>
      <c r="B10" s="29" t="s">
        <v>106</v>
      </c>
      <c r="C10" s="29" t="s">
        <v>107</v>
      </c>
      <c r="F10" s="7"/>
      <c r="I10" s="33">
        <v>7</v>
      </c>
      <c r="J10" s="10"/>
      <c r="L10" s="36"/>
      <c r="M10" s="36"/>
    </row>
    <row r="11" spans="1:13" ht="20.100000000000001" customHeight="1" x14ac:dyDescent="0.2">
      <c r="A11" s="31">
        <v>9</v>
      </c>
      <c r="B11" s="29" t="s">
        <v>108</v>
      </c>
      <c r="C11" s="29" t="s">
        <v>109</v>
      </c>
      <c r="G11" s="84" t="s">
        <v>42</v>
      </c>
      <c r="H11" s="47"/>
      <c r="I11" s="33" t="s">
        <v>42</v>
      </c>
      <c r="J11" s="47"/>
      <c r="L11" s="36"/>
      <c r="M11" s="36"/>
    </row>
    <row r="12" spans="1:13" ht="20.100000000000001" customHeight="1" x14ac:dyDescent="0.2">
      <c r="A12" s="31">
        <v>10</v>
      </c>
      <c r="B12" s="29" t="s">
        <v>110</v>
      </c>
      <c r="C12" s="29" t="s">
        <v>111</v>
      </c>
      <c r="D12" s="47"/>
      <c r="E12" s="260" t="s">
        <v>42</v>
      </c>
      <c r="F12" s="260"/>
      <c r="G12" s="260"/>
      <c r="H12" s="260"/>
      <c r="I12" s="33">
        <v>8</v>
      </c>
      <c r="J12" s="10"/>
      <c r="L12" s="36"/>
      <c r="M12" s="36"/>
    </row>
    <row r="13" spans="1:13" ht="20.100000000000001" customHeight="1" x14ac:dyDescent="0.2">
      <c r="A13" s="31">
        <v>11</v>
      </c>
      <c r="B13" s="29" t="s">
        <v>112</v>
      </c>
      <c r="C13" s="29" t="s">
        <v>113</v>
      </c>
      <c r="G13" s="47"/>
      <c r="H13" s="47"/>
      <c r="I13" s="33">
        <v>9</v>
      </c>
      <c r="J13" s="10"/>
      <c r="L13" s="36"/>
      <c r="M13" s="36"/>
    </row>
    <row r="14" spans="1:13" ht="20.100000000000001" customHeight="1" x14ac:dyDescent="0.2">
      <c r="A14" s="31">
        <v>12</v>
      </c>
      <c r="B14" s="29" t="s">
        <v>114</v>
      </c>
      <c r="C14" s="29" t="s">
        <v>115</v>
      </c>
      <c r="F14" s="49" t="s">
        <v>12</v>
      </c>
      <c r="I14" s="33">
        <v>10</v>
      </c>
      <c r="J14" s="10"/>
      <c r="L14" s="36"/>
      <c r="M14" s="36"/>
    </row>
    <row r="15" spans="1:13" ht="20.100000000000001" customHeight="1" x14ac:dyDescent="0.2">
      <c r="A15" s="31">
        <v>13</v>
      </c>
      <c r="B15" s="29" t="s">
        <v>116</v>
      </c>
      <c r="C15" s="29" t="s">
        <v>117</v>
      </c>
      <c r="F15" s="7"/>
      <c r="H15" s="7"/>
      <c r="I15" s="105">
        <v>11</v>
      </c>
      <c r="J15" s="10"/>
      <c r="L15" s="36"/>
      <c r="M15" s="36"/>
    </row>
    <row r="16" spans="1:13" ht="20.100000000000001" customHeight="1" thickBot="1" x14ac:dyDescent="0.25">
      <c r="A16" s="30">
        <v>14</v>
      </c>
      <c r="B16" s="28" t="s">
        <v>118</v>
      </c>
      <c r="C16" s="28" t="s">
        <v>119</v>
      </c>
      <c r="D16" s="9"/>
      <c r="E16" s="9"/>
      <c r="F16" s="9"/>
      <c r="G16" s="9"/>
      <c r="H16" s="107"/>
      <c r="I16" s="32">
        <v>12</v>
      </c>
      <c r="J16" s="106"/>
      <c r="L16" s="36"/>
      <c r="M16" s="36"/>
    </row>
    <row r="17" spans="1:13" ht="20.100000000000001" customHeight="1" x14ac:dyDescent="0.2">
      <c r="A17" s="258" t="s">
        <v>11</v>
      </c>
      <c r="B17" s="29" t="s">
        <v>120</v>
      </c>
      <c r="C17" s="29" t="s">
        <v>121</v>
      </c>
      <c r="E17" s="49"/>
      <c r="F17" s="7"/>
      <c r="G17" s="7"/>
      <c r="H17" s="7"/>
      <c r="I17" s="10"/>
      <c r="J17" s="92"/>
      <c r="L17" s="36"/>
      <c r="M17" s="36"/>
    </row>
    <row r="18" spans="1:13" ht="20.100000000000001" customHeight="1" x14ac:dyDescent="0.2">
      <c r="A18" s="258"/>
      <c r="B18" s="29" t="s">
        <v>122</v>
      </c>
      <c r="C18" s="29" t="s">
        <v>123</v>
      </c>
      <c r="E18" s="7"/>
      <c r="F18" s="7"/>
      <c r="G18" s="7"/>
      <c r="H18" s="7"/>
      <c r="I18" s="10"/>
      <c r="J18" s="47"/>
      <c r="L18" s="36"/>
      <c r="M18" s="36"/>
    </row>
    <row r="19" spans="1:13" ht="20.100000000000001" customHeight="1" x14ac:dyDescent="0.2">
      <c r="A19" s="258"/>
      <c r="B19" s="29" t="s">
        <v>124</v>
      </c>
      <c r="C19" s="29" t="s">
        <v>125</v>
      </c>
      <c r="D19" s="47"/>
      <c r="E19" s="7"/>
      <c r="F19" s="7"/>
      <c r="G19" s="7"/>
      <c r="H19" s="7"/>
      <c r="I19" s="10"/>
      <c r="J19" s="10"/>
      <c r="L19" s="36"/>
      <c r="M19" s="36"/>
    </row>
    <row r="20" spans="1:13" ht="20.100000000000001" customHeight="1" x14ac:dyDescent="0.2">
      <c r="A20" s="258"/>
      <c r="B20" s="29" t="s">
        <v>126</v>
      </c>
      <c r="C20" s="29" t="s">
        <v>127</v>
      </c>
      <c r="E20" s="7"/>
      <c r="F20" s="7"/>
      <c r="G20" s="7"/>
      <c r="H20" s="7"/>
      <c r="I20" s="10"/>
      <c r="J20" s="10"/>
      <c r="L20" s="36"/>
      <c r="M20" s="36"/>
    </row>
    <row r="21" spans="1:13" ht="20.100000000000001" customHeight="1" x14ac:dyDescent="0.2">
      <c r="A21" s="258"/>
      <c r="B21" s="29" t="s">
        <v>128</v>
      </c>
      <c r="C21" s="29" t="s">
        <v>129</v>
      </c>
      <c r="E21" s="7"/>
      <c r="F21" s="7"/>
      <c r="G21" s="7"/>
      <c r="H21" s="7"/>
      <c r="I21" s="10"/>
      <c r="J21" s="10"/>
      <c r="L21" s="36"/>
      <c r="M21" s="36"/>
    </row>
    <row r="22" spans="1:13" ht="20.100000000000001" customHeight="1" thickBot="1" x14ac:dyDescent="0.25">
      <c r="A22" s="258"/>
      <c r="B22" s="29" t="s">
        <v>130</v>
      </c>
      <c r="C22" s="29" t="s">
        <v>131</v>
      </c>
      <c r="D22" s="7"/>
      <c r="E22" s="7"/>
      <c r="F22" s="7"/>
      <c r="G22" s="7"/>
      <c r="H22" s="7"/>
      <c r="I22" s="10"/>
      <c r="J22" s="10"/>
      <c r="L22" s="36"/>
      <c r="M22" s="36"/>
    </row>
    <row r="23" spans="1:13" ht="20.100000000000001" customHeight="1" x14ac:dyDescent="0.2">
      <c r="A23" s="259" t="s">
        <v>15</v>
      </c>
      <c r="B23" s="35" t="s">
        <v>128</v>
      </c>
      <c r="C23" s="35" t="s">
        <v>129</v>
      </c>
      <c r="D23" s="61"/>
      <c r="E23" s="62"/>
      <c r="F23" s="62"/>
      <c r="G23" s="62"/>
      <c r="H23" s="62"/>
      <c r="I23" s="26"/>
      <c r="J23" s="26"/>
    </row>
    <row r="24" spans="1:13" ht="20.100000000000001" customHeight="1" x14ac:dyDescent="0.2">
      <c r="A24" s="258"/>
      <c r="B24" s="29" t="s">
        <v>130</v>
      </c>
      <c r="C24" s="29" t="s">
        <v>131</v>
      </c>
      <c r="D24" s="96"/>
      <c r="E24" s="97"/>
      <c r="F24" s="97"/>
      <c r="G24" s="97"/>
      <c r="H24" s="97"/>
      <c r="I24" s="92"/>
      <c r="J24" s="92"/>
    </row>
  </sheetData>
  <mergeCells count="3">
    <mergeCell ref="A17:A22"/>
    <mergeCell ref="A23:A24"/>
    <mergeCell ref="E12:H12"/>
  </mergeCells>
  <phoneticPr fontId="0" type="noConversion"/>
  <printOptions verticalCentered="1" gridLines="1"/>
  <pageMargins left="0.39370078740157483" right="0.39370078740157483" top="0.19685039370078741" bottom="0.19685039370078741" header="0.51181102362204722" footer="0.51181102362204722"/>
  <pageSetup paperSize="9" scale="13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pageSetUpPr fitToPage="1"/>
  </sheetPr>
  <dimension ref="A1:P32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style="11" customWidth="1"/>
    <col min="2" max="2" width="15.7109375" style="11" customWidth="1"/>
    <col min="3" max="15" width="10.7109375" style="11" customWidth="1"/>
    <col min="16" max="16" width="9.140625" style="11" customWidth="1"/>
    <col min="17" max="16384" width="9.140625" style="11"/>
  </cols>
  <sheetData>
    <row r="1" spans="1:16" ht="18" x14ac:dyDescent="0.2">
      <c r="A1" s="134" t="s">
        <v>19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6"/>
    </row>
    <row r="2" spans="1:16" ht="25.5" x14ac:dyDescent="0.2">
      <c r="A2" s="17" t="s">
        <v>7</v>
      </c>
      <c r="B2" s="18" t="s">
        <v>8</v>
      </c>
      <c r="C2" s="19" t="s">
        <v>9</v>
      </c>
      <c r="D2" s="19" t="s">
        <v>179</v>
      </c>
      <c r="E2" s="19" t="s">
        <v>180</v>
      </c>
      <c r="F2" s="19" t="s">
        <v>181</v>
      </c>
      <c r="G2" s="19" t="s">
        <v>182</v>
      </c>
      <c r="H2" s="19" t="s">
        <v>183</v>
      </c>
      <c r="I2" s="19" t="s">
        <v>184</v>
      </c>
      <c r="J2" s="19" t="s">
        <v>185</v>
      </c>
      <c r="K2" s="19" t="s">
        <v>186</v>
      </c>
      <c r="L2" s="19" t="s">
        <v>187</v>
      </c>
      <c r="M2" s="19" t="s">
        <v>10</v>
      </c>
      <c r="N2" s="19" t="s">
        <v>188</v>
      </c>
      <c r="O2" s="59" t="s">
        <v>189</v>
      </c>
      <c r="P2" s="44"/>
    </row>
    <row r="3" spans="1:16" ht="20.100000000000001" customHeight="1" x14ac:dyDescent="0.2">
      <c r="A3" s="132">
        <f>LOOKUP(1,Időbeosztás!I2:I16,Időbeosztás!A2:A16)</f>
        <v>1</v>
      </c>
      <c r="B3" s="133" t="str">
        <f>LOOKUP(1,Időbeosztás!I2:I16,Időbeosztás!C2:C16)</f>
        <v>február 22.</v>
      </c>
      <c r="C3" s="148" t="s">
        <v>37</v>
      </c>
      <c r="D3" s="148"/>
      <c r="E3" s="148"/>
      <c r="F3" s="148"/>
      <c r="G3" s="148"/>
      <c r="H3" s="148" t="s">
        <v>277</v>
      </c>
      <c r="I3" s="148"/>
      <c r="J3" s="148"/>
      <c r="K3" s="143" t="s">
        <v>61</v>
      </c>
      <c r="L3" s="143"/>
      <c r="M3" s="143"/>
      <c r="N3" s="143"/>
      <c r="O3" s="22"/>
      <c r="P3" s="43"/>
    </row>
    <row r="4" spans="1:16" ht="20.100000000000001" customHeight="1" x14ac:dyDescent="0.2">
      <c r="A4" s="132"/>
      <c r="B4" s="133"/>
      <c r="C4" s="148"/>
      <c r="D4" s="148"/>
      <c r="E4" s="148"/>
      <c r="F4" s="148"/>
      <c r="G4" s="148"/>
      <c r="H4" s="148"/>
      <c r="I4" s="148"/>
      <c r="J4" s="148"/>
      <c r="K4" s="143"/>
      <c r="L4" s="143"/>
      <c r="M4" s="143"/>
      <c r="N4" s="143"/>
      <c r="O4" s="22"/>
      <c r="P4" s="43"/>
    </row>
    <row r="5" spans="1:16" ht="20.100000000000001" customHeight="1" x14ac:dyDescent="0.2">
      <c r="A5" s="132">
        <f>LOOKUP(2,Időbeosztás!I2:I16,Időbeosztás!A2:A16)</f>
        <v>2</v>
      </c>
      <c r="B5" s="133" t="str">
        <f>LOOKUP(2,Időbeosztás!I2:I16,Időbeosztás!C2:C16)</f>
        <v>március 1.</v>
      </c>
      <c r="C5" s="51"/>
      <c r="D5" s="155" t="s">
        <v>88</v>
      </c>
      <c r="E5" s="156"/>
      <c r="F5" s="156"/>
      <c r="G5" s="157"/>
      <c r="H5" s="161" t="s">
        <v>242</v>
      </c>
      <c r="I5" s="161"/>
      <c r="J5" s="162" t="s">
        <v>240</v>
      </c>
      <c r="K5" s="162"/>
      <c r="L5" s="149" t="s">
        <v>31</v>
      </c>
      <c r="M5" s="149"/>
      <c r="N5" s="37"/>
      <c r="O5" s="85"/>
    </row>
    <row r="6" spans="1:16" ht="20.100000000000001" customHeight="1" x14ac:dyDescent="0.2">
      <c r="A6" s="132"/>
      <c r="B6" s="133"/>
      <c r="C6" s="51"/>
      <c r="D6" s="158"/>
      <c r="E6" s="159"/>
      <c r="F6" s="159"/>
      <c r="G6" s="160"/>
      <c r="H6" s="161"/>
      <c r="I6" s="161"/>
      <c r="J6" s="162"/>
      <c r="K6" s="162"/>
      <c r="L6" s="149"/>
      <c r="M6" s="149"/>
      <c r="N6" s="37"/>
      <c r="O6" s="85"/>
    </row>
    <row r="7" spans="1:16" ht="20.100000000000001" customHeight="1" x14ac:dyDescent="0.2">
      <c r="A7" s="132">
        <f>LOOKUP(3,Időbeosztás!I2:I16,Időbeosztás!A2:A16)</f>
        <v>3</v>
      </c>
      <c r="B7" s="133" t="str">
        <f>LOOKUP(3,Időbeosztás!I2:I16,Időbeosztás!C2:C16)</f>
        <v>március 8.</v>
      </c>
      <c r="C7" s="143" t="s">
        <v>26</v>
      </c>
      <c r="D7" s="143"/>
      <c r="E7" s="168" t="s">
        <v>43</v>
      </c>
      <c r="F7" s="168"/>
      <c r="G7" s="166" t="s">
        <v>30</v>
      </c>
      <c r="H7" s="167"/>
      <c r="I7" s="143" t="s">
        <v>44</v>
      </c>
      <c r="J7" s="143"/>
      <c r="K7" s="143"/>
      <c r="L7" s="143" t="s">
        <v>61</v>
      </c>
      <c r="M7" s="143"/>
      <c r="N7" s="143"/>
      <c r="O7" s="145"/>
      <c r="P7" s="40"/>
    </row>
    <row r="8" spans="1:16" ht="20.100000000000001" customHeight="1" x14ac:dyDescent="0.2">
      <c r="A8" s="132"/>
      <c r="B8" s="133"/>
      <c r="C8" s="143"/>
      <c r="D8" s="143"/>
      <c r="E8" s="168"/>
      <c r="F8" s="168"/>
      <c r="G8" s="167"/>
      <c r="H8" s="167"/>
      <c r="I8" s="143"/>
      <c r="J8" s="143"/>
      <c r="K8" s="143"/>
      <c r="L8" s="143"/>
      <c r="M8" s="143"/>
      <c r="N8" s="143"/>
      <c r="O8" s="145"/>
      <c r="P8" s="40"/>
    </row>
    <row r="9" spans="1:16" ht="20.100000000000001" customHeight="1" x14ac:dyDescent="0.2">
      <c r="A9" s="132">
        <f>LOOKUP(4,Időbeosztás!I2:I16,Időbeosztás!A2:A16)</f>
        <v>5</v>
      </c>
      <c r="B9" s="133" t="str">
        <f>LOOKUP(4,Időbeosztás!I2:I16,Időbeosztás!C2:C16)</f>
        <v>március 22.</v>
      </c>
      <c r="C9" s="148" t="s">
        <v>37</v>
      </c>
      <c r="D9" s="148"/>
      <c r="E9" s="148"/>
      <c r="F9" s="148"/>
      <c r="G9" s="148"/>
      <c r="H9" s="148" t="s">
        <v>277</v>
      </c>
      <c r="I9" s="148"/>
      <c r="J9" s="148"/>
      <c r="K9" s="143" t="s">
        <v>61</v>
      </c>
      <c r="L9" s="143"/>
      <c r="M9" s="143"/>
      <c r="N9" s="143"/>
      <c r="O9" s="22"/>
      <c r="P9" s="43"/>
    </row>
    <row r="10" spans="1:16" ht="20.100000000000001" customHeight="1" x14ac:dyDescent="0.2">
      <c r="A10" s="132"/>
      <c r="B10" s="133"/>
      <c r="C10" s="148"/>
      <c r="D10" s="148"/>
      <c r="E10" s="148"/>
      <c r="F10" s="148"/>
      <c r="G10" s="148"/>
      <c r="H10" s="148"/>
      <c r="I10" s="148"/>
      <c r="J10" s="148"/>
      <c r="K10" s="143"/>
      <c r="L10" s="143"/>
      <c r="M10" s="143"/>
      <c r="N10" s="143"/>
      <c r="O10" s="22"/>
      <c r="P10" s="43"/>
    </row>
    <row r="11" spans="1:16" ht="20.100000000000001" customHeight="1" x14ac:dyDescent="0.2">
      <c r="A11" s="132">
        <f>LOOKUP(5,Időbeosztás!I2:I16,Időbeosztás!A2:A16)</f>
        <v>6</v>
      </c>
      <c r="B11" s="133" t="str">
        <f>LOOKUP(5,Időbeosztás!I2:I16,Időbeosztás!C2:C16)</f>
        <v>március 29.</v>
      </c>
      <c r="C11" s="51"/>
      <c r="D11" s="155" t="s">
        <v>246</v>
      </c>
      <c r="E11" s="156"/>
      <c r="F11" s="156"/>
      <c r="G11" s="157"/>
      <c r="H11" s="161" t="s">
        <v>242</v>
      </c>
      <c r="I11" s="161"/>
      <c r="J11" s="162" t="s">
        <v>240</v>
      </c>
      <c r="K11" s="162"/>
      <c r="L11" s="149" t="s">
        <v>257</v>
      </c>
      <c r="M11" s="149"/>
      <c r="N11" s="38"/>
      <c r="O11" s="86"/>
    </row>
    <row r="12" spans="1:16" ht="20.100000000000001" customHeight="1" x14ac:dyDescent="0.2">
      <c r="A12" s="132"/>
      <c r="B12" s="133"/>
      <c r="C12" s="51"/>
      <c r="D12" s="158"/>
      <c r="E12" s="159"/>
      <c r="F12" s="159"/>
      <c r="G12" s="160"/>
      <c r="H12" s="161"/>
      <c r="I12" s="161"/>
      <c r="J12" s="162"/>
      <c r="K12" s="162"/>
      <c r="L12" s="149"/>
      <c r="M12" s="149"/>
      <c r="N12" s="38"/>
      <c r="O12" s="86"/>
    </row>
    <row r="13" spans="1:16" ht="20.100000000000001" customHeight="1" x14ac:dyDescent="0.2">
      <c r="A13" s="132">
        <f>LOOKUP(6,Időbeosztás!I2:I16,Időbeosztás!A2:A16)</f>
        <v>7</v>
      </c>
      <c r="B13" s="133" t="str">
        <f>LOOKUP(6,Időbeosztás!I2:I16,Időbeosztás!C2:C16)</f>
        <v>április 5.</v>
      </c>
      <c r="C13" s="23"/>
      <c r="D13" s="148" t="s">
        <v>241</v>
      </c>
      <c r="E13" s="148"/>
      <c r="F13" s="148"/>
      <c r="G13" s="148"/>
      <c r="H13" s="143" t="s">
        <v>44</v>
      </c>
      <c r="I13" s="143"/>
      <c r="J13" s="143"/>
      <c r="K13" s="166" t="s">
        <v>30</v>
      </c>
      <c r="L13" s="167"/>
      <c r="M13" s="143" t="s">
        <v>26</v>
      </c>
      <c r="N13" s="143"/>
      <c r="O13" s="67"/>
      <c r="P13" s="41"/>
    </row>
    <row r="14" spans="1:16" ht="20.100000000000001" customHeight="1" x14ac:dyDescent="0.2">
      <c r="A14" s="132"/>
      <c r="B14" s="133"/>
      <c r="C14" s="23"/>
      <c r="D14" s="148"/>
      <c r="E14" s="148"/>
      <c r="F14" s="148"/>
      <c r="G14" s="148"/>
      <c r="H14" s="143"/>
      <c r="I14" s="143"/>
      <c r="J14" s="143"/>
      <c r="K14" s="167"/>
      <c r="L14" s="167"/>
      <c r="M14" s="143"/>
      <c r="N14" s="143"/>
      <c r="O14" s="67"/>
      <c r="P14" s="41"/>
    </row>
    <row r="15" spans="1:16" ht="20.100000000000001" customHeight="1" x14ac:dyDescent="0.2">
      <c r="A15" s="132">
        <f>LOOKUP(7,Időbeosztás!I2:I16,Időbeosztás!A2:A16)</f>
        <v>8</v>
      </c>
      <c r="B15" s="133" t="str">
        <f>LOOKUP(7,Időbeosztás!I2:I16,Időbeosztás!C2:C16)</f>
        <v>április 12.</v>
      </c>
      <c r="C15" s="23"/>
      <c r="D15" s="23"/>
      <c r="E15" s="148" t="s">
        <v>43</v>
      </c>
      <c r="F15" s="148"/>
      <c r="G15" s="148"/>
      <c r="H15" s="148" t="s">
        <v>277</v>
      </c>
      <c r="I15" s="148"/>
      <c r="J15" s="148"/>
      <c r="K15" s="143" t="s">
        <v>61</v>
      </c>
      <c r="L15" s="143"/>
      <c r="M15" s="143"/>
      <c r="N15" s="143"/>
      <c r="O15" s="22"/>
      <c r="P15" s="24"/>
    </row>
    <row r="16" spans="1:16" ht="20.100000000000001" customHeight="1" x14ac:dyDescent="0.2">
      <c r="A16" s="132"/>
      <c r="B16" s="133"/>
      <c r="C16" s="23"/>
      <c r="D16" s="23"/>
      <c r="E16" s="148"/>
      <c r="F16" s="148"/>
      <c r="G16" s="148"/>
      <c r="H16" s="148"/>
      <c r="I16" s="148"/>
      <c r="J16" s="148"/>
      <c r="K16" s="143"/>
      <c r="L16" s="143"/>
      <c r="M16" s="143"/>
      <c r="N16" s="143"/>
      <c r="O16" s="22"/>
      <c r="P16" s="24"/>
    </row>
    <row r="17" spans="1:16" ht="20.100000000000001" customHeight="1" x14ac:dyDescent="0.2">
      <c r="A17" s="132">
        <f>LOOKUP(8,Időbeosztás!I2:I16,Időbeosztás!A2:A16)</f>
        <v>10</v>
      </c>
      <c r="B17" s="133" t="str">
        <f>LOOKUP(8,Időbeosztás!I2:I16,Időbeosztás!C2:C16)</f>
        <v>április 26.</v>
      </c>
      <c r="C17" s="51"/>
      <c r="D17" s="155" t="s">
        <v>88</v>
      </c>
      <c r="E17" s="156"/>
      <c r="F17" s="156"/>
      <c r="G17" s="157"/>
      <c r="H17" s="161" t="s">
        <v>242</v>
      </c>
      <c r="I17" s="161"/>
      <c r="J17" s="162" t="s">
        <v>240</v>
      </c>
      <c r="K17" s="162"/>
      <c r="L17" s="48"/>
      <c r="M17" s="48"/>
      <c r="N17" s="51"/>
      <c r="O17" s="67"/>
      <c r="P17" s="40"/>
    </row>
    <row r="18" spans="1:16" ht="20.100000000000001" customHeight="1" x14ac:dyDescent="0.2">
      <c r="A18" s="132"/>
      <c r="B18" s="133"/>
      <c r="C18" s="51"/>
      <c r="D18" s="158"/>
      <c r="E18" s="159"/>
      <c r="F18" s="159"/>
      <c r="G18" s="160"/>
      <c r="H18" s="161"/>
      <c r="I18" s="161"/>
      <c r="J18" s="162"/>
      <c r="K18" s="162"/>
      <c r="L18" s="48"/>
      <c r="M18" s="48"/>
      <c r="N18" s="51"/>
      <c r="O18" s="67"/>
      <c r="P18" s="40"/>
    </row>
    <row r="19" spans="1:16" ht="20.100000000000001" customHeight="1" x14ac:dyDescent="0.2">
      <c r="A19" s="132">
        <f>LOOKUP(9,Időbeosztás!I2:I16,Időbeosztás!A2:A16)</f>
        <v>11</v>
      </c>
      <c r="B19" s="133" t="str">
        <f>LOOKUP(9,Időbeosztás!I2:I16,Időbeosztás!C2:C16)</f>
        <v>május 3.</v>
      </c>
      <c r="C19" s="148" t="s">
        <v>38</v>
      </c>
      <c r="D19" s="148"/>
      <c r="E19" s="148"/>
      <c r="F19" s="148"/>
      <c r="G19" s="148"/>
      <c r="H19" s="143" t="s">
        <v>44</v>
      </c>
      <c r="I19" s="143"/>
      <c r="J19" s="143"/>
      <c r="K19" s="143" t="s">
        <v>26</v>
      </c>
      <c r="L19" s="143"/>
      <c r="M19" s="154" t="s">
        <v>239</v>
      </c>
      <c r="N19" s="154"/>
      <c r="O19" s="67"/>
      <c r="P19" s="40"/>
    </row>
    <row r="20" spans="1:16" ht="20.100000000000001" customHeight="1" x14ac:dyDescent="0.2">
      <c r="A20" s="132"/>
      <c r="B20" s="133"/>
      <c r="C20" s="148"/>
      <c r="D20" s="148"/>
      <c r="E20" s="148"/>
      <c r="F20" s="148"/>
      <c r="G20" s="148"/>
      <c r="H20" s="143"/>
      <c r="I20" s="143"/>
      <c r="J20" s="143"/>
      <c r="K20" s="143"/>
      <c r="L20" s="143"/>
      <c r="M20" s="154"/>
      <c r="N20" s="154"/>
      <c r="O20" s="67"/>
      <c r="P20" s="40"/>
    </row>
    <row r="21" spans="1:16" ht="20.100000000000001" customHeight="1" x14ac:dyDescent="0.2">
      <c r="A21" s="132">
        <f>LOOKUP(10,Időbeosztás!I2:I16,Időbeosztás!A2:A16)</f>
        <v>12</v>
      </c>
      <c r="B21" s="133" t="str">
        <f>LOOKUP(10,Időbeosztás!I2:I16,Időbeosztás!C2:C16)</f>
        <v>május 10.</v>
      </c>
      <c r="C21" s="148" t="s">
        <v>241</v>
      </c>
      <c r="D21" s="148"/>
      <c r="E21" s="148"/>
      <c r="F21" s="148"/>
      <c r="G21" s="148" t="s">
        <v>277</v>
      </c>
      <c r="H21" s="148"/>
      <c r="I21" s="148"/>
      <c r="J21" s="143" t="s">
        <v>44</v>
      </c>
      <c r="K21" s="143"/>
      <c r="L21" s="143"/>
      <c r="M21" s="154" t="s">
        <v>239</v>
      </c>
      <c r="N21" s="154"/>
      <c r="O21" s="85"/>
      <c r="P21" s="24"/>
    </row>
    <row r="22" spans="1:16" ht="20.100000000000001" customHeight="1" x14ac:dyDescent="0.2">
      <c r="A22" s="132"/>
      <c r="B22" s="133"/>
      <c r="C22" s="148"/>
      <c r="D22" s="148"/>
      <c r="E22" s="148"/>
      <c r="F22" s="148"/>
      <c r="G22" s="148"/>
      <c r="H22" s="148"/>
      <c r="I22" s="148"/>
      <c r="J22" s="143"/>
      <c r="K22" s="143"/>
      <c r="L22" s="143"/>
      <c r="M22" s="154"/>
      <c r="N22" s="154"/>
      <c r="O22" s="85"/>
      <c r="P22" s="24"/>
    </row>
    <row r="23" spans="1:16" ht="20.100000000000001" customHeight="1" x14ac:dyDescent="0.2">
      <c r="A23" s="132">
        <f>LOOKUP(11,Időbeosztás!I2:I16,Időbeosztás!A2:A16)</f>
        <v>13</v>
      </c>
      <c r="B23" s="133" t="str">
        <f>LOOKUP(11,Időbeosztás!I2:I16,Időbeosztás!C2:C16)</f>
        <v>május 17.</v>
      </c>
      <c r="C23" s="51"/>
      <c r="D23" s="155" t="s">
        <v>246</v>
      </c>
      <c r="E23" s="156"/>
      <c r="F23" s="156"/>
      <c r="G23" s="157"/>
      <c r="H23" s="161" t="s">
        <v>242</v>
      </c>
      <c r="I23" s="161"/>
      <c r="J23" s="162" t="s">
        <v>240</v>
      </c>
      <c r="K23" s="162"/>
      <c r="L23" s="149" t="s">
        <v>31</v>
      </c>
      <c r="M23" s="149"/>
      <c r="N23" s="37"/>
      <c r="O23" s="67"/>
      <c r="P23" s="40"/>
    </row>
    <row r="24" spans="1:16" ht="20.100000000000001" customHeight="1" x14ac:dyDescent="0.2">
      <c r="A24" s="132"/>
      <c r="B24" s="133"/>
      <c r="C24" s="51"/>
      <c r="D24" s="158"/>
      <c r="E24" s="159"/>
      <c r="F24" s="159"/>
      <c r="G24" s="160"/>
      <c r="H24" s="161"/>
      <c r="I24" s="161"/>
      <c r="J24" s="162"/>
      <c r="K24" s="162"/>
      <c r="L24" s="149"/>
      <c r="M24" s="149"/>
      <c r="N24" s="37"/>
      <c r="O24" s="67"/>
      <c r="P24" s="40"/>
    </row>
    <row r="25" spans="1:16" ht="20.100000000000001" customHeight="1" x14ac:dyDescent="0.2">
      <c r="A25" s="132">
        <f>LOOKUP(12,Időbeosztás!I2:I16,Időbeosztás!A2:A16)</f>
        <v>14</v>
      </c>
      <c r="B25" s="133" t="str">
        <f>LOOKUP(12,Időbeosztás!I2:I16,Időbeosztás!C2:C16)</f>
        <v>május 24.</v>
      </c>
      <c r="C25" s="154" t="s">
        <v>239</v>
      </c>
      <c r="D25" s="154"/>
      <c r="E25" s="143" t="s">
        <v>256</v>
      </c>
      <c r="F25" s="143"/>
      <c r="G25" s="148" t="s">
        <v>43</v>
      </c>
      <c r="H25" s="148"/>
      <c r="I25" s="148"/>
      <c r="J25" s="148" t="s">
        <v>38</v>
      </c>
      <c r="K25" s="148"/>
      <c r="L25" s="148"/>
      <c r="M25" s="148"/>
      <c r="N25" s="148"/>
      <c r="O25" s="67"/>
      <c r="P25" s="41"/>
    </row>
    <row r="26" spans="1:16" ht="20.100000000000001" customHeight="1" x14ac:dyDescent="0.2">
      <c r="A26" s="140"/>
      <c r="B26" s="141"/>
      <c r="C26" s="154"/>
      <c r="D26" s="154"/>
      <c r="E26" s="143"/>
      <c r="F26" s="143"/>
      <c r="G26" s="148"/>
      <c r="H26" s="148"/>
      <c r="I26" s="148"/>
      <c r="J26" s="148"/>
      <c r="K26" s="148"/>
      <c r="L26" s="148"/>
      <c r="M26" s="148"/>
      <c r="N26" s="148"/>
      <c r="O26" s="67"/>
      <c r="P26" s="41"/>
    </row>
    <row r="27" spans="1:16" ht="20.100000000000001" customHeight="1" thickBot="1" x14ac:dyDescent="0.25">
      <c r="A27" s="163" t="s">
        <v>208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5"/>
    </row>
    <row r="28" spans="1:16" ht="12.75" customHeight="1" x14ac:dyDescent="0.2">
      <c r="A28" s="52"/>
      <c r="B28" s="76" t="s">
        <v>153</v>
      </c>
      <c r="C28" s="68"/>
      <c r="D28" s="68"/>
      <c r="E28" s="68"/>
      <c r="F28" s="68"/>
      <c r="G28" s="68"/>
      <c r="H28" s="68"/>
      <c r="I28" s="68"/>
      <c r="J28" s="68"/>
      <c r="K28" s="69"/>
      <c r="L28" s="57"/>
      <c r="M28" s="57"/>
      <c r="N28" s="57"/>
    </row>
    <row r="29" spans="1:16" ht="12.75" customHeight="1" x14ac:dyDescent="0.2">
      <c r="A29" s="75"/>
      <c r="B29" s="83" t="s">
        <v>87</v>
      </c>
      <c r="C29" s="68"/>
    </row>
    <row r="30" spans="1:16" ht="12.75" customHeight="1" x14ac:dyDescent="0.2">
      <c r="A30" s="75"/>
      <c r="B30" s="88" t="s">
        <v>244</v>
      </c>
      <c r="C30" s="68"/>
    </row>
    <row r="31" spans="1:16" ht="12.75" customHeight="1" x14ac:dyDescent="0.2">
      <c r="A31" s="75"/>
      <c r="B31" s="118" t="s">
        <v>258</v>
      </c>
      <c r="C31" s="68"/>
    </row>
    <row r="32" spans="1:16" ht="39.950000000000003" customHeight="1" x14ac:dyDescent="0.2">
      <c r="A32" s="56"/>
      <c r="B32" s="102" t="s">
        <v>26</v>
      </c>
      <c r="C32" s="152" t="s">
        <v>41</v>
      </c>
      <c r="D32" s="153"/>
      <c r="E32" s="150" t="s">
        <v>238</v>
      </c>
      <c r="F32" s="151"/>
    </row>
  </sheetData>
  <mergeCells count="73">
    <mergeCell ref="J21:L22"/>
    <mergeCell ref="C9:G10"/>
    <mergeCell ref="C7:D8"/>
    <mergeCell ref="G7:H8"/>
    <mergeCell ref="K13:L14"/>
    <mergeCell ref="G21:I22"/>
    <mergeCell ref="K19:L20"/>
    <mergeCell ref="E7:F8"/>
    <mergeCell ref="E15:G16"/>
    <mergeCell ref="H17:I18"/>
    <mergeCell ref="H15:J16"/>
    <mergeCell ref="A1:O1"/>
    <mergeCell ref="A27:O27"/>
    <mergeCell ref="A13:A14"/>
    <mergeCell ref="B19:B20"/>
    <mergeCell ref="A15:A16"/>
    <mergeCell ref="A17:A18"/>
    <mergeCell ref="A19:A20"/>
    <mergeCell ref="B15:B16"/>
    <mergeCell ref="B13:B14"/>
    <mergeCell ref="B17:B18"/>
    <mergeCell ref="A3:A4"/>
    <mergeCell ref="A5:A6"/>
    <mergeCell ref="B25:B26"/>
    <mergeCell ref="C3:G4"/>
    <mergeCell ref="H13:J14"/>
    <mergeCell ref="H19:J20"/>
    <mergeCell ref="A7:A8"/>
    <mergeCell ref="A9:A10"/>
    <mergeCell ref="A11:A12"/>
    <mergeCell ref="D13:G14"/>
    <mergeCell ref="C21:F22"/>
    <mergeCell ref="B7:B8"/>
    <mergeCell ref="A21:A22"/>
    <mergeCell ref="B9:B10"/>
    <mergeCell ref="D17:G18"/>
    <mergeCell ref="B23:B24"/>
    <mergeCell ref="A25:A26"/>
    <mergeCell ref="A23:A24"/>
    <mergeCell ref="B21:B22"/>
    <mergeCell ref="B11:B12"/>
    <mergeCell ref="M13:N14"/>
    <mergeCell ref="B3:B4"/>
    <mergeCell ref="L5:M6"/>
    <mergeCell ref="J5:K6"/>
    <mergeCell ref="I7:K8"/>
    <mergeCell ref="J11:K12"/>
    <mergeCell ref="K3:N4"/>
    <mergeCell ref="K9:N10"/>
    <mergeCell ref="L7:O8"/>
    <mergeCell ref="H3:J4"/>
    <mergeCell ref="H9:J10"/>
    <mergeCell ref="B5:B6"/>
    <mergeCell ref="H5:I6"/>
    <mergeCell ref="D5:G6"/>
    <mergeCell ref="D11:G12"/>
    <mergeCell ref="H11:I12"/>
    <mergeCell ref="J25:N26"/>
    <mergeCell ref="C19:G20"/>
    <mergeCell ref="L11:M12"/>
    <mergeCell ref="E32:F32"/>
    <mergeCell ref="C32:D32"/>
    <mergeCell ref="C25:D26"/>
    <mergeCell ref="E25:F26"/>
    <mergeCell ref="D23:G24"/>
    <mergeCell ref="H23:I24"/>
    <mergeCell ref="L23:M24"/>
    <mergeCell ref="K15:N16"/>
    <mergeCell ref="J17:K18"/>
    <mergeCell ref="J23:K24"/>
    <mergeCell ref="G25:I26"/>
    <mergeCell ref="M19:N20"/>
    <mergeCell ref="M21:N22"/>
  </mergeCells>
  <phoneticPr fontId="0" type="noConversion"/>
  <printOptions horizontalCentered="1" verticalCentered="1"/>
  <pageMargins left="0.09" right="0.09" top="0.15" bottom="0.11" header="0.12" footer="7.0000000000000007E-2"/>
  <pageSetup paperSize="9" scale="9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pageSetUpPr fitToPage="1"/>
  </sheetPr>
  <dimension ref="A1:O31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style="11" customWidth="1"/>
    <col min="2" max="2" width="15.7109375" style="11" customWidth="1"/>
    <col min="3" max="15" width="10.7109375" style="11" customWidth="1"/>
    <col min="16" max="16" width="9.140625" style="11" customWidth="1"/>
    <col min="17" max="16384" width="9.140625" style="11"/>
  </cols>
  <sheetData>
    <row r="1" spans="1:15" ht="18" x14ac:dyDescent="0.2">
      <c r="A1" s="134" t="s">
        <v>20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6"/>
    </row>
    <row r="2" spans="1:15" ht="25.5" customHeight="1" x14ac:dyDescent="0.2">
      <c r="A2" s="17" t="s">
        <v>7</v>
      </c>
      <c r="B2" s="18" t="s">
        <v>8</v>
      </c>
      <c r="C2" s="19" t="s">
        <v>9</v>
      </c>
      <c r="D2" s="19" t="s">
        <v>179</v>
      </c>
      <c r="E2" s="19" t="s">
        <v>180</v>
      </c>
      <c r="F2" s="19" t="s">
        <v>181</v>
      </c>
      <c r="G2" s="19" t="s">
        <v>182</v>
      </c>
      <c r="H2" s="19" t="s">
        <v>183</v>
      </c>
      <c r="I2" s="19" t="s">
        <v>184</v>
      </c>
      <c r="J2" s="19" t="s">
        <v>185</v>
      </c>
      <c r="K2" s="19" t="s">
        <v>186</v>
      </c>
      <c r="L2" s="19" t="s">
        <v>187</v>
      </c>
      <c r="M2" s="19" t="s">
        <v>10</v>
      </c>
      <c r="N2" s="19" t="s">
        <v>188</v>
      </c>
      <c r="O2" s="59" t="s">
        <v>189</v>
      </c>
    </row>
    <row r="3" spans="1:15" ht="20.100000000000001" customHeight="1" x14ac:dyDescent="0.2">
      <c r="A3" s="132">
        <f>LOOKUP(1,Időbeosztás!I2:I16,Időbeosztás!A2:A16)</f>
        <v>1</v>
      </c>
      <c r="B3" s="169" t="str">
        <f>LOOKUP(1,Időbeosztás!I2:I16,Időbeosztás!C2:C16)</f>
        <v>február 22.</v>
      </c>
      <c r="C3" s="148" t="s">
        <v>37</v>
      </c>
      <c r="D3" s="148"/>
      <c r="E3" s="148"/>
      <c r="F3" s="148"/>
      <c r="G3" s="148"/>
      <c r="H3" s="148" t="s">
        <v>277</v>
      </c>
      <c r="I3" s="148"/>
      <c r="J3" s="148"/>
      <c r="K3" s="54"/>
      <c r="L3" s="54"/>
      <c r="M3" s="54"/>
      <c r="N3" s="54"/>
      <c r="O3" s="85"/>
    </row>
    <row r="4" spans="1:15" ht="20.100000000000001" customHeight="1" x14ac:dyDescent="0.2">
      <c r="A4" s="132"/>
      <c r="B4" s="169"/>
      <c r="C4" s="148"/>
      <c r="D4" s="148"/>
      <c r="E4" s="148"/>
      <c r="F4" s="148"/>
      <c r="G4" s="148"/>
      <c r="H4" s="148"/>
      <c r="I4" s="148"/>
      <c r="J4" s="148"/>
      <c r="K4" s="54"/>
      <c r="L4" s="54"/>
      <c r="M4" s="54"/>
      <c r="N4" s="54"/>
      <c r="O4" s="85"/>
    </row>
    <row r="5" spans="1:15" ht="20.100000000000001" customHeight="1" x14ac:dyDescent="0.2">
      <c r="A5" s="132">
        <f>LOOKUP(2,Időbeosztás!I2:I16,Időbeosztás!A2:A16)</f>
        <v>2</v>
      </c>
      <c r="B5" s="169" t="str">
        <f>LOOKUP(2,Időbeosztás!I2:I16,Időbeosztás!C2:C16)</f>
        <v>március 1.</v>
      </c>
      <c r="C5" s="54"/>
      <c r="D5" s="161" t="s">
        <v>33</v>
      </c>
      <c r="E5" s="161"/>
      <c r="F5" s="161"/>
      <c r="G5" s="172" t="s">
        <v>32</v>
      </c>
      <c r="H5" s="172"/>
      <c r="I5" s="172"/>
      <c r="J5" s="51"/>
      <c r="K5" s="54"/>
      <c r="L5" s="54"/>
      <c r="M5" s="54"/>
      <c r="N5" s="37"/>
      <c r="O5" s="85"/>
    </row>
    <row r="6" spans="1:15" ht="20.100000000000001" customHeight="1" x14ac:dyDescent="0.2">
      <c r="A6" s="132"/>
      <c r="B6" s="169"/>
      <c r="C6" s="54"/>
      <c r="D6" s="161"/>
      <c r="E6" s="161"/>
      <c r="F6" s="161"/>
      <c r="G6" s="172"/>
      <c r="H6" s="172"/>
      <c r="I6" s="172"/>
      <c r="J6" s="51"/>
      <c r="K6" s="54"/>
      <c r="L6" s="54"/>
      <c r="M6" s="54"/>
      <c r="N6" s="37"/>
      <c r="O6" s="85"/>
    </row>
    <row r="7" spans="1:15" ht="20.100000000000001" customHeight="1" x14ac:dyDescent="0.2">
      <c r="A7" s="132">
        <f>LOOKUP(3,Időbeosztás!I2:I16,Időbeosztás!A2:A16)</f>
        <v>3</v>
      </c>
      <c r="B7" s="169" t="str">
        <f>LOOKUP(3,Időbeosztás!I2:I16,Időbeosztás!C2:C16)</f>
        <v>március 8.</v>
      </c>
      <c r="C7" s="51"/>
      <c r="D7" s="54"/>
      <c r="E7" s="168" t="s">
        <v>43</v>
      </c>
      <c r="F7" s="168"/>
      <c r="G7" s="161" t="s">
        <v>34</v>
      </c>
      <c r="H7" s="161"/>
      <c r="I7" s="161"/>
      <c r="J7" s="161"/>
      <c r="K7" s="54"/>
      <c r="L7" s="54"/>
      <c r="M7" s="54"/>
      <c r="N7" s="54"/>
      <c r="O7" s="67"/>
    </row>
    <row r="8" spans="1:15" ht="20.100000000000001" customHeight="1" x14ac:dyDescent="0.2">
      <c r="A8" s="132"/>
      <c r="B8" s="169"/>
      <c r="C8" s="51"/>
      <c r="D8" s="54"/>
      <c r="E8" s="168"/>
      <c r="F8" s="168"/>
      <c r="G8" s="161"/>
      <c r="H8" s="161"/>
      <c r="I8" s="161"/>
      <c r="J8" s="161"/>
      <c r="K8" s="54"/>
      <c r="L8" s="54"/>
      <c r="M8" s="54"/>
      <c r="N8" s="54"/>
      <c r="O8" s="67"/>
    </row>
    <row r="9" spans="1:15" ht="20.100000000000001" customHeight="1" x14ac:dyDescent="0.2">
      <c r="A9" s="132">
        <f>LOOKUP(4,Időbeosztás!I2:I16,Időbeosztás!A2:A16)</f>
        <v>5</v>
      </c>
      <c r="B9" s="169" t="str">
        <f>LOOKUP(4,Időbeosztás!I2:I16,Időbeosztás!C2:C16)</f>
        <v>március 22.</v>
      </c>
      <c r="C9" s="148" t="s">
        <v>37</v>
      </c>
      <c r="D9" s="148"/>
      <c r="E9" s="148"/>
      <c r="F9" s="148"/>
      <c r="G9" s="148"/>
      <c r="H9" s="148" t="s">
        <v>277</v>
      </c>
      <c r="I9" s="148"/>
      <c r="J9" s="148"/>
      <c r="K9" s="54"/>
      <c r="L9" s="54"/>
      <c r="M9" s="54"/>
      <c r="N9" s="54"/>
      <c r="O9" s="67"/>
    </row>
    <row r="10" spans="1:15" ht="20.100000000000001" customHeight="1" x14ac:dyDescent="0.2">
      <c r="A10" s="132"/>
      <c r="B10" s="169"/>
      <c r="C10" s="148"/>
      <c r="D10" s="148"/>
      <c r="E10" s="148"/>
      <c r="F10" s="148"/>
      <c r="G10" s="148"/>
      <c r="H10" s="148"/>
      <c r="I10" s="148"/>
      <c r="J10" s="148"/>
      <c r="K10" s="54"/>
      <c r="L10" s="54"/>
      <c r="M10" s="54"/>
      <c r="N10" s="54"/>
      <c r="O10" s="67"/>
    </row>
    <row r="11" spans="1:15" ht="20.100000000000001" customHeight="1" x14ac:dyDescent="0.2">
      <c r="A11" s="132">
        <f>LOOKUP(5,Időbeosztás!I2:I16,Időbeosztás!A2:A16)</f>
        <v>6</v>
      </c>
      <c r="B11" s="169" t="str">
        <f>LOOKUP(5,Időbeosztás!I2:I16,Időbeosztás!C2:C16)</f>
        <v>március 29.</v>
      </c>
      <c r="C11" s="54"/>
      <c r="D11" s="161" t="s">
        <v>33</v>
      </c>
      <c r="E11" s="161"/>
      <c r="F11" s="161"/>
      <c r="G11" s="172" t="s">
        <v>32</v>
      </c>
      <c r="H11" s="172"/>
      <c r="I11" s="172"/>
      <c r="J11" s="37"/>
      <c r="K11" s="54"/>
      <c r="L11" s="54"/>
      <c r="M11" s="54"/>
      <c r="N11" s="51"/>
      <c r="O11" s="67"/>
    </row>
    <row r="12" spans="1:15" ht="20.100000000000001" customHeight="1" x14ac:dyDescent="0.2">
      <c r="A12" s="132"/>
      <c r="B12" s="169"/>
      <c r="C12" s="51"/>
      <c r="D12" s="161"/>
      <c r="E12" s="161"/>
      <c r="F12" s="161"/>
      <c r="G12" s="172"/>
      <c r="H12" s="172"/>
      <c r="I12" s="172"/>
      <c r="J12" s="37"/>
      <c r="K12" s="54"/>
      <c r="L12" s="54"/>
      <c r="M12" s="54"/>
      <c r="N12" s="51"/>
      <c r="O12" s="67"/>
    </row>
    <row r="13" spans="1:15" ht="20.100000000000001" customHeight="1" x14ac:dyDescent="0.2">
      <c r="A13" s="132">
        <f>LOOKUP(6,Időbeosztás!I2:I16,Időbeosztás!A2:A16)</f>
        <v>7</v>
      </c>
      <c r="B13" s="169" t="str">
        <f>LOOKUP(6,Időbeosztás!I2:I16,Időbeosztás!C2:C16)</f>
        <v>április 5.</v>
      </c>
      <c r="C13" s="51"/>
      <c r="D13" s="148" t="s">
        <v>241</v>
      </c>
      <c r="E13" s="148"/>
      <c r="F13" s="148"/>
      <c r="G13" s="148"/>
      <c r="H13" s="161" t="s">
        <v>34</v>
      </c>
      <c r="I13" s="161"/>
      <c r="J13" s="161"/>
      <c r="K13" s="161"/>
      <c r="L13" s="54"/>
      <c r="M13" s="54"/>
      <c r="N13" s="54"/>
      <c r="O13" s="67"/>
    </row>
    <row r="14" spans="1:15" ht="20.100000000000001" customHeight="1" x14ac:dyDescent="0.2">
      <c r="A14" s="132"/>
      <c r="B14" s="169"/>
      <c r="C14" s="51"/>
      <c r="D14" s="148"/>
      <c r="E14" s="148"/>
      <c r="F14" s="148"/>
      <c r="G14" s="148"/>
      <c r="H14" s="161"/>
      <c r="I14" s="161"/>
      <c r="J14" s="161"/>
      <c r="K14" s="161"/>
      <c r="L14" s="54"/>
      <c r="M14" s="54"/>
      <c r="N14" s="54"/>
      <c r="O14" s="67"/>
    </row>
    <row r="15" spans="1:15" ht="20.100000000000001" customHeight="1" x14ac:dyDescent="0.2">
      <c r="A15" s="132">
        <f>LOOKUP(7,Időbeosztás!I2:I16,Időbeosztás!A2:A16)</f>
        <v>8</v>
      </c>
      <c r="B15" s="169" t="str">
        <f>LOOKUP(7,Időbeosztás!I2:I16,Időbeosztás!C2:C16)</f>
        <v>április 12.</v>
      </c>
      <c r="C15" s="48"/>
      <c r="D15" s="23"/>
      <c r="E15" s="148" t="s">
        <v>43</v>
      </c>
      <c r="F15" s="148"/>
      <c r="G15" s="148"/>
      <c r="H15" s="148" t="s">
        <v>277</v>
      </c>
      <c r="I15" s="148"/>
      <c r="J15" s="148"/>
      <c r="K15" s="54"/>
      <c r="L15" s="54"/>
      <c r="M15" s="54"/>
      <c r="N15" s="54"/>
      <c r="O15" s="85"/>
    </row>
    <row r="16" spans="1:15" ht="20.100000000000001" customHeight="1" x14ac:dyDescent="0.2">
      <c r="A16" s="132"/>
      <c r="B16" s="169"/>
      <c r="C16" s="48"/>
      <c r="D16" s="23"/>
      <c r="E16" s="148"/>
      <c r="F16" s="148"/>
      <c r="G16" s="148"/>
      <c r="H16" s="148"/>
      <c r="I16" s="148"/>
      <c r="J16" s="148"/>
      <c r="K16" s="54"/>
      <c r="L16" s="54"/>
      <c r="M16" s="54"/>
      <c r="N16" s="54"/>
      <c r="O16" s="85"/>
    </row>
    <row r="17" spans="1:15" ht="20.100000000000001" customHeight="1" x14ac:dyDescent="0.2">
      <c r="A17" s="132">
        <f>LOOKUP(8,Időbeosztás!I2:I16,Időbeosztás!A2:A16)</f>
        <v>10</v>
      </c>
      <c r="B17" s="169" t="str">
        <f>LOOKUP(8,Időbeosztás!I2:I16,Időbeosztás!C2:C16)</f>
        <v>április 26.</v>
      </c>
      <c r="C17" s="54"/>
      <c r="D17" s="161" t="s">
        <v>33</v>
      </c>
      <c r="E17" s="161"/>
      <c r="F17" s="161"/>
      <c r="G17" s="172" t="s">
        <v>32</v>
      </c>
      <c r="H17" s="172"/>
      <c r="I17" s="172"/>
      <c r="J17" s="37"/>
      <c r="K17" s="54"/>
      <c r="L17" s="54"/>
      <c r="M17" s="54"/>
      <c r="N17" s="51"/>
      <c r="O17" s="67"/>
    </row>
    <row r="18" spans="1:15" ht="20.100000000000001" customHeight="1" x14ac:dyDescent="0.2">
      <c r="A18" s="132"/>
      <c r="B18" s="169"/>
      <c r="C18" s="54"/>
      <c r="D18" s="161"/>
      <c r="E18" s="161"/>
      <c r="F18" s="161"/>
      <c r="G18" s="172"/>
      <c r="H18" s="172"/>
      <c r="I18" s="172"/>
      <c r="J18" s="37"/>
      <c r="K18" s="54"/>
      <c r="L18" s="54"/>
      <c r="M18" s="54"/>
      <c r="N18" s="51"/>
      <c r="O18" s="67"/>
    </row>
    <row r="19" spans="1:15" ht="20.100000000000001" customHeight="1" x14ac:dyDescent="0.2">
      <c r="A19" s="132">
        <f>LOOKUP(9,Időbeosztás!I2:I16,Időbeosztás!A2:A16)</f>
        <v>11</v>
      </c>
      <c r="B19" s="169" t="str">
        <f>LOOKUP(9,Időbeosztás!I2:I16,Időbeosztás!C2:C16)</f>
        <v>május 3.</v>
      </c>
      <c r="C19" s="148" t="s">
        <v>38</v>
      </c>
      <c r="D19" s="148"/>
      <c r="E19" s="148"/>
      <c r="F19" s="148"/>
      <c r="G19" s="148"/>
      <c r="H19" s="54"/>
      <c r="I19" s="54"/>
      <c r="J19" s="54"/>
      <c r="K19" s="54"/>
      <c r="L19" s="54"/>
      <c r="M19" s="54"/>
      <c r="N19" s="54"/>
      <c r="O19" s="67"/>
    </row>
    <row r="20" spans="1:15" ht="20.100000000000001" customHeight="1" x14ac:dyDescent="0.2">
      <c r="A20" s="132"/>
      <c r="B20" s="169"/>
      <c r="C20" s="148"/>
      <c r="D20" s="148"/>
      <c r="E20" s="148"/>
      <c r="F20" s="148"/>
      <c r="G20" s="148"/>
      <c r="H20" s="54"/>
      <c r="I20" s="54"/>
      <c r="J20" s="54"/>
      <c r="K20" s="54"/>
      <c r="L20" s="54"/>
      <c r="M20" s="54"/>
      <c r="N20" s="54"/>
      <c r="O20" s="67"/>
    </row>
    <row r="21" spans="1:15" ht="20.100000000000001" customHeight="1" x14ac:dyDescent="0.2">
      <c r="A21" s="132">
        <f>LOOKUP(10,Időbeosztás!I2:I16,Időbeosztás!A2:A16)</f>
        <v>12</v>
      </c>
      <c r="B21" s="169" t="str">
        <f>LOOKUP(10,Időbeosztás!I2:I16,Időbeosztás!C2:C16)</f>
        <v>május 10.</v>
      </c>
      <c r="C21" s="148" t="s">
        <v>241</v>
      </c>
      <c r="D21" s="148"/>
      <c r="E21" s="148"/>
      <c r="F21" s="148"/>
      <c r="G21" s="148" t="s">
        <v>277</v>
      </c>
      <c r="H21" s="148"/>
      <c r="I21" s="148"/>
      <c r="J21" s="54"/>
      <c r="K21" s="54"/>
      <c r="L21" s="54"/>
      <c r="M21" s="54"/>
      <c r="N21" s="54"/>
      <c r="O21" s="67"/>
    </row>
    <row r="22" spans="1:15" ht="20.100000000000001" customHeight="1" x14ac:dyDescent="0.2">
      <c r="A22" s="132"/>
      <c r="B22" s="169"/>
      <c r="C22" s="148"/>
      <c r="D22" s="148"/>
      <c r="E22" s="148"/>
      <c r="F22" s="148"/>
      <c r="G22" s="148"/>
      <c r="H22" s="148"/>
      <c r="I22" s="148"/>
      <c r="J22" s="54"/>
      <c r="K22" s="54"/>
      <c r="L22" s="54"/>
      <c r="M22" s="54"/>
      <c r="N22" s="54"/>
      <c r="O22" s="67"/>
    </row>
    <row r="23" spans="1:15" ht="20.100000000000001" customHeight="1" x14ac:dyDescent="0.2">
      <c r="A23" s="132">
        <f>LOOKUP(11,Időbeosztás!I2:I16,Időbeosztás!A2:A16)</f>
        <v>13</v>
      </c>
      <c r="B23" s="169" t="str">
        <f>LOOKUP(11,Időbeosztás!I2:I16,Időbeosztás!C2:C16)</f>
        <v>május 17.</v>
      </c>
      <c r="C23" s="54"/>
      <c r="D23" s="161" t="s">
        <v>33</v>
      </c>
      <c r="E23" s="161"/>
      <c r="F23" s="161"/>
      <c r="G23" s="172" t="s">
        <v>32</v>
      </c>
      <c r="H23" s="172"/>
      <c r="I23" s="172"/>
      <c r="J23" s="161" t="s">
        <v>34</v>
      </c>
      <c r="K23" s="161"/>
      <c r="L23" s="161"/>
      <c r="M23" s="161"/>
      <c r="N23" s="48"/>
      <c r="O23" s="67"/>
    </row>
    <row r="24" spans="1:15" ht="20.100000000000001" customHeight="1" x14ac:dyDescent="0.2">
      <c r="A24" s="132"/>
      <c r="B24" s="169"/>
      <c r="C24" s="51"/>
      <c r="D24" s="161"/>
      <c r="E24" s="161"/>
      <c r="F24" s="161"/>
      <c r="G24" s="172"/>
      <c r="H24" s="172"/>
      <c r="I24" s="172"/>
      <c r="J24" s="161"/>
      <c r="K24" s="161"/>
      <c r="L24" s="161"/>
      <c r="M24" s="161"/>
      <c r="N24" s="48"/>
      <c r="O24" s="67"/>
    </row>
    <row r="25" spans="1:15" ht="20.100000000000001" customHeight="1" x14ac:dyDescent="0.2">
      <c r="A25" s="132">
        <f>LOOKUP(12,Időbeosztás!I2:I16,Időbeosztás!A2:A16)</f>
        <v>14</v>
      </c>
      <c r="B25" s="169" t="str">
        <f>LOOKUP(12,Időbeosztás!I2:I16,Időbeosztás!C2:C16)</f>
        <v>május 24.</v>
      </c>
      <c r="C25" s="161" t="s">
        <v>34</v>
      </c>
      <c r="D25" s="161"/>
      <c r="E25" s="161"/>
      <c r="F25" s="161"/>
      <c r="G25" s="148" t="s">
        <v>43</v>
      </c>
      <c r="H25" s="148"/>
      <c r="I25" s="148"/>
      <c r="J25" s="148" t="s">
        <v>38</v>
      </c>
      <c r="K25" s="148"/>
      <c r="L25" s="148"/>
      <c r="M25" s="148"/>
      <c r="N25" s="148"/>
      <c r="O25" s="67"/>
    </row>
    <row r="26" spans="1:15" ht="20.100000000000001" customHeight="1" x14ac:dyDescent="0.2">
      <c r="A26" s="140"/>
      <c r="B26" s="171"/>
      <c r="C26" s="161"/>
      <c r="D26" s="161"/>
      <c r="E26" s="161"/>
      <c r="F26" s="161"/>
      <c r="G26" s="148"/>
      <c r="H26" s="148"/>
      <c r="I26" s="148"/>
      <c r="J26" s="148"/>
      <c r="K26" s="148"/>
      <c r="L26" s="148"/>
      <c r="M26" s="148"/>
      <c r="N26" s="148"/>
      <c r="O26" s="67"/>
    </row>
    <row r="27" spans="1:15" ht="20.100000000000001" customHeight="1" thickBot="1" x14ac:dyDescent="0.25">
      <c r="A27" s="163" t="s">
        <v>208</v>
      </c>
      <c r="B27" s="164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65"/>
    </row>
    <row r="28" spans="1:15" ht="12.75" customHeight="1" x14ac:dyDescent="0.2">
      <c r="A28" s="15"/>
      <c r="B28" s="77" t="s">
        <v>265</v>
      </c>
      <c r="C28" s="71"/>
      <c r="D28" s="71"/>
      <c r="E28" s="71"/>
      <c r="F28" s="71"/>
      <c r="G28" s="71"/>
      <c r="H28" s="71"/>
      <c r="I28" s="71"/>
      <c r="J28" s="71"/>
      <c r="K28" s="16"/>
      <c r="L28" s="16"/>
      <c r="M28" s="16"/>
    </row>
    <row r="29" spans="1:15" ht="12.75" customHeight="1" x14ac:dyDescent="0.2">
      <c r="A29" s="15"/>
      <c r="B29" s="109"/>
      <c r="C29" s="71"/>
      <c r="G29" s="71"/>
      <c r="I29" s="71"/>
      <c r="J29" s="71"/>
      <c r="K29" s="16"/>
      <c r="L29" s="16"/>
      <c r="M29" s="16"/>
    </row>
    <row r="30" spans="1:15" ht="12.75" customHeight="1" x14ac:dyDescent="0.2">
      <c r="A30" s="15"/>
      <c r="B30" s="109"/>
      <c r="C30" s="71"/>
      <c r="G30" s="71"/>
      <c r="H30" s="71"/>
    </row>
    <row r="31" spans="1:15" ht="12.75" customHeight="1" x14ac:dyDescent="0.2">
      <c r="A31" s="15"/>
      <c r="B31" s="109"/>
      <c r="C31" s="71"/>
      <c r="D31" s="71"/>
      <c r="E31" s="71"/>
      <c r="F31" s="71"/>
      <c r="G31" s="71"/>
      <c r="H31" s="71"/>
    </row>
  </sheetData>
  <mergeCells count="51">
    <mergeCell ref="D13:G14"/>
    <mergeCell ref="H15:J16"/>
    <mergeCell ref="B7:B8"/>
    <mergeCell ref="A7:A8"/>
    <mergeCell ref="J25:N26"/>
    <mergeCell ref="G25:I26"/>
    <mergeCell ref="D5:F6"/>
    <mergeCell ref="D11:F12"/>
    <mergeCell ref="D17:F18"/>
    <mergeCell ref="D23:F24"/>
    <mergeCell ref="G5:I6"/>
    <mergeCell ref="G11:I12"/>
    <mergeCell ref="G17:I18"/>
    <mergeCell ref="G23:I24"/>
    <mergeCell ref="G7:J8"/>
    <mergeCell ref="H13:K14"/>
    <mergeCell ref="C25:F26"/>
    <mergeCell ref="J23:M24"/>
    <mergeCell ref="E15:G16"/>
    <mergeCell ref="C21:F22"/>
    <mergeCell ref="G21:I22"/>
    <mergeCell ref="A1:O1"/>
    <mergeCell ref="B5:B6"/>
    <mergeCell ref="A3:A4"/>
    <mergeCell ref="A5:A6"/>
    <mergeCell ref="B3:B4"/>
    <mergeCell ref="A13:A14"/>
    <mergeCell ref="A9:A10"/>
    <mergeCell ref="A15:A16"/>
    <mergeCell ref="C3:G4"/>
    <mergeCell ref="H3:J4"/>
    <mergeCell ref="E7:F8"/>
    <mergeCell ref="C9:G10"/>
    <mergeCell ref="H9:J10"/>
    <mergeCell ref="C19:G20"/>
    <mergeCell ref="A27:O27"/>
    <mergeCell ref="A25:A26"/>
    <mergeCell ref="A17:A18"/>
    <mergeCell ref="A23:A24"/>
    <mergeCell ref="B23:B24"/>
    <mergeCell ref="B25:B26"/>
    <mergeCell ref="B9:B10"/>
    <mergeCell ref="B13:B14"/>
    <mergeCell ref="A11:A12"/>
    <mergeCell ref="A21:A22"/>
    <mergeCell ref="B15:B16"/>
    <mergeCell ref="B17:B18"/>
    <mergeCell ref="B21:B22"/>
    <mergeCell ref="B19:B20"/>
    <mergeCell ref="B11:B12"/>
    <mergeCell ref="A19:A20"/>
  </mergeCells>
  <phoneticPr fontId="0" type="noConversion"/>
  <printOptions horizontalCentered="1" verticalCentered="1"/>
  <pageMargins left="0.15748031496063" right="0.15748031496063" top="0.196850393700787" bottom="0.196850393700787" header="0.15748031496063" footer="0.15748031496063"/>
  <pageSetup paperSize="9" scale="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style="11" customWidth="1"/>
    <col min="2" max="2" width="15.7109375" style="11" customWidth="1"/>
    <col min="3" max="15" width="10.7109375" style="11" customWidth="1"/>
    <col min="16" max="16384" width="9.140625" style="11"/>
  </cols>
  <sheetData>
    <row r="1" spans="1:15" ht="18" customHeight="1" x14ac:dyDescent="0.2">
      <c r="A1" s="134" t="s">
        <v>138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6"/>
    </row>
    <row r="2" spans="1:15" ht="25.5" x14ac:dyDescent="0.2">
      <c r="A2" s="17" t="s">
        <v>7</v>
      </c>
      <c r="B2" s="74" t="s">
        <v>8</v>
      </c>
      <c r="C2" s="19" t="s">
        <v>9</v>
      </c>
      <c r="D2" s="19" t="s">
        <v>179</v>
      </c>
      <c r="E2" s="19" t="s">
        <v>180</v>
      </c>
      <c r="F2" s="19" t="s">
        <v>181</v>
      </c>
      <c r="G2" s="19" t="s">
        <v>182</v>
      </c>
      <c r="H2" s="19" t="s">
        <v>183</v>
      </c>
      <c r="I2" s="19" t="s">
        <v>184</v>
      </c>
      <c r="J2" s="19" t="s">
        <v>185</v>
      </c>
      <c r="K2" s="19" t="s">
        <v>186</v>
      </c>
      <c r="L2" s="19" t="s">
        <v>187</v>
      </c>
      <c r="M2" s="19" t="s">
        <v>10</v>
      </c>
      <c r="N2" s="19" t="s">
        <v>188</v>
      </c>
      <c r="O2" s="59" t="s">
        <v>189</v>
      </c>
    </row>
    <row r="3" spans="1:15" ht="20.100000000000001" customHeight="1" x14ac:dyDescent="0.2">
      <c r="A3" s="132">
        <f>LOOKUP(1,Időbeosztás!I2:I16,Időbeosztás!A2:A16)</f>
        <v>1</v>
      </c>
      <c r="B3" s="133" t="str">
        <f>LOOKUP(1,Időbeosztás!I2:I16,Időbeosztás!C2:C16)</f>
        <v>február 22.</v>
      </c>
      <c r="C3" s="54"/>
      <c r="D3" s="143" t="s">
        <v>214</v>
      </c>
      <c r="E3" s="143"/>
      <c r="F3" s="143"/>
      <c r="G3" s="143"/>
      <c r="H3" s="143"/>
      <c r="I3" s="23"/>
      <c r="J3" s="23"/>
      <c r="K3" s="23"/>
      <c r="L3" s="54"/>
      <c r="M3" s="54"/>
      <c r="N3" s="51"/>
      <c r="O3" s="67"/>
    </row>
    <row r="4" spans="1:15" ht="20.100000000000001" customHeight="1" x14ac:dyDescent="0.2">
      <c r="A4" s="132"/>
      <c r="B4" s="133"/>
      <c r="C4" s="54"/>
      <c r="D4" s="143"/>
      <c r="E4" s="143"/>
      <c r="F4" s="143"/>
      <c r="G4" s="143"/>
      <c r="H4" s="143"/>
      <c r="I4" s="23"/>
      <c r="J4" s="23"/>
      <c r="K4" s="23"/>
      <c r="L4" s="54"/>
      <c r="M4" s="54"/>
      <c r="N4" s="51"/>
      <c r="O4" s="67"/>
    </row>
    <row r="5" spans="1:15" ht="20.100000000000001" customHeight="1" x14ac:dyDescent="0.2">
      <c r="A5" s="132">
        <f>LOOKUP(2,Időbeosztás!I2:I16,Időbeosztás!A2:A16)</f>
        <v>2</v>
      </c>
      <c r="B5" s="133" t="str">
        <f>LOOKUP(2,Időbeosztás!I2:I16,Időbeosztás!C2:C16)</f>
        <v>március 1.</v>
      </c>
      <c r="C5" s="51"/>
      <c r="D5" s="143" t="s">
        <v>145</v>
      </c>
      <c r="E5" s="143"/>
      <c r="F5" s="143"/>
      <c r="G5" s="143"/>
      <c r="H5" s="143"/>
      <c r="I5" s="143"/>
      <c r="J5" s="143"/>
      <c r="K5" s="143"/>
      <c r="L5" s="143"/>
      <c r="M5" s="143"/>
      <c r="N5" s="37"/>
      <c r="O5" s="67"/>
    </row>
    <row r="6" spans="1:15" ht="20.100000000000001" customHeight="1" x14ac:dyDescent="0.2">
      <c r="A6" s="132"/>
      <c r="B6" s="133"/>
      <c r="C6" s="51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37"/>
      <c r="O6" s="67"/>
    </row>
    <row r="7" spans="1:15" ht="20.100000000000001" customHeight="1" x14ac:dyDescent="0.2">
      <c r="A7" s="132">
        <f>LOOKUP(3,Időbeosztás!I2:I16,Időbeosztás!A2:A16)</f>
        <v>3</v>
      </c>
      <c r="B7" s="133" t="str">
        <f>LOOKUP(3,Időbeosztás!I2:I16,Időbeosztás!C2:C16)</f>
        <v>március 8.</v>
      </c>
      <c r="C7" s="51"/>
      <c r="D7" s="143" t="s">
        <v>146</v>
      </c>
      <c r="E7" s="143"/>
      <c r="F7" s="143"/>
      <c r="G7" s="143"/>
      <c r="H7" s="143"/>
      <c r="I7" s="143"/>
      <c r="J7" s="143"/>
      <c r="K7" s="143"/>
      <c r="L7" s="143"/>
      <c r="M7" s="143"/>
      <c r="N7" s="37"/>
      <c r="O7" s="85"/>
    </row>
    <row r="8" spans="1:15" ht="20.100000000000001" customHeight="1" x14ac:dyDescent="0.2">
      <c r="A8" s="132"/>
      <c r="B8" s="133"/>
      <c r="C8" s="5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37"/>
      <c r="O8" s="85"/>
    </row>
    <row r="9" spans="1:15" ht="20.100000000000001" customHeight="1" x14ac:dyDescent="0.2">
      <c r="A9" s="132">
        <f>LOOKUP(4,Időbeosztás!I2:I16,Időbeosztás!A2:A16)</f>
        <v>5</v>
      </c>
      <c r="B9" s="133" t="str">
        <f>LOOKUP(4,Időbeosztás!I2:I16,Időbeosztás!C2:C16)</f>
        <v>március 22.</v>
      </c>
      <c r="C9" s="54"/>
      <c r="D9" s="143" t="s">
        <v>214</v>
      </c>
      <c r="E9" s="143"/>
      <c r="F9" s="143"/>
      <c r="G9" s="143"/>
      <c r="H9" s="143"/>
      <c r="I9" s="23"/>
      <c r="J9" s="23"/>
      <c r="K9" s="54"/>
      <c r="L9" s="51"/>
      <c r="M9" s="54"/>
      <c r="N9" s="54"/>
      <c r="O9" s="67"/>
    </row>
    <row r="10" spans="1:15" ht="20.100000000000001" customHeight="1" x14ac:dyDescent="0.2">
      <c r="A10" s="132"/>
      <c r="B10" s="133"/>
      <c r="C10" s="54"/>
      <c r="D10" s="143"/>
      <c r="E10" s="143"/>
      <c r="F10" s="143"/>
      <c r="G10" s="143"/>
      <c r="H10" s="143"/>
      <c r="I10" s="23"/>
      <c r="J10" s="23"/>
      <c r="K10" s="54"/>
      <c r="L10" s="51"/>
      <c r="M10" s="54"/>
      <c r="N10" s="54"/>
      <c r="O10" s="67"/>
    </row>
    <row r="11" spans="1:15" ht="20.100000000000001" customHeight="1" x14ac:dyDescent="0.2">
      <c r="A11" s="132">
        <f>LOOKUP(5,Időbeosztás!I2:I16,Időbeosztás!A2:A16)</f>
        <v>6</v>
      </c>
      <c r="B11" s="133" t="str">
        <f>LOOKUP(5,Időbeosztás!I2:I16,Időbeosztás!C2:C16)</f>
        <v>március 29.</v>
      </c>
      <c r="C11" s="51"/>
      <c r="D11" s="143" t="s">
        <v>148</v>
      </c>
      <c r="E11" s="143"/>
      <c r="F11" s="143"/>
      <c r="G11" s="143"/>
      <c r="H11" s="143"/>
      <c r="I11" s="143"/>
      <c r="J11" s="143"/>
      <c r="K11" s="143"/>
      <c r="L11" s="143"/>
      <c r="M11" s="143"/>
      <c r="N11" s="54"/>
      <c r="O11" s="67"/>
    </row>
    <row r="12" spans="1:15" ht="20.100000000000001" customHeight="1" x14ac:dyDescent="0.2">
      <c r="A12" s="132"/>
      <c r="B12" s="133"/>
      <c r="C12" s="51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54"/>
      <c r="O12" s="67"/>
    </row>
    <row r="13" spans="1:15" ht="20.100000000000001" customHeight="1" x14ac:dyDescent="0.2">
      <c r="A13" s="132">
        <f>LOOKUP(6,Időbeosztás!I2:I16,Időbeosztás!A2:A16)</f>
        <v>7</v>
      </c>
      <c r="B13" s="133" t="str">
        <f>LOOKUP(6,Időbeosztás!I2:I16,Időbeosztás!C2:C16)</f>
        <v>április 5.</v>
      </c>
      <c r="C13" s="51"/>
      <c r="D13" s="143" t="s">
        <v>145</v>
      </c>
      <c r="E13" s="143"/>
      <c r="F13" s="143"/>
      <c r="G13" s="143"/>
      <c r="H13" s="143"/>
      <c r="I13" s="143"/>
      <c r="J13" s="143"/>
      <c r="K13" s="143"/>
      <c r="L13" s="143"/>
      <c r="M13" s="143"/>
      <c r="N13" s="37"/>
      <c r="O13" s="67"/>
    </row>
    <row r="14" spans="1:15" ht="20.100000000000001" customHeight="1" x14ac:dyDescent="0.2">
      <c r="A14" s="132"/>
      <c r="B14" s="133"/>
      <c r="C14" s="51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37"/>
      <c r="O14" s="67"/>
    </row>
    <row r="15" spans="1:15" ht="20.100000000000001" customHeight="1" x14ac:dyDescent="0.2">
      <c r="A15" s="132">
        <f>LOOKUP(7,Időbeosztás!I2:I16,Időbeosztás!A2:A16)</f>
        <v>8</v>
      </c>
      <c r="B15" s="133" t="str">
        <f>LOOKUP(7,Időbeosztás!I2:I16,Időbeosztás!C2:C16)</f>
        <v>április 12.</v>
      </c>
      <c r="C15" s="54"/>
      <c r="D15" s="143" t="s">
        <v>147</v>
      </c>
      <c r="E15" s="143"/>
      <c r="F15" s="143"/>
      <c r="G15" s="143"/>
      <c r="H15" s="143"/>
      <c r="I15" s="143"/>
      <c r="J15" s="143"/>
      <c r="K15" s="143"/>
      <c r="L15" s="23"/>
      <c r="M15" s="23"/>
      <c r="N15" s="51"/>
      <c r="O15" s="67"/>
    </row>
    <row r="16" spans="1:15" ht="20.100000000000001" customHeight="1" x14ac:dyDescent="0.2">
      <c r="A16" s="132"/>
      <c r="B16" s="133"/>
      <c r="C16" s="54"/>
      <c r="D16" s="143"/>
      <c r="E16" s="143"/>
      <c r="F16" s="143"/>
      <c r="G16" s="143"/>
      <c r="H16" s="143"/>
      <c r="I16" s="143"/>
      <c r="J16" s="143"/>
      <c r="K16" s="143"/>
      <c r="L16" s="23"/>
      <c r="M16" s="23"/>
      <c r="N16" s="51"/>
      <c r="O16" s="67"/>
    </row>
    <row r="17" spans="1:16" ht="20.100000000000001" customHeight="1" x14ac:dyDescent="0.2">
      <c r="A17" s="132">
        <f>LOOKUP(8,Időbeosztás!I2:I16,Időbeosztás!A2:A16)</f>
        <v>10</v>
      </c>
      <c r="B17" s="133" t="str">
        <f>LOOKUP(8,Időbeosztás!I2:I16,Időbeosztás!C2:C16)</f>
        <v>április 26.</v>
      </c>
      <c r="C17" s="51"/>
      <c r="D17" s="173" t="s">
        <v>146</v>
      </c>
      <c r="E17" s="174"/>
      <c r="F17" s="174"/>
      <c r="G17" s="174"/>
      <c r="H17" s="174"/>
      <c r="I17" s="174"/>
      <c r="J17" s="174"/>
      <c r="K17" s="174"/>
      <c r="L17" s="174"/>
      <c r="M17" s="175"/>
      <c r="N17" s="54"/>
      <c r="O17" s="67"/>
    </row>
    <row r="18" spans="1:16" ht="20.100000000000001" customHeight="1" x14ac:dyDescent="0.2">
      <c r="A18" s="132"/>
      <c r="B18" s="133"/>
      <c r="C18" s="51"/>
      <c r="D18" s="176"/>
      <c r="E18" s="177"/>
      <c r="F18" s="177"/>
      <c r="G18" s="177"/>
      <c r="H18" s="177"/>
      <c r="I18" s="177"/>
      <c r="J18" s="177"/>
      <c r="K18" s="177"/>
      <c r="L18" s="177"/>
      <c r="M18" s="178"/>
      <c r="N18" s="54"/>
      <c r="O18" s="67"/>
    </row>
    <row r="19" spans="1:16" ht="20.100000000000001" customHeight="1" x14ac:dyDescent="0.2">
      <c r="A19" s="132">
        <f>LOOKUP(9,Időbeosztás!I2:I16,Időbeosztás!A2:A16)</f>
        <v>11</v>
      </c>
      <c r="B19" s="133" t="str">
        <f>LOOKUP(9,Időbeosztás!I2:I16,Időbeosztás!C2:C16)</f>
        <v>május 3.</v>
      </c>
      <c r="C19" s="51"/>
      <c r="D19" s="173" t="s">
        <v>148</v>
      </c>
      <c r="E19" s="174"/>
      <c r="F19" s="174"/>
      <c r="G19" s="174"/>
      <c r="H19" s="174"/>
      <c r="I19" s="174"/>
      <c r="J19" s="174"/>
      <c r="K19" s="174"/>
      <c r="L19" s="174"/>
      <c r="M19" s="175"/>
      <c r="N19" s="37"/>
      <c r="O19" s="67"/>
    </row>
    <row r="20" spans="1:16" ht="20.100000000000001" customHeight="1" x14ac:dyDescent="0.2">
      <c r="A20" s="132"/>
      <c r="B20" s="133"/>
      <c r="C20" s="51"/>
      <c r="D20" s="176"/>
      <c r="E20" s="177"/>
      <c r="F20" s="177"/>
      <c r="G20" s="177"/>
      <c r="H20" s="177"/>
      <c r="I20" s="177"/>
      <c r="J20" s="177"/>
      <c r="K20" s="177"/>
      <c r="L20" s="177"/>
      <c r="M20" s="178"/>
      <c r="N20" s="37"/>
      <c r="O20" s="67"/>
      <c r="P20" s="40"/>
    </row>
    <row r="21" spans="1:16" ht="20.100000000000001" customHeight="1" x14ac:dyDescent="0.2">
      <c r="A21" s="132">
        <f>LOOKUP(10,Időbeosztás!I2:I16,Időbeosztás!A2:A16)</f>
        <v>12</v>
      </c>
      <c r="B21" s="133" t="str">
        <f>LOOKUP(10,Időbeosztás!I2:I16,Időbeosztás!C2:C16)</f>
        <v>május 10.</v>
      </c>
      <c r="C21" s="51"/>
      <c r="D21" s="143" t="s">
        <v>147</v>
      </c>
      <c r="E21" s="143"/>
      <c r="F21" s="143"/>
      <c r="G21" s="143"/>
      <c r="H21" s="143"/>
      <c r="I21" s="143"/>
      <c r="J21" s="143"/>
      <c r="K21" s="54"/>
      <c r="L21" s="54"/>
      <c r="M21" s="54"/>
      <c r="N21" s="54"/>
      <c r="O21" s="67"/>
      <c r="P21" s="40"/>
    </row>
    <row r="22" spans="1:16" ht="20.100000000000001" customHeight="1" x14ac:dyDescent="0.2">
      <c r="A22" s="132"/>
      <c r="B22" s="133"/>
      <c r="C22" s="51"/>
      <c r="D22" s="143"/>
      <c r="E22" s="143"/>
      <c r="F22" s="143"/>
      <c r="G22" s="143"/>
      <c r="H22" s="143"/>
      <c r="I22" s="143"/>
      <c r="J22" s="143"/>
      <c r="K22" s="54"/>
      <c r="L22" s="54"/>
      <c r="M22" s="54"/>
      <c r="N22" s="54"/>
      <c r="O22" s="67"/>
      <c r="P22" s="40"/>
    </row>
    <row r="23" spans="1:16" ht="20.100000000000001" customHeight="1" x14ac:dyDescent="0.2">
      <c r="A23" s="132">
        <f>LOOKUP(11,Időbeosztás!I2:I16,Időbeosztás!A2:A16)</f>
        <v>13</v>
      </c>
      <c r="B23" s="133" t="str">
        <f>LOOKUP(11,Időbeosztás!I2:I16,Időbeosztás!C2:C16)</f>
        <v>május 17.</v>
      </c>
      <c r="C23" s="51"/>
      <c r="D23" s="37"/>
      <c r="E23" s="37"/>
      <c r="F23" s="37"/>
      <c r="G23" s="37"/>
      <c r="H23" s="37"/>
      <c r="I23" s="37"/>
      <c r="J23" s="37"/>
      <c r="K23" s="37"/>
      <c r="L23" s="37"/>
      <c r="M23" s="54"/>
      <c r="N23" s="54"/>
      <c r="O23" s="67"/>
    </row>
    <row r="24" spans="1:16" ht="20.100000000000001" customHeight="1" x14ac:dyDescent="0.2">
      <c r="A24" s="132"/>
      <c r="B24" s="133"/>
      <c r="C24" s="51"/>
      <c r="D24" s="37"/>
      <c r="E24" s="37"/>
      <c r="F24" s="37"/>
      <c r="G24" s="37"/>
      <c r="H24" s="37"/>
      <c r="I24" s="37"/>
      <c r="J24" s="37"/>
      <c r="K24" s="37"/>
      <c r="L24" s="37"/>
      <c r="M24" s="54"/>
      <c r="N24" s="54"/>
      <c r="O24" s="67"/>
      <c r="P24" s="42"/>
    </row>
    <row r="25" spans="1:16" ht="20.100000000000001" customHeight="1" x14ac:dyDescent="0.2">
      <c r="A25" s="132">
        <f>LOOKUP(12,Időbeosztás!I2:I16,Időbeosztás!A2:A16)</f>
        <v>14</v>
      </c>
      <c r="B25" s="133" t="str">
        <f>LOOKUP(12,Időbeosztás!I2:I16,Időbeosztás!C2:C16)</f>
        <v>május 24.</v>
      </c>
      <c r="C25" s="51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37"/>
      <c r="O25" s="67"/>
    </row>
    <row r="26" spans="1:16" ht="20.100000000000001" customHeight="1" x14ac:dyDescent="0.2">
      <c r="A26" s="140"/>
      <c r="B26" s="141"/>
      <c r="C26" s="51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37"/>
      <c r="O26" s="67"/>
    </row>
    <row r="27" spans="1:16" ht="20.100000000000001" customHeight="1" thickBot="1" x14ac:dyDescent="0.25">
      <c r="A27" s="137" t="s">
        <v>133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6" x14ac:dyDescent="0.2">
      <c r="B28" s="8"/>
    </row>
    <row r="29" spans="1:16" x14ac:dyDescent="0.2">
      <c r="B29" s="8"/>
    </row>
  </sheetData>
  <mergeCells count="36">
    <mergeCell ref="A17:A18"/>
    <mergeCell ref="B17:B18"/>
    <mergeCell ref="D17:M18"/>
    <mergeCell ref="D3:H4"/>
    <mergeCell ref="D9:H10"/>
    <mergeCell ref="D13:M14"/>
    <mergeCell ref="A11:A12"/>
    <mergeCell ref="B11:B12"/>
    <mergeCell ref="D11:M12"/>
    <mergeCell ref="A15:A16"/>
    <mergeCell ref="B15:B16"/>
    <mergeCell ref="A13:A14"/>
    <mergeCell ref="B13:B14"/>
    <mergeCell ref="A9:A10"/>
    <mergeCell ref="B9:B10"/>
    <mergeCell ref="D7:M8"/>
    <mergeCell ref="A19:A20"/>
    <mergeCell ref="B19:B20"/>
    <mergeCell ref="D19:M20"/>
    <mergeCell ref="A21:A22"/>
    <mergeCell ref="B21:B22"/>
    <mergeCell ref="D21:J22"/>
    <mergeCell ref="A27:O27"/>
    <mergeCell ref="A23:A24"/>
    <mergeCell ref="B23:B24"/>
    <mergeCell ref="A25:A26"/>
    <mergeCell ref="B25:B26"/>
    <mergeCell ref="D15:K16"/>
    <mergeCell ref="D5:M6"/>
    <mergeCell ref="A7:A8"/>
    <mergeCell ref="B7:B8"/>
    <mergeCell ref="A1:O1"/>
    <mergeCell ref="A3:A4"/>
    <mergeCell ref="B3:B4"/>
    <mergeCell ref="A5:A6"/>
    <mergeCell ref="B5:B6"/>
  </mergeCells>
  <printOptions horizontalCentered="1" verticalCentered="1"/>
  <pageMargins left="0.15748031496062992" right="0.15748031496062992" top="0.23622047244094491" bottom="0.27559055118110237" header="0.15748031496062992" footer="0.15748031496062992"/>
  <pageSetup paperSize="9" scale="9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>
    <pageSetUpPr fitToPage="1"/>
  </sheetPr>
  <dimension ref="A1:P28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style="11" customWidth="1"/>
    <col min="2" max="2" width="15.7109375" style="11" customWidth="1"/>
    <col min="3" max="15" width="10.7109375" style="11" customWidth="1"/>
    <col min="16" max="16" width="9.140625" style="11" customWidth="1"/>
    <col min="17" max="16384" width="9.140625" style="11"/>
  </cols>
  <sheetData>
    <row r="1" spans="1:16" ht="18" x14ac:dyDescent="0.2">
      <c r="A1" s="134" t="s">
        <v>13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6"/>
    </row>
    <row r="2" spans="1:16" ht="25.5" x14ac:dyDescent="0.2">
      <c r="A2" s="17" t="s">
        <v>7</v>
      </c>
      <c r="B2" s="18" t="s">
        <v>8</v>
      </c>
      <c r="C2" s="19" t="s">
        <v>9</v>
      </c>
      <c r="D2" s="19" t="s">
        <v>179</v>
      </c>
      <c r="E2" s="19" t="s">
        <v>180</v>
      </c>
      <c r="F2" s="19" t="s">
        <v>181</v>
      </c>
      <c r="G2" s="19" t="s">
        <v>182</v>
      </c>
      <c r="H2" s="19" t="s">
        <v>183</v>
      </c>
      <c r="I2" s="19" t="s">
        <v>184</v>
      </c>
      <c r="J2" s="19" t="s">
        <v>185</v>
      </c>
      <c r="K2" s="19" t="s">
        <v>186</v>
      </c>
      <c r="L2" s="19" t="s">
        <v>187</v>
      </c>
      <c r="M2" s="19" t="s">
        <v>10</v>
      </c>
      <c r="N2" s="19" t="s">
        <v>188</v>
      </c>
      <c r="O2" s="59" t="s">
        <v>189</v>
      </c>
      <c r="P2" s="45"/>
    </row>
    <row r="3" spans="1:16" ht="20.100000000000001" customHeight="1" x14ac:dyDescent="0.2">
      <c r="A3" s="132">
        <f>LOOKUP(1,Időbeosztás!I2:I16,Időbeosztás!A2:A16)</f>
        <v>1</v>
      </c>
      <c r="B3" s="133" t="str">
        <f>LOOKUP(1,Időbeosztás!I2:I16,Időbeosztás!C2:C16)</f>
        <v>február 22.</v>
      </c>
      <c r="C3" s="23"/>
      <c r="D3" s="143" t="s">
        <v>64</v>
      </c>
      <c r="E3" s="143"/>
      <c r="F3" s="143"/>
      <c r="G3" s="143"/>
      <c r="H3" s="143" t="s">
        <v>65</v>
      </c>
      <c r="I3" s="143"/>
      <c r="J3" s="143"/>
      <c r="K3" s="143"/>
      <c r="L3" s="143"/>
      <c r="M3" s="54"/>
      <c r="N3" s="54"/>
      <c r="O3" s="67"/>
    </row>
    <row r="4" spans="1:16" ht="20.100000000000001" customHeight="1" x14ac:dyDescent="0.2">
      <c r="A4" s="132"/>
      <c r="B4" s="133"/>
      <c r="C4" s="23"/>
      <c r="D4" s="143"/>
      <c r="E4" s="143"/>
      <c r="F4" s="143"/>
      <c r="G4" s="143"/>
      <c r="H4" s="143"/>
      <c r="I4" s="143"/>
      <c r="J4" s="143"/>
      <c r="K4" s="143"/>
      <c r="L4" s="143"/>
      <c r="M4" s="54"/>
      <c r="N4" s="54"/>
      <c r="O4" s="67"/>
    </row>
    <row r="5" spans="1:16" ht="20.100000000000001" customHeight="1" x14ac:dyDescent="0.2">
      <c r="A5" s="132">
        <f>LOOKUP(2,Időbeosztás!I2:I16,Időbeosztás!A2:A16)</f>
        <v>2</v>
      </c>
      <c r="B5" s="133" t="str">
        <f>LOOKUP(2,Időbeosztás!I2:I16,Időbeosztás!C2:C16)</f>
        <v>március 1.</v>
      </c>
      <c r="C5" s="23"/>
      <c r="D5" s="143" t="s">
        <v>66</v>
      </c>
      <c r="E5" s="143"/>
      <c r="F5" s="143"/>
      <c r="G5" s="143"/>
      <c r="H5" s="143"/>
      <c r="I5" s="143" t="s">
        <v>67</v>
      </c>
      <c r="J5" s="143"/>
      <c r="K5" s="143"/>
      <c r="L5" s="143"/>
      <c r="M5" s="51"/>
      <c r="N5" s="54"/>
      <c r="O5" s="67"/>
      <c r="P5" s="40"/>
    </row>
    <row r="6" spans="1:16" ht="20.100000000000001" customHeight="1" x14ac:dyDescent="0.2">
      <c r="A6" s="132"/>
      <c r="B6" s="133"/>
      <c r="C6" s="23"/>
      <c r="D6" s="143"/>
      <c r="E6" s="143"/>
      <c r="F6" s="143"/>
      <c r="G6" s="143"/>
      <c r="H6" s="143"/>
      <c r="I6" s="143"/>
      <c r="J6" s="143"/>
      <c r="K6" s="143"/>
      <c r="L6" s="143"/>
      <c r="M6" s="51"/>
      <c r="N6" s="54"/>
      <c r="O6" s="67"/>
    </row>
    <row r="7" spans="1:16" ht="20.100000000000001" customHeight="1" x14ac:dyDescent="0.2">
      <c r="A7" s="132">
        <f>LOOKUP(3,Időbeosztás!I2:I16,Időbeosztás!A2:A16)</f>
        <v>3</v>
      </c>
      <c r="B7" s="133" t="str">
        <f>LOOKUP(3,Időbeosztás!I2:I16,Időbeosztás!C2:C16)</f>
        <v>március 8.</v>
      </c>
      <c r="C7" s="23"/>
      <c r="D7" s="143" t="s">
        <v>62</v>
      </c>
      <c r="E7" s="143"/>
      <c r="F7" s="143"/>
      <c r="G7" s="143"/>
      <c r="H7" s="186" t="s">
        <v>63</v>
      </c>
      <c r="I7" s="187"/>
      <c r="J7" s="188"/>
      <c r="K7" s="51"/>
      <c r="L7" s="54"/>
      <c r="M7" s="54"/>
      <c r="N7" s="54"/>
      <c r="O7" s="87"/>
    </row>
    <row r="8" spans="1:16" ht="20.100000000000001" customHeight="1" x14ac:dyDescent="0.2">
      <c r="A8" s="132"/>
      <c r="B8" s="133"/>
      <c r="C8" s="23"/>
      <c r="D8" s="143"/>
      <c r="E8" s="143"/>
      <c r="F8" s="143"/>
      <c r="G8" s="143"/>
      <c r="H8" s="189"/>
      <c r="I8" s="190"/>
      <c r="J8" s="191"/>
      <c r="K8" s="51"/>
      <c r="L8" s="54"/>
      <c r="M8" s="54"/>
      <c r="N8" s="54"/>
      <c r="O8" s="87"/>
    </row>
    <row r="9" spans="1:16" ht="20.100000000000001" customHeight="1" x14ac:dyDescent="0.2">
      <c r="A9" s="132">
        <f>LOOKUP(4,Időbeosztás!I2:I16,Időbeosztás!A2:A16)</f>
        <v>5</v>
      </c>
      <c r="B9" s="133" t="str">
        <f>LOOKUP(4,Időbeosztás!I2:I16,Időbeosztás!C2:C16)</f>
        <v>március 22.</v>
      </c>
      <c r="C9" s="23"/>
      <c r="D9" s="23"/>
      <c r="E9" s="23"/>
      <c r="F9" s="23"/>
      <c r="G9" s="23"/>
      <c r="H9" s="143" t="s">
        <v>65</v>
      </c>
      <c r="I9" s="143"/>
      <c r="J9" s="143"/>
      <c r="K9" s="143"/>
      <c r="L9" s="143"/>
      <c r="M9" s="54"/>
      <c r="N9" s="54"/>
      <c r="O9" s="67"/>
    </row>
    <row r="10" spans="1:16" ht="20.100000000000001" customHeight="1" x14ac:dyDescent="0.2">
      <c r="A10" s="132"/>
      <c r="B10" s="133"/>
      <c r="C10" s="23"/>
      <c r="D10" s="23"/>
      <c r="E10" s="23"/>
      <c r="F10" s="23"/>
      <c r="G10" s="23"/>
      <c r="H10" s="143"/>
      <c r="I10" s="143"/>
      <c r="J10" s="143"/>
      <c r="K10" s="143"/>
      <c r="L10" s="143"/>
      <c r="M10" s="54"/>
      <c r="N10" s="54"/>
      <c r="O10" s="67"/>
      <c r="P10" s="40"/>
    </row>
    <row r="11" spans="1:16" ht="20.100000000000001" customHeight="1" x14ac:dyDescent="0.2">
      <c r="A11" s="132">
        <f>LOOKUP(5,Időbeosztás!I2:I16,Időbeosztás!A2:A16)</f>
        <v>6</v>
      </c>
      <c r="B11" s="133" t="str">
        <f>LOOKUP(5,Időbeosztás!I2:I16,Időbeosztás!C2:C16)</f>
        <v>március 29.</v>
      </c>
      <c r="C11" s="23"/>
      <c r="D11" s="143" t="s">
        <v>66</v>
      </c>
      <c r="E11" s="143"/>
      <c r="F11" s="143"/>
      <c r="G11" s="143"/>
      <c r="H11" s="143"/>
      <c r="I11" s="143" t="s">
        <v>67</v>
      </c>
      <c r="J11" s="143"/>
      <c r="K11" s="143"/>
      <c r="L11" s="143"/>
      <c r="M11" s="51"/>
      <c r="N11" s="54"/>
      <c r="O11" s="67"/>
    </row>
    <row r="12" spans="1:16" ht="20.100000000000001" customHeight="1" x14ac:dyDescent="0.2">
      <c r="A12" s="132"/>
      <c r="B12" s="133"/>
      <c r="C12" s="23"/>
      <c r="D12" s="143"/>
      <c r="E12" s="143"/>
      <c r="F12" s="143"/>
      <c r="G12" s="143"/>
      <c r="H12" s="143"/>
      <c r="I12" s="143"/>
      <c r="J12" s="143"/>
      <c r="K12" s="143"/>
      <c r="L12" s="143"/>
      <c r="M12" s="51"/>
      <c r="N12" s="54"/>
      <c r="O12" s="67"/>
    </row>
    <row r="13" spans="1:16" ht="20.100000000000001" customHeight="1" x14ac:dyDescent="0.2">
      <c r="A13" s="132">
        <f>LOOKUP(6,Időbeosztás!I2:I16,Időbeosztás!A2:A16)</f>
        <v>7</v>
      </c>
      <c r="B13" s="133" t="str">
        <f>LOOKUP(6,Időbeosztás!I2:I16,Időbeosztás!C2:C16)</f>
        <v>április 5.</v>
      </c>
      <c r="C13" s="23"/>
      <c r="D13" s="143" t="s">
        <v>62</v>
      </c>
      <c r="E13" s="143"/>
      <c r="F13" s="143"/>
      <c r="G13" s="143"/>
      <c r="H13" s="192" t="s">
        <v>63</v>
      </c>
      <c r="I13" s="193"/>
      <c r="J13" s="143" t="s">
        <v>64</v>
      </c>
      <c r="K13" s="143"/>
      <c r="L13" s="143"/>
      <c r="M13" s="143"/>
      <c r="N13" s="54"/>
      <c r="O13" s="87"/>
    </row>
    <row r="14" spans="1:16" ht="20.100000000000001" customHeight="1" x14ac:dyDescent="0.2">
      <c r="A14" s="132"/>
      <c r="B14" s="133"/>
      <c r="C14" s="23"/>
      <c r="D14" s="143"/>
      <c r="E14" s="143"/>
      <c r="F14" s="143"/>
      <c r="G14" s="143"/>
      <c r="H14" s="194"/>
      <c r="I14" s="195"/>
      <c r="J14" s="143"/>
      <c r="K14" s="143"/>
      <c r="L14" s="143"/>
      <c r="M14" s="143"/>
      <c r="N14" s="54"/>
      <c r="O14" s="87"/>
    </row>
    <row r="15" spans="1:16" ht="20.100000000000001" customHeight="1" x14ac:dyDescent="0.2">
      <c r="A15" s="132">
        <f>LOOKUP(7,Időbeosztás!I2:I16,Időbeosztás!A2:A16)</f>
        <v>8</v>
      </c>
      <c r="B15" s="133" t="str">
        <f>LOOKUP(7,Időbeosztás!I2:I16,Időbeosztás!C2:C16)</f>
        <v>április 12.</v>
      </c>
      <c r="C15" s="23"/>
      <c r="D15" s="143" t="s">
        <v>64</v>
      </c>
      <c r="E15" s="143"/>
      <c r="F15" s="143"/>
      <c r="G15" s="143"/>
      <c r="H15" s="143" t="s">
        <v>65</v>
      </c>
      <c r="I15" s="143"/>
      <c r="J15" s="143"/>
      <c r="K15" s="143"/>
      <c r="L15" s="143"/>
      <c r="M15" s="54"/>
      <c r="N15" s="54"/>
      <c r="O15" s="67"/>
      <c r="P15" s="40"/>
    </row>
    <row r="16" spans="1:16" ht="20.100000000000001" customHeight="1" x14ac:dyDescent="0.2">
      <c r="A16" s="132"/>
      <c r="B16" s="133"/>
      <c r="C16" s="23"/>
      <c r="D16" s="143"/>
      <c r="E16" s="143"/>
      <c r="F16" s="143"/>
      <c r="G16" s="143"/>
      <c r="H16" s="143"/>
      <c r="I16" s="143"/>
      <c r="J16" s="143"/>
      <c r="K16" s="143"/>
      <c r="L16" s="143"/>
      <c r="M16" s="54"/>
      <c r="N16" s="54"/>
      <c r="O16" s="67"/>
      <c r="P16" s="40"/>
    </row>
    <row r="17" spans="1:16" ht="20.100000000000001" customHeight="1" x14ac:dyDescent="0.2">
      <c r="A17" s="132">
        <f>LOOKUP(8,Időbeosztás!I2:I16,Időbeosztás!A2:A16)</f>
        <v>10</v>
      </c>
      <c r="B17" s="133" t="str">
        <f>LOOKUP(8,Időbeosztás!I2:I16,Időbeosztás!C2:C16)</f>
        <v>április 26.</v>
      </c>
      <c r="C17" s="23"/>
      <c r="D17" s="143" t="s">
        <v>66</v>
      </c>
      <c r="E17" s="143"/>
      <c r="F17" s="143"/>
      <c r="G17" s="143"/>
      <c r="H17" s="143"/>
      <c r="I17" s="143" t="s">
        <v>67</v>
      </c>
      <c r="J17" s="143"/>
      <c r="K17" s="143"/>
      <c r="L17" s="143"/>
      <c r="M17" s="51"/>
      <c r="N17" s="54"/>
      <c r="O17" s="67"/>
      <c r="P17" s="39"/>
    </row>
    <row r="18" spans="1:16" ht="20.100000000000001" customHeight="1" x14ac:dyDescent="0.2">
      <c r="A18" s="132"/>
      <c r="B18" s="133"/>
      <c r="C18" s="23"/>
      <c r="D18" s="143"/>
      <c r="E18" s="143"/>
      <c r="F18" s="143"/>
      <c r="G18" s="143"/>
      <c r="H18" s="143"/>
      <c r="I18" s="143"/>
      <c r="J18" s="143"/>
      <c r="K18" s="143"/>
      <c r="L18" s="143"/>
      <c r="M18" s="51"/>
      <c r="N18" s="54"/>
      <c r="O18" s="67"/>
    </row>
    <row r="19" spans="1:16" ht="20.100000000000001" customHeight="1" x14ac:dyDescent="0.2">
      <c r="A19" s="132">
        <f>LOOKUP(9,Időbeosztás!I2:I16,Időbeosztás!A2:A16)</f>
        <v>11</v>
      </c>
      <c r="B19" s="133" t="str">
        <f>LOOKUP(9,Időbeosztás!I2:I16,Időbeosztás!C2:C16)</f>
        <v>május 3.</v>
      </c>
      <c r="C19" s="23"/>
      <c r="D19" s="143" t="s">
        <v>62</v>
      </c>
      <c r="E19" s="143"/>
      <c r="F19" s="143"/>
      <c r="G19" s="143"/>
      <c r="H19" s="186" t="s">
        <v>63</v>
      </c>
      <c r="I19" s="187"/>
      <c r="J19" s="188"/>
      <c r="K19" s="51"/>
      <c r="L19" s="54"/>
      <c r="M19" s="54"/>
      <c r="N19" s="54"/>
      <c r="O19" s="87"/>
    </row>
    <row r="20" spans="1:16" ht="20.100000000000001" customHeight="1" x14ac:dyDescent="0.2">
      <c r="A20" s="132"/>
      <c r="B20" s="133"/>
      <c r="C20" s="23"/>
      <c r="D20" s="143"/>
      <c r="E20" s="143"/>
      <c r="F20" s="143"/>
      <c r="G20" s="143"/>
      <c r="H20" s="189"/>
      <c r="I20" s="190"/>
      <c r="J20" s="191"/>
      <c r="K20" s="51"/>
      <c r="L20" s="54"/>
      <c r="M20" s="54"/>
      <c r="N20" s="54"/>
      <c r="O20" s="87"/>
      <c r="P20" s="40"/>
    </row>
    <row r="21" spans="1:16" ht="20.100000000000001" customHeight="1" x14ac:dyDescent="0.2">
      <c r="A21" s="132">
        <f>LOOKUP(10,Időbeosztás!I2:I16,Időbeosztás!A2:A16)</f>
        <v>12</v>
      </c>
      <c r="B21" s="133" t="str">
        <f>LOOKUP(10,Időbeosztás!I2:I16,Időbeosztás!C2:C16)</f>
        <v>május 10.</v>
      </c>
      <c r="C21" s="23"/>
      <c r="D21" s="54"/>
      <c r="E21" s="180" t="s">
        <v>64</v>
      </c>
      <c r="F21" s="181"/>
      <c r="G21" s="182"/>
      <c r="H21" s="143" t="s">
        <v>65</v>
      </c>
      <c r="I21" s="143"/>
      <c r="J21" s="143"/>
      <c r="K21" s="143"/>
      <c r="L21" s="143"/>
      <c r="M21" s="54"/>
      <c r="N21" s="54"/>
      <c r="O21" s="67"/>
      <c r="P21" s="39"/>
    </row>
    <row r="22" spans="1:16" ht="20.100000000000001" customHeight="1" x14ac:dyDescent="0.2">
      <c r="A22" s="132"/>
      <c r="B22" s="133"/>
      <c r="C22" s="23"/>
      <c r="D22" s="51"/>
      <c r="E22" s="183"/>
      <c r="F22" s="184"/>
      <c r="G22" s="185"/>
      <c r="H22" s="143"/>
      <c r="I22" s="143"/>
      <c r="J22" s="143"/>
      <c r="K22" s="143"/>
      <c r="L22" s="143"/>
      <c r="M22" s="54"/>
      <c r="N22" s="54"/>
      <c r="O22" s="67"/>
      <c r="P22" s="39"/>
    </row>
    <row r="23" spans="1:16" ht="20.100000000000001" customHeight="1" x14ac:dyDescent="0.2">
      <c r="A23" s="132">
        <f>LOOKUP(11,Időbeosztás!I2:I16,Időbeosztás!A2:A16)</f>
        <v>13</v>
      </c>
      <c r="B23" s="133" t="str">
        <f>LOOKUP(11,Időbeosztás!I2:I16,Időbeosztás!C2:C16)</f>
        <v>május 17.</v>
      </c>
      <c r="C23" s="23"/>
      <c r="D23" s="173" t="s">
        <v>66</v>
      </c>
      <c r="E23" s="174"/>
      <c r="F23" s="174"/>
      <c r="G23" s="174"/>
      <c r="H23" s="175"/>
      <c r="I23" s="179" t="s">
        <v>67</v>
      </c>
      <c r="J23" s="179"/>
      <c r="K23" s="179"/>
      <c r="L23" s="37"/>
      <c r="M23" s="51"/>
      <c r="N23" s="54"/>
      <c r="O23" s="87"/>
    </row>
    <row r="24" spans="1:16" ht="20.100000000000001" customHeight="1" x14ac:dyDescent="0.2">
      <c r="A24" s="132"/>
      <c r="B24" s="133"/>
      <c r="C24" s="23"/>
      <c r="D24" s="176"/>
      <c r="E24" s="177"/>
      <c r="F24" s="177"/>
      <c r="G24" s="177"/>
      <c r="H24" s="178"/>
      <c r="I24" s="179"/>
      <c r="J24" s="179"/>
      <c r="K24" s="179"/>
      <c r="L24" s="37"/>
      <c r="M24" s="51"/>
      <c r="N24" s="54"/>
      <c r="O24" s="87"/>
    </row>
    <row r="25" spans="1:16" ht="20.100000000000001" customHeight="1" x14ac:dyDescent="0.2">
      <c r="A25" s="132">
        <f>LOOKUP(12,Időbeosztás!I2:I16,Időbeosztás!A2:A16)</f>
        <v>14</v>
      </c>
      <c r="B25" s="133" t="str">
        <f>LOOKUP(12,Időbeosztás!I2:I16,Időbeosztás!C2:C16)</f>
        <v>május 24.</v>
      </c>
      <c r="C25" s="23"/>
      <c r="D25" s="54"/>
      <c r="E25" s="180" t="s">
        <v>62</v>
      </c>
      <c r="F25" s="181"/>
      <c r="G25" s="182"/>
      <c r="H25" s="192" t="s">
        <v>63</v>
      </c>
      <c r="I25" s="193"/>
      <c r="J25" s="37"/>
      <c r="K25" s="54"/>
      <c r="L25" s="54"/>
      <c r="M25" s="54"/>
      <c r="N25" s="54"/>
      <c r="O25" s="67"/>
      <c r="P25" s="40"/>
    </row>
    <row r="26" spans="1:16" ht="20.100000000000001" customHeight="1" x14ac:dyDescent="0.2">
      <c r="A26" s="140"/>
      <c r="B26" s="141"/>
      <c r="C26" s="55"/>
      <c r="D26" s="54"/>
      <c r="E26" s="183"/>
      <c r="F26" s="184"/>
      <c r="G26" s="185"/>
      <c r="H26" s="194"/>
      <c r="I26" s="195"/>
      <c r="J26" s="37"/>
      <c r="K26" s="54"/>
      <c r="L26" s="54"/>
      <c r="M26" s="54"/>
      <c r="N26" s="54"/>
      <c r="O26" s="67"/>
      <c r="P26" s="40"/>
    </row>
    <row r="27" spans="1:16" ht="20.100000000000001" customHeight="1" thickBot="1" x14ac:dyDescent="0.25">
      <c r="A27" s="163" t="s">
        <v>267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5"/>
    </row>
    <row r="28" spans="1:16" ht="12.75" customHeight="1" x14ac:dyDescent="0.2">
      <c r="A28" s="15"/>
      <c r="B28" s="81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16"/>
    </row>
  </sheetData>
  <mergeCells count="50">
    <mergeCell ref="D19:G20"/>
    <mergeCell ref="E25:G26"/>
    <mergeCell ref="H7:J8"/>
    <mergeCell ref="H13:I14"/>
    <mergeCell ref="H19:J20"/>
    <mergeCell ref="H25:I26"/>
    <mergeCell ref="J13:M14"/>
    <mergeCell ref="D15:G16"/>
    <mergeCell ref="E21:G22"/>
    <mergeCell ref="H9:L10"/>
    <mergeCell ref="H15:L16"/>
    <mergeCell ref="H21:L22"/>
    <mergeCell ref="D11:H12"/>
    <mergeCell ref="D17:H18"/>
    <mergeCell ref="D23:H24"/>
    <mergeCell ref="I11:L12"/>
    <mergeCell ref="I17:L18"/>
    <mergeCell ref="A1:O1"/>
    <mergeCell ref="A3:A4"/>
    <mergeCell ref="B3:B4"/>
    <mergeCell ref="A5:A6"/>
    <mergeCell ref="B5:B6"/>
    <mergeCell ref="D3:G4"/>
    <mergeCell ref="H3:L4"/>
    <mergeCell ref="D5:H6"/>
    <mergeCell ref="I5:L6"/>
    <mergeCell ref="A15:A16"/>
    <mergeCell ref="B15:B16"/>
    <mergeCell ref="I23:K24"/>
    <mergeCell ref="D7:G8"/>
    <mergeCell ref="D13:G14"/>
    <mergeCell ref="A27:O27"/>
    <mergeCell ref="A7:A8"/>
    <mergeCell ref="B7:B8"/>
    <mergeCell ref="A13:A14"/>
    <mergeCell ref="B13:B14"/>
    <mergeCell ref="A9:A10"/>
    <mergeCell ref="B9:B10"/>
    <mergeCell ref="A11:A12"/>
    <mergeCell ref="B11:B12"/>
    <mergeCell ref="A17:A18"/>
    <mergeCell ref="B17:B18"/>
    <mergeCell ref="A19:A20"/>
    <mergeCell ref="B19:B20"/>
    <mergeCell ref="A25:A26"/>
    <mergeCell ref="B25:B26"/>
    <mergeCell ref="A21:A22"/>
    <mergeCell ref="B21:B22"/>
    <mergeCell ref="A23:A24"/>
    <mergeCell ref="B23:B24"/>
  </mergeCells>
  <printOptions horizontalCentered="1" verticalCentered="1"/>
  <pageMargins left="0.15748031496062992" right="0.15748031496062992" top="0.19685039370078741" bottom="0.19685039370078741" header="0.15748031496062992" footer="0.15748031496062992"/>
  <pageSetup paperSize="9" scale="9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style="11" customWidth="1"/>
    <col min="2" max="2" width="15.7109375" style="11" customWidth="1"/>
    <col min="3" max="15" width="10.7109375" style="11" customWidth="1"/>
    <col min="16" max="16" width="9.140625" style="11" customWidth="1"/>
    <col min="17" max="16384" width="9.140625" style="11"/>
  </cols>
  <sheetData>
    <row r="1" spans="1:16" ht="18" x14ac:dyDescent="0.2">
      <c r="A1" s="134" t="s">
        <v>14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6"/>
    </row>
    <row r="2" spans="1:16" ht="25.5" x14ac:dyDescent="0.2">
      <c r="A2" s="17" t="s">
        <v>7</v>
      </c>
      <c r="B2" s="53" t="s">
        <v>8</v>
      </c>
      <c r="C2" s="19" t="s">
        <v>9</v>
      </c>
      <c r="D2" s="19" t="s">
        <v>179</v>
      </c>
      <c r="E2" s="19" t="s">
        <v>180</v>
      </c>
      <c r="F2" s="19" t="s">
        <v>181</v>
      </c>
      <c r="G2" s="19" t="s">
        <v>182</v>
      </c>
      <c r="H2" s="19" t="s">
        <v>183</v>
      </c>
      <c r="I2" s="19" t="s">
        <v>184</v>
      </c>
      <c r="J2" s="19" t="s">
        <v>185</v>
      </c>
      <c r="K2" s="19" t="s">
        <v>186</v>
      </c>
      <c r="L2" s="19" t="s">
        <v>187</v>
      </c>
      <c r="M2" s="19" t="s">
        <v>10</v>
      </c>
      <c r="N2" s="19" t="s">
        <v>188</v>
      </c>
      <c r="O2" s="59" t="s">
        <v>189</v>
      </c>
      <c r="P2" s="45"/>
    </row>
    <row r="3" spans="1:16" ht="20.100000000000001" customHeight="1" x14ac:dyDescent="0.2">
      <c r="A3" s="132">
        <f>LOOKUP(1,Időbeosztás!I2:I16,Időbeosztás!A2:A16)</f>
        <v>1</v>
      </c>
      <c r="B3" s="133" t="str">
        <f>LOOKUP(1,Időbeosztás!I2:I16,Időbeosztás!C2:C16)</f>
        <v>február 22.</v>
      </c>
      <c r="C3" s="51"/>
      <c r="D3" s="54"/>
      <c r="E3" s="54"/>
      <c r="F3" s="54"/>
      <c r="G3" s="64"/>
      <c r="H3" s="64"/>
      <c r="I3" s="64"/>
      <c r="J3" s="37"/>
      <c r="K3" s="38"/>
      <c r="L3" s="54"/>
      <c r="M3" s="51"/>
      <c r="N3" s="37"/>
      <c r="O3" s="86"/>
    </row>
    <row r="4" spans="1:16" ht="20.100000000000001" customHeight="1" x14ac:dyDescent="0.2">
      <c r="A4" s="132"/>
      <c r="B4" s="133"/>
      <c r="C4" s="51"/>
      <c r="D4" s="54"/>
      <c r="E4" s="54"/>
      <c r="F4" s="54"/>
      <c r="G4" s="64"/>
      <c r="H4" s="64"/>
      <c r="I4" s="64"/>
      <c r="J4" s="38"/>
      <c r="K4" s="38"/>
      <c r="L4" s="51"/>
      <c r="M4" s="51"/>
      <c r="N4" s="38"/>
      <c r="O4" s="86"/>
    </row>
    <row r="5" spans="1:16" ht="20.100000000000001" customHeight="1" x14ac:dyDescent="0.2">
      <c r="A5" s="132">
        <f>LOOKUP(2,Időbeosztás!I2:I16,Időbeosztás!A2:A16)</f>
        <v>2</v>
      </c>
      <c r="B5" s="133" t="str">
        <f>LOOKUP(2,Időbeosztás!I2:I16,Időbeosztás!C2:C16)</f>
        <v>március 1.</v>
      </c>
      <c r="C5" s="51"/>
      <c r="D5" s="143" t="s">
        <v>276</v>
      </c>
      <c r="E5" s="143"/>
      <c r="F5" s="143"/>
      <c r="G5" s="143"/>
      <c r="H5" s="154" t="s">
        <v>213</v>
      </c>
      <c r="I5" s="196"/>
      <c r="J5" s="154" t="s">
        <v>149</v>
      </c>
      <c r="K5" s="196"/>
      <c r="L5" s="143" t="s">
        <v>150</v>
      </c>
      <c r="M5" s="197"/>
      <c r="N5" s="37"/>
      <c r="O5" s="86"/>
    </row>
    <row r="6" spans="1:16" ht="20.100000000000001" customHeight="1" x14ac:dyDescent="0.2">
      <c r="A6" s="132"/>
      <c r="B6" s="133"/>
      <c r="C6" s="51"/>
      <c r="D6" s="143"/>
      <c r="E6" s="143"/>
      <c r="F6" s="143"/>
      <c r="G6" s="143"/>
      <c r="H6" s="196"/>
      <c r="I6" s="196"/>
      <c r="J6" s="196"/>
      <c r="K6" s="196"/>
      <c r="L6" s="197"/>
      <c r="M6" s="197"/>
      <c r="N6" s="38"/>
      <c r="O6" s="86"/>
    </row>
    <row r="7" spans="1:16" ht="20.100000000000001" customHeight="1" x14ac:dyDescent="0.2">
      <c r="A7" s="132">
        <f>LOOKUP(3,Időbeosztás!I2:I16,Időbeosztás!A2:A16)</f>
        <v>3</v>
      </c>
      <c r="B7" s="133" t="str">
        <f>LOOKUP(3,Időbeosztás!I2:I16,Időbeosztás!C2:C16)</f>
        <v>március 8.</v>
      </c>
      <c r="C7" s="51"/>
      <c r="D7" s="54"/>
      <c r="E7" s="51"/>
      <c r="F7" s="64"/>
      <c r="G7" s="64"/>
      <c r="H7" s="64"/>
      <c r="I7" s="72"/>
      <c r="J7" s="37"/>
      <c r="K7" s="38"/>
      <c r="L7" s="51"/>
      <c r="M7" s="51"/>
      <c r="N7" s="54"/>
      <c r="O7" s="67"/>
    </row>
    <row r="8" spans="1:16" ht="20.100000000000001" customHeight="1" x14ac:dyDescent="0.2">
      <c r="A8" s="132"/>
      <c r="B8" s="133"/>
      <c r="C8" s="51"/>
      <c r="D8" s="51"/>
      <c r="E8" s="51"/>
      <c r="F8" s="64"/>
      <c r="G8" s="64"/>
      <c r="H8" s="64"/>
      <c r="I8" s="72"/>
      <c r="J8" s="38"/>
      <c r="K8" s="38"/>
      <c r="L8" s="51"/>
      <c r="M8" s="51"/>
      <c r="N8" s="54"/>
      <c r="O8" s="67"/>
    </row>
    <row r="9" spans="1:16" ht="20.100000000000001" customHeight="1" x14ac:dyDescent="0.2">
      <c r="A9" s="132">
        <f>LOOKUP(4,Időbeosztás!I2:I16,Időbeosztás!A2:A16)</f>
        <v>5</v>
      </c>
      <c r="B9" s="133" t="str">
        <f>LOOKUP(4,Időbeosztás!I2:I16,Időbeosztás!C2:C16)</f>
        <v>március 22.</v>
      </c>
      <c r="C9" s="51"/>
      <c r="D9" s="54"/>
      <c r="E9" s="54"/>
      <c r="F9" s="54"/>
      <c r="G9" s="64"/>
      <c r="H9" s="64"/>
      <c r="I9" s="64"/>
      <c r="J9" s="37"/>
      <c r="K9" s="38"/>
      <c r="L9" s="51"/>
      <c r="M9" s="37"/>
      <c r="N9" s="38"/>
      <c r="O9" s="67"/>
    </row>
    <row r="10" spans="1:16" ht="20.100000000000001" customHeight="1" x14ac:dyDescent="0.2">
      <c r="A10" s="132"/>
      <c r="B10" s="133"/>
      <c r="C10" s="51"/>
      <c r="D10" s="54"/>
      <c r="E10" s="54"/>
      <c r="F10" s="54"/>
      <c r="G10" s="64"/>
      <c r="H10" s="64"/>
      <c r="I10" s="64"/>
      <c r="J10" s="38"/>
      <c r="K10" s="38"/>
      <c r="L10" s="51"/>
      <c r="M10" s="38"/>
      <c r="N10" s="38"/>
      <c r="O10" s="67"/>
    </row>
    <row r="11" spans="1:16" ht="20.100000000000001" customHeight="1" x14ac:dyDescent="0.2">
      <c r="A11" s="132">
        <f>LOOKUP(5,Időbeosztás!I2:I16,Időbeosztás!A2:A16)</f>
        <v>6</v>
      </c>
      <c r="B11" s="133" t="str">
        <f>LOOKUP(5,Időbeosztás!I2:I16,Időbeosztás!C2:C16)</f>
        <v>március 29.</v>
      </c>
      <c r="C11" s="143" t="s">
        <v>276</v>
      </c>
      <c r="D11" s="143"/>
      <c r="E11" s="143"/>
      <c r="F11" s="143"/>
      <c r="G11" s="143" t="s">
        <v>213</v>
      </c>
      <c r="H11" s="143"/>
      <c r="I11" s="143"/>
      <c r="J11" s="144" t="s">
        <v>149</v>
      </c>
      <c r="K11" s="144"/>
      <c r="L11" s="144"/>
      <c r="M11" s="54"/>
      <c r="N11" s="54"/>
      <c r="O11" s="87"/>
      <c r="P11" s="24"/>
    </row>
    <row r="12" spans="1:16" ht="20.100000000000001" customHeight="1" x14ac:dyDescent="0.2">
      <c r="A12" s="132"/>
      <c r="B12" s="133"/>
      <c r="C12" s="143"/>
      <c r="D12" s="143"/>
      <c r="E12" s="143"/>
      <c r="F12" s="143"/>
      <c r="G12" s="143"/>
      <c r="H12" s="143"/>
      <c r="I12" s="143"/>
      <c r="J12" s="144"/>
      <c r="K12" s="144"/>
      <c r="L12" s="144"/>
      <c r="M12" s="54"/>
      <c r="N12" s="54"/>
      <c r="O12" s="87"/>
    </row>
    <row r="13" spans="1:16" ht="20.100000000000001" customHeight="1" x14ac:dyDescent="0.2">
      <c r="A13" s="132">
        <f>LOOKUP(6,Időbeosztás!I2:I16,Időbeosztás!A2:A16)</f>
        <v>7</v>
      </c>
      <c r="B13" s="133" t="str">
        <f>LOOKUP(6,Időbeosztás!I2:I16,Időbeosztás!C2:C16)</f>
        <v>április 5.</v>
      </c>
      <c r="C13" s="51"/>
      <c r="D13" s="54"/>
      <c r="E13" s="51"/>
      <c r="F13" s="64"/>
      <c r="G13" s="64"/>
      <c r="H13" s="64"/>
      <c r="I13" s="72"/>
      <c r="J13" s="37"/>
      <c r="K13" s="38"/>
      <c r="L13" s="54"/>
      <c r="M13" s="54"/>
      <c r="N13" s="54"/>
      <c r="O13" s="67"/>
    </row>
    <row r="14" spans="1:16" ht="20.100000000000001" customHeight="1" x14ac:dyDescent="0.2">
      <c r="A14" s="132"/>
      <c r="B14" s="133"/>
      <c r="C14" s="51"/>
      <c r="D14" s="51"/>
      <c r="E14" s="51"/>
      <c r="F14" s="64"/>
      <c r="G14" s="64"/>
      <c r="H14" s="64"/>
      <c r="I14" s="72"/>
      <c r="J14" s="38"/>
      <c r="K14" s="38"/>
      <c r="L14" s="54"/>
      <c r="M14" s="54"/>
      <c r="N14" s="54"/>
      <c r="O14" s="67"/>
    </row>
    <row r="15" spans="1:16" ht="20.100000000000001" customHeight="1" x14ac:dyDescent="0.2">
      <c r="A15" s="132">
        <f>LOOKUP(7,Időbeosztás!I2:I16,Időbeosztás!A2:A16)</f>
        <v>8</v>
      </c>
      <c r="B15" s="133" t="str">
        <f>LOOKUP(7,Időbeosztás!I2:I16,Időbeosztás!C2:C16)</f>
        <v>április 12.</v>
      </c>
      <c r="C15" s="51"/>
      <c r="D15" s="54"/>
      <c r="E15" s="54"/>
      <c r="F15" s="54"/>
      <c r="G15" s="64"/>
      <c r="H15" s="64"/>
      <c r="I15" s="64"/>
      <c r="J15" s="37"/>
      <c r="K15" s="38"/>
      <c r="L15" s="54"/>
      <c r="M15" s="51"/>
      <c r="N15" s="37"/>
      <c r="O15" s="86"/>
    </row>
    <row r="16" spans="1:16" ht="20.100000000000001" customHeight="1" x14ac:dyDescent="0.2">
      <c r="A16" s="132"/>
      <c r="B16" s="133"/>
      <c r="C16" s="51"/>
      <c r="D16" s="54"/>
      <c r="E16" s="54"/>
      <c r="F16" s="54"/>
      <c r="G16" s="64"/>
      <c r="H16" s="64"/>
      <c r="I16" s="64"/>
      <c r="J16" s="38"/>
      <c r="K16" s="38"/>
      <c r="L16" s="51"/>
      <c r="M16" s="51"/>
      <c r="N16" s="38"/>
      <c r="O16" s="86"/>
    </row>
    <row r="17" spans="1:16" ht="20.100000000000001" customHeight="1" x14ac:dyDescent="0.2">
      <c r="A17" s="132">
        <f>LOOKUP(8,Időbeosztás!I2:I16,Időbeosztás!A2:A16)</f>
        <v>10</v>
      </c>
      <c r="B17" s="133" t="str">
        <f>LOOKUP(8,Időbeosztás!I2:I16,Időbeosztás!C2:C16)</f>
        <v>április 26.</v>
      </c>
      <c r="C17" s="51"/>
      <c r="D17" s="143" t="s">
        <v>276</v>
      </c>
      <c r="E17" s="143"/>
      <c r="F17" s="143"/>
      <c r="G17" s="143" t="s">
        <v>213</v>
      </c>
      <c r="H17" s="143"/>
      <c r="I17" s="143"/>
      <c r="J17" s="144" t="s">
        <v>149</v>
      </c>
      <c r="K17" s="144"/>
      <c r="L17" s="144"/>
      <c r="M17" s="51"/>
      <c r="N17" s="37"/>
      <c r="O17" s="86"/>
    </row>
    <row r="18" spans="1:16" ht="20.100000000000001" customHeight="1" x14ac:dyDescent="0.2">
      <c r="A18" s="132"/>
      <c r="B18" s="133"/>
      <c r="C18" s="51"/>
      <c r="D18" s="143"/>
      <c r="E18" s="143"/>
      <c r="F18" s="143"/>
      <c r="G18" s="143"/>
      <c r="H18" s="143"/>
      <c r="I18" s="143"/>
      <c r="J18" s="144"/>
      <c r="K18" s="144"/>
      <c r="L18" s="144"/>
      <c r="M18" s="51"/>
      <c r="N18" s="38"/>
      <c r="O18" s="86"/>
    </row>
    <row r="19" spans="1:16" ht="20.100000000000001" customHeight="1" x14ac:dyDescent="0.2">
      <c r="A19" s="132">
        <f>LOOKUP(9,Időbeosztás!I2:I16,Időbeosztás!A2:A16)</f>
        <v>11</v>
      </c>
      <c r="B19" s="133" t="str">
        <f>LOOKUP(9,Időbeosztás!I2:I16,Időbeosztás!C2:C16)</f>
        <v>május 3.</v>
      </c>
      <c r="C19" s="51"/>
      <c r="D19" s="54"/>
      <c r="E19" s="51"/>
      <c r="F19" s="64"/>
      <c r="G19" s="64"/>
      <c r="H19" s="64"/>
      <c r="I19" s="72"/>
      <c r="J19" s="37"/>
      <c r="K19" s="38"/>
      <c r="L19" s="51"/>
      <c r="M19" s="51"/>
      <c r="N19" s="54"/>
      <c r="O19" s="67"/>
    </row>
    <row r="20" spans="1:16" ht="20.100000000000001" customHeight="1" x14ac:dyDescent="0.2">
      <c r="A20" s="132"/>
      <c r="B20" s="133"/>
      <c r="C20" s="51"/>
      <c r="D20" s="51"/>
      <c r="E20" s="51"/>
      <c r="F20" s="64"/>
      <c r="G20" s="64"/>
      <c r="H20" s="64"/>
      <c r="I20" s="72"/>
      <c r="J20" s="38"/>
      <c r="K20" s="38"/>
      <c r="L20" s="51"/>
      <c r="M20" s="51"/>
      <c r="N20" s="54"/>
      <c r="O20" s="67"/>
    </row>
    <row r="21" spans="1:16" ht="20.100000000000001" customHeight="1" x14ac:dyDescent="0.2">
      <c r="A21" s="132">
        <f>LOOKUP(10,Időbeosztás!I2:I16,Időbeosztás!A2:A16)</f>
        <v>12</v>
      </c>
      <c r="B21" s="133" t="str">
        <f>LOOKUP(10,Időbeosztás!I2:I16,Időbeosztás!C2:C16)</f>
        <v>május 10.</v>
      </c>
      <c r="C21" s="51"/>
      <c r="D21" s="54"/>
      <c r="E21" s="54"/>
      <c r="F21" s="54"/>
      <c r="G21" s="64"/>
      <c r="H21" s="64"/>
      <c r="I21" s="64"/>
      <c r="J21" s="37"/>
      <c r="K21" s="38"/>
      <c r="L21" s="54"/>
      <c r="M21" s="51"/>
      <c r="N21" s="37"/>
      <c r="O21" s="86"/>
    </row>
    <row r="22" spans="1:16" ht="20.100000000000001" customHeight="1" x14ac:dyDescent="0.2">
      <c r="A22" s="132"/>
      <c r="B22" s="133"/>
      <c r="C22" s="51"/>
      <c r="D22" s="54"/>
      <c r="E22" s="54"/>
      <c r="F22" s="54"/>
      <c r="G22" s="64"/>
      <c r="H22" s="64"/>
      <c r="I22" s="64"/>
      <c r="J22" s="38"/>
      <c r="K22" s="38"/>
      <c r="L22" s="51"/>
      <c r="M22" s="51"/>
      <c r="N22" s="38"/>
      <c r="O22" s="86"/>
    </row>
    <row r="23" spans="1:16" ht="20.100000000000001" customHeight="1" x14ac:dyDescent="0.2">
      <c r="A23" s="132">
        <f>LOOKUP(11,Időbeosztás!I2:I16,Időbeosztás!A2:A16)</f>
        <v>13</v>
      </c>
      <c r="B23" s="133" t="str">
        <f>LOOKUP(11,Időbeosztás!I2:I16,Időbeosztás!C2:C16)</f>
        <v>május 17.</v>
      </c>
      <c r="C23" s="51"/>
      <c r="D23" s="143" t="s">
        <v>276</v>
      </c>
      <c r="E23" s="143"/>
      <c r="F23" s="143"/>
      <c r="G23" s="143"/>
      <c r="H23" s="154" t="s">
        <v>213</v>
      </c>
      <c r="I23" s="196"/>
      <c r="J23" s="154" t="s">
        <v>149</v>
      </c>
      <c r="K23" s="196"/>
      <c r="L23" s="143" t="s">
        <v>150</v>
      </c>
      <c r="M23" s="197"/>
      <c r="N23" s="37"/>
      <c r="O23" s="86"/>
    </row>
    <row r="24" spans="1:16" ht="20.100000000000001" customHeight="1" x14ac:dyDescent="0.2">
      <c r="A24" s="132"/>
      <c r="B24" s="133"/>
      <c r="C24" s="51"/>
      <c r="D24" s="143"/>
      <c r="E24" s="143"/>
      <c r="F24" s="143"/>
      <c r="G24" s="143"/>
      <c r="H24" s="196"/>
      <c r="I24" s="196"/>
      <c r="J24" s="196"/>
      <c r="K24" s="196"/>
      <c r="L24" s="197"/>
      <c r="M24" s="197"/>
      <c r="N24" s="38"/>
      <c r="O24" s="86"/>
    </row>
    <row r="25" spans="1:16" ht="20.100000000000001" customHeight="1" x14ac:dyDescent="0.2">
      <c r="A25" s="132">
        <f>LOOKUP(12,Időbeosztás!I2:I16,Időbeosztás!A2:A16)</f>
        <v>14</v>
      </c>
      <c r="B25" s="133" t="str">
        <f>LOOKUP(12,Időbeosztás!I2:I16,Időbeosztás!C2:C16)</f>
        <v>május 24.</v>
      </c>
      <c r="C25" s="51"/>
      <c r="D25" s="54"/>
      <c r="E25" s="51"/>
      <c r="F25" s="64"/>
      <c r="G25" s="64"/>
      <c r="H25" s="64"/>
      <c r="I25" s="72"/>
      <c r="J25" s="37"/>
      <c r="K25" s="38"/>
      <c r="L25" s="51"/>
      <c r="M25" s="51"/>
      <c r="N25" s="54"/>
      <c r="O25" s="67"/>
    </row>
    <row r="26" spans="1:16" ht="20.100000000000001" customHeight="1" x14ac:dyDescent="0.2">
      <c r="A26" s="140"/>
      <c r="B26" s="141"/>
      <c r="C26" s="51"/>
      <c r="D26" s="51"/>
      <c r="E26" s="51"/>
      <c r="F26" s="64"/>
      <c r="G26" s="64"/>
      <c r="H26" s="64"/>
      <c r="I26" s="72"/>
      <c r="J26" s="38"/>
      <c r="K26" s="38"/>
      <c r="L26" s="51"/>
      <c r="M26" s="51"/>
      <c r="N26" s="54"/>
      <c r="O26" s="67"/>
      <c r="P26" s="40"/>
    </row>
    <row r="27" spans="1:16" ht="20.100000000000001" customHeight="1" thickBot="1" x14ac:dyDescent="0.25">
      <c r="A27" s="163" t="s">
        <v>205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5"/>
    </row>
    <row r="28" spans="1:16" x14ac:dyDescent="0.2">
      <c r="B28" s="49"/>
      <c r="M28" s="39"/>
      <c r="N28" s="40"/>
      <c r="O28" s="41"/>
      <c r="P28" s="40"/>
    </row>
  </sheetData>
  <mergeCells count="40">
    <mergeCell ref="B15:B16"/>
    <mergeCell ref="A17:A18"/>
    <mergeCell ref="J23:K24"/>
    <mergeCell ref="L23:M24"/>
    <mergeCell ref="G11:I12"/>
    <mergeCell ref="G17:I18"/>
    <mergeCell ref="H23:I24"/>
    <mergeCell ref="D23:G24"/>
    <mergeCell ref="J17:L18"/>
    <mergeCell ref="H5:I6"/>
    <mergeCell ref="A27:O27"/>
    <mergeCell ref="A11:A12"/>
    <mergeCell ref="B11:B12"/>
    <mergeCell ref="A13:A14"/>
    <mergeCell ref="A23:A24"/>
    <mergeCell ref="B23:B24"/>
    <mergeCell ref="A19:A20"/>
    <mergeCell ref="B19:B20"/>
    <mergeCell ref="A21:A22"/>
    <mergeCell ref="B21:B22"/>
    <mergeCell ref="B13:B14"/>
    <mergeCell ref="A25:A26"/>
    <mergeCell ref="B25:B26"/>
    <mergeCell ref="A15:A16"/>
    <mergeCell ref="D5:G6"/>
    <mergeCell ref="C11:F12"/>
    <mergeCell ref="D17:F18"/>
    <mergeCell ref="B17:B18"/>
    <mergeCell ref="A1:O1"/>
    <mergeCell ref="A7:A8"/>
    <mergeCell ref="B7:B8"/>
    <mergeCell ref="A9:A10"/>
    <mergeCell ref="B9:B10"/>
    <mergeCell ref="A3:A4"/>
    <mergeCell ref="B3:B4"/>
    <mergeCell ref="A5:A6"/>
    <mergeCell ref="B5:B6"/>
    <mergeCell ref="J5:K6"/>
    <mergeCell ref="J11:L12"/>
    <mergeCell ref="L5:M6"/>
  </mergeCells>
  <printOptions horizontalCentered="1" verticalCentered="1"/>
  <pageMargins left="0.15748031496062992" right="0.15748031496062992" top="0.19685039370078741" bottom="0.19685039370078741" header="0.15748031496062992" footer="0.15748031496062992"/>
  <pageSetup paperSize="9" scale="9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>
    <pageSetUpPr fitToPage="1"/>
  </sheetPr>
  <dimension ref="A1:P32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style="11" customWidth="1"/>
    <col min="2" max="2" width="15.7109375" style="11" customWidth="1"/>
    <col min="3" max="15" width="10.7109375" style="11" customWidth="1"/>
    <col min="16" max="16" width="9.140625" style="11" customWidth="1"/>
    <col min="17" max="16384" width="9.140625" style="11"/>
  </cols>
  <sheetData>
    <row r="1" spans="1:16" ht="18" x14ac:dyDescent="0.2">
      <c r="A1" s="134" t="s">
        <v>23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6"/>
    </row>
    <row r="2" spans="1:16" ht="25.5" x14ac:dyDescent="0.2">
      <c r="A2" s="17" t="s">
        <v>7</v>
      </c>
      <c r="B2" s="18" t="s">
        <v>8</v>
      </c>
      <c r="C2" s="19" t="s">
        <v>9</v>
      </c>
      <c r="D2" s="19" t="s">
        <v>179</v>
      </c>
      <c r="E2" s="19" t="s">
        <v>180</v>
      </c>
      <c r="F2" s="19" t="s">
        <v>181</v>
      </c>
      <c r="G2" s="19" t="s">
        <v>182</v>
      </c>
      <c r="H2" s="19" t="s">
        <v>183</v>
      </c>
      <c r="I2" s="19" t="s">
        <v>184</v>
      </c>
      <c r="J2" s="19" t="s">
        <v>185</v>
      </c>
      <c r="K2" s="19" t="s">
        <v>186</v>
      </c>
      <c r="L2" s="19" t="s">
        <v>187</v>
      </c>
      <c r="M2" s="19" t="s">
        <v>10</v>
      </c>
      <c r="N2" s="19" t="s">
        <v>188</v>
      </c>
      <c r="O2" s="59" t="s">
        <v>189</v>
      </c>
      <c r="P2" s="44"/>
    </row>
    <row r="3" spans="1:16" ht="20.100000000000001" customHeight="1" x14ac:dyDescent="0.2">
      <c r="A3" s="132">
        <f>LOOKUP(1,Időbeosztás!I2:I16,Időbeosztás!A2:A16)</f>
        <v>1</v>
      </c>
      <c r="B3" s="133" t="str">
        <f>LOOKUP(1,Időbeosztás!I2:I16,Időbeosztás!C2:C16)</f>
        <v>február 22.</v>
      </c>
      <c r="C3" s="23"/>
      <c r="D3" s="201" t="s">
        <v>151</v>
      </c>
      <c r="E3" s="202"/>
      <c r="F3" s="202"/>
      <c r="G3" s="202"/>
      <c r="H3" s="202"/>
      <c r="I3" s="199" t="s">
        <v>82</v>
      </c>
      <c r="J3" s="199"/>
      <c r="K3" s="199"/>
      <c r="L3" s="199"/>
      <c r="M3" s="199"/>
      <c r="N3" s="23"/>
      <c r="O3" s="22"/>
    </row>
    <row r="4" spans="1:16" ht="20.100000000000001" customHeight="1" x14ac:dyDescent="0.2">
      <c r="A4" s="132"/>
      <c r="B4" s="133"/>
      <c r="C4" s="23"/>
      <c r="D4" s="201"/>
      <c r="E4" s="202"/>
      <c r="F4" s="202"/>
      <c r="G4" s="202"/>
      <c r="H4" s="202"/>
      <c r="I4" s="199"/>
      <c r="J4" s="199"/>
      <c r="K4" s="199"/>
      <c r="L4" s="199"/>
      <c r="M4" s="199"/>
      <c r="N4" s="23"/>
      <c r="O4" s="22"/>
    </row>
    <row r="5" spans="1:16" ht="20.100000000000001" customHeight="1" x14ac:dyDescent="0.2">
      <c r="A5" s="132">
        <f>LOOKUP(2,Időbeosztás!I2:I16,Időbeosztás!A2:A16)</f>
        <v>2</v>
      </c>
      <c r="B5" s="133" t="str">
        <f>LOOKUP(2,Időbeosztás!I2:I16,Időbeosztás!C2:C16)</f>
        <v>március 1.</v>
      </c>
      <c r="C5" s="54"/>
      <c r="D5" s="200" t="s">
        <v>155</v>
      </c>
      <c r="E5" s="200"/>
      <c r="F5" s="200"/>
      <c r="G5" s="198" t="s">
        <v>229</v>
      </c>
      <c r="H5" s="198"/>
      <c r="I5" s="149" t="s">
        <v>84</v>
      </c>
      <c r="J5" s="149"/>
      <c r="K5" s="23"/>
      <c r="L5" s="23"/>
      <c r="M5" s="23"/>
      <c r="N5" s="23"/>
      <c r="O5" s="67"/>
    </row>
    <row r="6" spans="1:16" ht="20.100000000000001" customHeight="1" x14ac:dyDescent="0.2">
      <c r="A6" s="132"/>
      <c r="B6" s="133"/>
      <c r="C6" s="54"/>
      <c r="D6" s="200"/>
      <c r="E6" s="200"/>
      <c r="F6" s="200"/>
      <c r="G6" s="198"/>
      <c r="H6" s="198"/>
      <c r="I6" s="149"/>
      <c r="J6" s="149"/>
      <c r="K6" s="23"/>
      <c r="L6" s="23"/>
      <c r="M6" s="23"/>
      <c r="N6" s="23"/>
      <c r="O6" s="67"/>
    </row>
    <row r="7" spans="1:16" ht="20.100000000000001" customHeight="1" x14ac:dyDescent="0.2">
      <c r="A7" s="132">
        <f>LOOKUP(3,Időbeosztás!I2:I16,Időbeosztás!A2:A16)</f>
        <v>3</v>
      </c>
      <c r="B7" s="133" t="str">
        <f>LOOKUP(3,Időbeosztás!I2:I16,Időbeosztás!C2:C16)</f>
        <v>március 8.</v>
      </c>
      <c r="C7" s="143" t="s">
        <v>85</v>
      </c>
      <c r="D7" s="143"/>
      <c r="E7" s="143"/>
      <c r="F7" s="143"/>
      <c r="G7" s="143"/>
      <c r="H7" s="199" t="s">
        <v>231</v>
      </c>
      <c r="I7" s="199"/>
      <c r="J7" s="199"/>
      <c r="K7" s="199"/>
      <c r="L7" s="143" t="s">
        <v>83</v>
      </c>
      <c r="M7" s="143"/>
      <c r="N7" s="143"/>
      <c r="O7" s="145"/>
    </row>
    <row r="8" spans="1:16" ht="20.100000000000001" customHeight="1" x14ac:dyDescent="0.2">
      <c r="A8" s="132"/>
      <c r="B8" s="133"/>
      <c r="C8" s="143"/>
      <c r="D8" s="143"/>
      <c r="E8" s="143"/>
      <c r="F8" s="143"/>
      <c r="G8" s="143"/>
      <c r="H8" s="199"/>
      <c r="I8" s="199"/>
      <c r="J8" s="199"/>
      <c r="K8" s="199"/>
      <c r="L8" s="143"/>
      <c r="M8" s="143"/>
      <c r="N8" s="143"/>
      <c r="O8" s="145"/>
    </row>
    <row r="9" spans="1:16" ht="20.100000000000001" customHeight="1" x14ac:dyDescent="0.2">
      <c r="A9" s="132">
        <f>LOOKUP(4,Időbeosztás!I2:I16,Időbeosztás!A2:A16)</f>
        <v>5</v>
      </c>
      <c r="B9" s="133" t="str">
        <f>LOOKUP(4,Időbeosztás!I2:I16,Időbeosztás!C2:C16)</f>
        <v>március 22.</v>
      </c>
      <c r="C9" s="23"/>
      <c r="D9" s="201" t="s">
        <v>151</v>
      </c>
      <c r="E9" s="202"/>
      <c r="F9" s="202"/>
      <c r="G9" s="202"/>
      <c r="H9" s="202"/>
      <c r="I9" s="199" t="s">
        <v>82</v>
      </c>
      <c r="J9" s="199"/>
      <c r="K9" s="199"/>
      <c r="L9" s="199"/>
      <c r="M9" s="199"/>
      <c r="N9" s="23"/>
      <c r="O9" s="22"/>
    </row>
    <row r="10" spans="1:16" ht="20.100000000000001" customHeight="1" x14ac:dyDescent="0.2">
      <c r="A10" s="132"/>
      <c r="B10" s="133"/>
      <c r="C10" s="23"/>
      <c r="D10" s="201"/>
      <c r="E10" s="202"/>
      <c r="F10" s="202"/>
      <c r="G10" s="202"/>
      <c r="H10" s="202"/>
      <c r="I10" s="199"/>
      <c r="J10" s="199"/>
      <c r="K10" s="199"/>
      <c r="L10" s="199"/>
      <c r="M10" s="199"/>
      <c r="N10" s="23"/>
      <c r="O10" s="22"/>
    </row>
    <row r="11" spans="1:16" ht="20.100000000000001" customHeight="1" x14ac:dyDescent="0.2">
      <c r="A11" s="132">
        <f>LOOKUP(5,Időbeosztás!I2:I16,Időbeosztás!A2:A16)</f>
        <v>6</v>
      </c>
      <c r="B11" s="133" t="str">
        <f>LOOKUP(5,Időbeosztás!I2:I16,Időbeosztás!C2:C16)</f>
        <v>március 29.</v>
      </c>
      <c r="C11" s="54"/>
      <c r="D11" s="200" t="s">
        <v>229</v>
      </c>
      <c r="E11" s="200"/>
      <c r="F11" s="200"/>
      <c r="G11" s="198" t="s">
        <v>155</v>
      </c>
      <c r="H11" s="198"/>
      <c r="I11" s="203" t="s">
        <v>84</v>
      </c>
      <c r="J11" s="203"/>
      <c r="K11" s="203"/>
      <c r="L11" s="203"/>
      <c r="M11" s="203"/>
      <c r="N11" s="203"/>
      <c r="O11" s="67"/>
    </row>
    <row r="12" spans="1:16" ht="20.100000000000001" customHeight="1" x14ac:dyDescent="0.2">
      <c r="A12" s="132"/>
      <c r="B12" s="133"/>
      <c r="C12" s="54"/>
      <c r="D12" s="200"/>
      <c r="E12" s="200"/>
      <c r="F12" s="200"/>
      <c r="G12" s="198"/>
      <c r="H12" s="198"/>
      <c r="I12" s="203"/>
      <c r="J12" s="203"/>
      <c r="K12" s="203"/>
      <c r="L12" s="203"/>
      <c r="M12" s="203"/>
      <c r="N12" s="203"/>
      <c r="O12" s="67"/>
    </row>
    <row r="13" spans="1:16" ht="20.100000000000001" customHeight="1" x14ac:dyDescent="0.2">
      <c r="A13" s="132">
        <f>LOOKUP(6,Időbeosztás!I2:I16,Időbeosztás!A2:A16)</f>
        <v>7</v>
      </c>
      <c r="B13" s="133" t="str">
        <f>LOOKUP(6,Időbeosztás!I2:I16,Időbeosztás!C2:C16)</f>
        <v>április 5.</v>
      </c>
      <c r="C13" s="143" t="s">
        <v>85</v>
      </c>
      <c r="D13" s="143"/>
      <c r="E13" s="143"/>
      <c r="F13" s="143"/>
      <c r="G13" s="143"/>
      <c r="H13" s="199" t="s">
        <v>231</v>
      </c>
      <c r="I13" s="199"/>
      <c r="J13" s="199"/>
      <c r="K13" s="199"/>
      <c r="L13" s="143" t="s">
        <v>83</v>
      </c>
      <c r="M13" s="143"/>
      <c r="N13" s="143"/>
      <c r="O13" s="145"/>
    </row>
    <row r="14" spans="1:16" ht="20.100000000000001" customHeight="1" x14ac:dyDescent="0.2">
      <c r="A14" s="132"/>
      <c r="B14" s="133"/>
      <c r="C14" s="143"/>
      <c r="D14" s="143"/>
      <c r="E14" s="143"/>
      <c r="F14" s="143"/>
      <c r="G14" s="143"/>
      <c r="H14" s="199"/>
      <c r="I14" s="199"/>
      <c r="J14" s="199"/>
      <c r="K14" s="199"/>
      <c r="L14" s="143"/>
      <c r="M14" s="143"/>
      <c r="N14" s="143"/>
      <c r="O14" s="145"/>
    </row>
    <row r="15" spans="1:16" ht="20.100000000000001" customHeight="1" x14ac:dyDescent="0.2">
      <c r="A15" s="132">
        <f>LOOKUP(7,Időbeosztás!I2:I16,Időbeosztás!A2:A16)</f>
        <v>8</v>
      </c>
      <c r="B15" s="133" t="str">
        <f>LOOKUP(7,Időbeosztás!I2:I16,Időbeosztás!C2:C16)</f>
        <v>április 12.</v>
      </c>
      <c r="C15" s="23"/>
      <c r="D15" s="201" t="s">
        <v>151</v>
      </c>
      <c r="E15" s="202"/>
      <c r="F15" s="202"/>
      <c r="G15" s="202"/>
      <c r="H15" s="202"/>
      <c r="I15" s="199" t="s">
        <v>82</v>
      </c>
      <c r="J15" s="199"/>
      <c r="K15" s="199"/>
      <c r="L15" s="199"/>
      <c r="M15" s="199"/>
      <c r="N15" s="23"/>
      <c r="O15" s="117"/>
    </row>
    <row r="16" spans="1:16" ht="20.100000000000001" customHeight="1" x14ac:dyDescent="0.2">
      <c r="A16" s="132"/>
      <c r="B16" s="133"/>
      <c r="C16" s="23"/>
      <c r="D16" s="201"/>
      <c r="E16" s="202"/>
      <c r="F16" s="202"/>
      <c r="G16" s="202"/>
      <c r="H16" s="202"/>
      <c r="I16" s="199"/>
      <c r="J16" s="199"/>
      <c r="K16" s="199"/>
      <c r="L16" s="199"/>
      <c r="M16" s="199"/>
      <c r="N16" s="23"/>
      <c r="O16" s="117"/>
    </row>
    <row r="17" spans="1:16" ht="20.100000000000001" customHeight="1" x14ac:dyDescent="0.2">
      <c r="A17" s="132">
        <f>LOOKUP(8,Időbeosztás!I2:I16,Időbeosztás!A2:A16)</f>
        <v>10</v>
      </c>
      <c r="B17" s="133" t="str">
        <f>LOOKUP(8,Időbeosztás!I2:I16,Időbeosztás!C2:C16)</f>
        <v>április 26.</v>
      </c>
      <c r="C17" s="54"/>
      <c r="D17" s="200" t="s">
        <v>155</v>
      </c>
      <c r="E17" s="200"/>
      <c r="F17" s="200"/>
      <c r="G17" s="198" t="s">
        <v>229</v>
      </c>
      <c r="H17" s="198"/>
      <c r="I17" s="203" t="s">
        <v>84</v>
      </c>
      <c r="J17" s="203"/>
      <c r="K17" s="203"/>
      <c r="L17" s="203"/>
      <c r="M17" s="203"/>
      <c r="N17" s="203"/>
      <c r="O17" s="67"/>
    </row>
    <row r="18" spans="1:16" ht="20.100000000000001" customHeight="1" x14ac:dyDescent="0.2">
      <c r="A18" s="132"/>
      <c r="B18" s="133"/>
      <c r="C18" s="54"/>
      <c r="D18" s="200"/>
      <c r="E18" s="200"/>
      <c r="F18" s="200"/>
      <c r="G18" s="198"/>
      <c r="H18" s="198"/>
      <c r="I18" s="203"/>
      <c r="J18" s="203"/>
      <c r="K18" s="203"/>
      <c r="L18" s="203"/>
      <c r="M18" s="203"/>
      <c r="N18" s="203"/>
      <c r="O18" s="67"/>
    </row>
    <row r="19" spans="1:16" ht="20.100000000000001" customHeight="1" x14ac:dyDescent="0.2">
      <c r="A19" s="132">
        <f>LOOKUP(9,Időbeosztás!I2:I16,Időbeosztás!A2:A16)</f>
        <v>11</v>
      </c>
      <c r="B19" s="133" t="str">
        <f>LOOKUP(9,Időbeosztás!I2:I16,Időbeosztás!C2:C16)</f>
        <v>május 3.</v>
      </c>
      <c r="C19" s="143" t="s">
        <v>85</v>
      </c>
      <c r="D19" s="143"/>
      <c r="E19" s="143"/>
      <c r="F19" s="143"/>
      <c r="G19" s="143"/>
      <c r="H19" s="199" t="s">
        <v>231</v>
      </c>
      <c r="I19" s="199"/>
      <c r="J19" s="199"/>
      <c r="K19" s="199"/>
      <c r="L19" s="143" t="s">
        <v>83</v>
      </c>
      <c r="M19" s="143"/>
      <c r="N19" s="143"/>
      <c r="O19" s="87"/>
    </row>
    <row r="20" spans="1:16" ht="20.100000000000001" customHeight="1" x14ac:dyDescent="0.2">
      <c r="A20" s="132"/>
      <c r="B20" s="133"/>
      <c r="C20" s="143"/>
      <c r="D20" s="143"/>
      <c r="E20" s="143"/>
      <c r="F20" s="143"/>
      <c r="G20" s="143"/>
      <c r="H20" s="199"/>
      <c r="I20" s="199"/>
      <c r="J20" s="199"/>
      <c r="K20" s="199"/>
      <c r="L20" s="143"/>
      <c r="M20" s="143"/>
      <c r="N20" s="143"/>
      <c r="O20" s="87"/>
    </row>
    <row r="21" spans="1:16" ht="20.100000000000001" customHeight="1" x14ac:dyDescent="0.2">
      <c r="A21" s="132">
        <f>LOOKUP(10,Időbeosztás!I2:I16,Időbeosztás!A2:A16)</f>
        <v>12</v>
      </c>
      <c r="B21" s="133" t="str">
        <f>LOOKUP(10,Időbeosztás!I2:I16,Időbeosztás!C2:C16)</f>
        <v>május 10.</v>
      </c>
      <c r="C21" s="23"/>
      <c r="D21" s="201" t="s">
        <v>151</v>
      </c>
      <c r="E21" s="202"/>
      <c r="F21" s="202"/>
      <c r="G21" s="202"/>
      <c r="H21" s="202"/>
      <c r="I21" s="199" t="s">
        <v>82</v>
      </c>
      <c r="J21" s="199"/>
      <c r="K21" s="199"/>
      <c r="L21" s="199"/>
      <c r="M21" s="199"/>
      <c r="N21" s="23"/>
      <c r="O21" s="117"/>
    </row>
    <row r="22" spans="1:16" ht="20.100000000000001" customHeight="1" x14ac:dyDescent="0.2">
      <c r="A22" s="132"/>
      <c r="B22" s="133"/>
      <c r="C22" s="23"/>
      <c r="D22" s="201"/>
      <c r="E22" s="202"/>
      <c r="F22" s="202"/>
      <c r="G22" s="202"/>
      <c r="H22" s="202"/>
      <c r="I22" s="199"/>
      <c r="J22" s="199"/>
      <c r="K22" s="199"/>
      <c r="L22" s="199"/>
      <c r="M22" s="199"/>
      <c r="N22" s="23"/>
      <c r="O22" s="117"/>
    </row>
    <row r="23" spans="1:16" ht="20.100000000000001" customHeight="1" x14ac:dyDescent="0.2">
      <c r="A23" s="132">
        <f>LOOKUP(11,Időbeosztás!I2:I16,Időbeosztás!A2:A16)</f>
        <v>13</v>
      </c>
      <c r="B23" s="133" t="str">
        <f>LOOKUP(11,Időbeosztás!I2:I16,Időbeosztás!C2:C16)</f>
        <v>május 17.</v>
      </c>
      <c r="C23" s="54"/>
      <c r="D23" s="200" t="s">
        <v>229</v>
      </c>
      <c r="E23" s="200"/>
      <c r="F23" s="200"/>
      <c r="G23" s="198" t="s">
        <v>155</v>
      </c>
      <c r="H23" s="198"/>
      <c r="I23" s="203" t="s">
        <v>84</v>
      </c>
      <c r="J23" s="203"/>
      <c r="K23" s="203"/>
      <c r="L23" s="203"/>
      <c r="M23" s="203"/>
      <c r="N23" s="203"/>
      <c r="O23" s="87"/>
    </row>
    <row r="24" spans="1:16" ht="20.100000000000001" customHeight="1" x14ac:dyDescent="0.2">
      <c r="A24" s="132"/>
      <c r="B24" s="133"/>
      <c r="C24" s="54"/>
      <c r="D24" s="200"/>
      <c r="E24" s="200"/>
      <c r="F24" s="200"/>
      <c r="G24" s="198"/>
      <c r="H24" s="198"/>
      <c r="I24" s="203"/>
      <c r="J24" s="203"/>
      <c r="K24" s="203"/>
      <c r="L24" s="203"/>
      <c r="M24" s="203"/>
      <c r="N24" s="203"/>
      <c r="O24" s="87"/>
    </row>
    <row r="25" spans="1:16" ht="20.100000000000001" customHeight="1" x14ac:dyDescent="0.2">
      <c r="A25" s="132">
        <f>LOOKUP(12,Időbeosztás!I2:I16,Időbeosztás!A2:A16)</f>
        <v>14</v>
      </c>
      <c r="B25" s="133" t="str">
        <f>LOOKUP(12,Időbeosztás!I2:I16,Időbeosztás!C2:C16)</f>
        <v>május 24.</v>
      </c>
      <c r="C25" s="143" t="s">
        <v>85</v>
      </c>
      <c r="D25" s="143"/>
      <c r="E25" s="143"/>
      <c r="F25" s="143"/>
      <c r="G25" s="143"/>
      <c r="H25" s="199" t="s">
        <v>231</v>
      </c>
      <c r="I25" s="199"/>
      <c r="J25" s="199"/>
      <c r="K25" s="143" t="s">
        <v>83</v>
      </c>
      <c r="L25" s="143"/>
      <c r="M25" s="143"/>
      <c r="N25" s="143"/>
      <c r="O25" s="87"/>
    </row>
    <row r="26" spans="1:16" ht="20.100000000000001" customHeight="1" x14ac:dyDescent="0.2">
      <c r="A26" s="140"/>
      <c r="B26" s="141"/>
      <c r="C26" s="143"/>
      <c r="D26" s="143"/>
      <c r="E26" s="143"/>
      <c r="F26" s="143"/>
      <c r="G26" s="143"/>
      <c r="H26" s="199"/>
      <c r="I26" s="199"/>
      <c r="J26" s="199"/>
      <c r="K26" s="143"/>
      <c r="L26" s="143"/>
      <c r="M26" s="143"/>
      <c r="N26" s="143"/>
      <c r="O26" s="87"/>
    </row>
    <row r="27" spans="1:16" ht="20.100000000000001" customHeight="1" thickBot="1" x14ac:dyDescent="0.25">
      <c r="A27" s="163" t="s">
        <v>263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5"/>
      <c r="P27" s="13"/>
    </row>
    <row r="28" spans="1:16" x14ac:dyDescent="0.2">
      <c r="B28" s="93" t="s">
        <v>204</v>
      </c>
      <c r="C28" s="90"/>
      <c r="D28" s="90"/>
      <c r="N28" s="14"/>
      <c r="O28" s="14"/>
      <c r="P28" s="13"/>
    </row>
    <row r="29" spans="1:16" x14ac:dyDescent="0.2">
      <c r="B29" s="82" t="s">
        <v>218</v>
      </c>
      <c r="C29" s="73"/>
      <c r="D29" s="73"/>
    </row>
    <row r="30" spans="1:16" x14ac:dyDescent="0.2">
      <c r="B30" s="79" t="s">
        <v>154</v>
      </c>
      <c r="C30" s="73"/>
    </row>
    <row r="31" spans="1:16" x14ac:dyDescent="0.2">
      <c r="B31" s="95" t="s">
        <v>87</v>
      </c>
      <c r="C31" s="66"/>
      <c r="M31" s="4"/>
    </row>
    <row r="32" spans="1:16" x14ac:dyDescent="0.2">
      <c r="B32" s="98"/>
      <c r="C32" s="66"/>
      <c r="D32" s="66"/>
      <c r="L32" s="4"/>
      <c r="M32" s="4"/>
    </row>
  </sheetData>
  <mergeCells count="58">
    <mergeCell ref="A21:A22"/>
    <mergeCell ref="B21:B22"/>
    <mergeCell ref="A19:A20"/>
    <mergeCell ref="A27:O27"/>
    <mergeCell ref="B25:B26"/>
    <mergeCell ref="A25:A26"/>
    <mergeCell ref="A23:A24"/>
    <mergeCell ref="B23:B24"/>
    <mergeCell ref="A17:A18"/>
    <mergeCell ref="B5:B6"/>
    <mergeCell ref="A5:A6"/>
    <mergeCell ref="I21:M22"/>
    <mergeCell ref="H25:J26"/>
    <mergeCell ref="K25:N26"/>
    <mergeCell ref="C19:G20"/>
    <mergeCell ref="C25:G26"/>
    <mergeCell ref="D21:H22"/>
    <mergeCell ref="I5:J6"/>
    <mergeCell ref="D23:F24"/>
    <mergeCell ref="G23:H24"/>
    <mergeCell ref="H19:K20"/>
    <mergeCell ref="L19:N20"/>
    <mergeCell ref="B17:B18"/>
    <mergeCell ref="B19:B20"/>
    <mergeCell ref="I23:N24"/>
    <mergeCell ref="I11:N12"/>
    <mergeCell ref="C7:G8"/>
    <mergeCell ref="D17:F18"/>
    <mergeCell ref="A1:O1"/>
    <mergeCell ref="B3:B4"/>
    <mergeCell ref="A7:A8"/>
    <mergeCell ref="B7:B8"/>
    <mergeCell ref="B15:B16"/>
    <mergeCell ref="A13:A14"/>
    <mergeCell ref="B13:B14"/>
    <mergeCell ref="A3:A4"/>
    <mergeCell ref="A11:A12"/>
    <mergeCell ref="A9:A10"/>
    <mergeCell ref="B9:B10"/>
    <mergeCell ref="A15:A16"/>
    <mergeCell ref="B11:B12"/>
    <mergeCell ref="D3:H4"/>
    <mergeCell ref="I15:M16"/>
    <mergeCell ref="H7:K8"/>
    <mergeCell ref="L7:O8"/>
    <mergeCell ref="H13:K14"/>
    <mergeCell ref="L13:O14"/>
    <mergeCell ref="G17:H18"/>
    <mergeCell ref="I3:M4"/>
    <mergeCell ref="I9:M10"/>
    <mergeCell ref="D5:F6"/>
    <mergeCell ref="G5:H6"/>
    <mergeCell ref="D11:F12"/>
    <mergeCell ref="G11:H12"/>
    <mergeCell ref="C13:G14"/>
    <mergeCell ref="D9:H10"/>
    <mergeCell ref="D15:H16"/>
    <mergeCell ref="I17:N18"/>
  </mergeCells>
  <phoneticPr fontId="0" type="noConversion"/>
  <printOptions horizontalCentered="1" verticalCentered="1"/>
  <pageMargins left="0.11811023622047245" right="0.11811023622047245" top="0.11811023622047245" bottom="0.11811023622047245" header="0.19685039370078741" footer="0.19685039370078741"/>
  <pageSetup paperSize="9" scale="9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>
    <pageSetUpPr fitToPage="1"/>
  </sheetPr>
  <dimension ref="A1:P31"/>
  <sheetViews>
    <sheetView zoomScale="90" zoomScaleNormal="90" workbookViewId="0">
      <selection activeCell="Q26" sqref="Q26"/>
    </sheetView>
  </sheetViews>
  <sheetFormatPr defaultRowHeight="12.75" x14ac:dyDescent="0.2"/>
  <cols>
    <col min="1" max="1" width="6.7109375" style="11" customWidth="1"/>
    <col min="2" max="2" width="15.7109375" style="11" customWidth="1"/>
    <col min="3" max="15" width="10.7109375" style="11" customWidth="1"/>
    <col min="16" max="16" width="9.140625" style="11" customWidth="1"/>
    <col min="17" max="16384" width="9.140625" style="11"/>
  </cols>
  <sheetData>
    <row r="1" spans="1:16" ht="18" x14ac:dyDescent="0.2">
      <c r="A1" s="134" t="s">
        <v>24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6"/>
    </row>
    <row r="2" spans="1:16" ht="25.5" x14ac:dyDescent="0.2">
      <c r="A2" s="17" t="s">
        <v>7</v>
      </c>
      <c r="B2" s="18" t="s">
        <v>8</v>
      </c>
      <c r="C2" s="19" t="s">
        <v>9</v>
      </c>
      <c r="D2" s="19" t="s">
        <v>179</v>
      </c>
      <c r="E2" s="19" t="s">
        <v>180</v>
      </c>
      <c r="F2" s="19" t="s">
        <v>181</v>
      </c>
      <c r="G2" s="19" t="s">
        <v>182</v>
      </c>
      <c r="H2" s="19" t="s">
        <v>183</v>
      </c>
      <c r="I2" s="19" t="s">
        <v>184</v>
      </c>
      <c r="J2" s="19" t="s">
        <v>185</v>
      </c>
      <c r="K2" s="19" t="s">
        <v>186</v>
      </c>
      <c r="L2" s="19" t="s">
        <v>187</v>
      </c>
      <c r="M2" s="19" t="s">
        <v>10</v>
      </c>
      <c r="N2" s="19" t="s">
        <v>188</v>
      </c>
      <c r="O2" s="59" t="s">
        <v>189</v>
      </c>
      <c r="P2" s="45"/>
    </row>
    <row r="3" spans="1:16" ht="20.100000000000001" customHeight="1" x14ac:dyDescent="0.2">
      <c r="A3" s="132">
        <f>LOOKUP(1,Időbeosztás!I2:I16,Időbeosztás!A2:A16)</f>
        <v>1</v>
      </c>
      <c r="B3" s="133" t="str">
        <f>LOOKUP(1,Időbeosztás!I2:I16,Időbeosztás!C2:C16)</f>
        <v>február 22.</v>
      </c>
      <c r="C3" s="51"/>
      <c r="D3" s="161" t="s">
        <v>157</v>
      </c>
      <c r="E3" s="161"/>
      <c r="F3" s="161"/>
      <c r="G3" s="204" t="s">
        <v>158</v>
      </c>
      <c r="H3" s="204"/>
      <c r="I3" s="204"/>
      <c r="J3" s="204"/>
      <c r="K3" s="54"/>
      <c r="L3" s="54"/>
      <c r="M3" s="54"/>
      <c r="N3" s="51"/>
      <c r="O3" s="67"/>
    </row>
    <row r="4" spans="1:16" ht="20.100000000000001" customHeight="1" x14ac:dyDescent="0.2">
      <c r="A4" s="132"/>
      <c r="B4" s="133"/>
      <c r="C4" s="51"/>
      <c r="D4" s="161"/>
      <c r="E4" s="161"/>
      <c r="F4" s="161"/>
      <c r="G4" s="204"/>
      <c r="H4" s="204"/>
      <c r="I4" s="204"/>
      <c r="J4" s="204"/>
      <c r="K4" s="54"/>
      <c r="L4" s="54"/>
      <c r="M4" s="54"/>
      <c r="N4" s="51"/>
      <c r="O4" s="67"/>
    </row>
    <row r="5" spans="1:16" ht="20.100000000000001" customHeight="1" x14ac:dyDescent="0.2">
      <c r="A5" s="132">
        <f>LOOKUP(2,Időbeosztás!I2:I16,Időbeosztás!A2:A16)</f>
        <v>2</v>
      </c>
      <c r="B5" s="133" t="str">
        <f>LOOKUP(2,Időbeosztás!I2:I16,Időbeosztás!C2:C16)</f>
        <v>március 1.</v>
      </c>
      <c r="C5" s="37"/>
      <c r="D5" s="143" t="s">
        <v>156</v>
      </c>
      <c r="E5" s="143"/>
      <c r="F5" s="143"/>
      <c r="G5" s="143"/>
      <c r="H5" s="143"/>
      <c r="I5" s="143" t="s">
        <v>159</v>
      </c>
      <c r="J5" s="143"/>
      <c r="K5" s="143"/>
      <c r="L5" s="143"/>
      <c r="M5" s="23"/>
      <c r="N5" s="23"/>
      <c r="O5" s="87"/>
    </row>
    <row r="6" spans="1:16" ht="20.100000000000001" customHeight="1" x14ac:dyDescent="0.2">
      <c r="A6" s="132"/>
      <c r="B6" s="133"/>
      <c r="C6" s="37"/>
      <c r="D6" s="143"/>
      <c r="E6" s="143"/>
      <c r="F6" s="143"/>
      <c r="G6" s="143"/>
      <c r="H6" s="143"/>
      <c r="I6" s="143"/>
      <c r="J6" s="143"/>
      <c r="K6" s="143"/>
      <c r="L6" s="143"/>
      <c r="M6" s="23"/>
      <c r="N6" s="23"/>
      <c r="O6" s="87"/>
    </row>
    <row r="7" spans="1:16" ht="20.100000000000001" customHeight="1" x14ac:dyDescent="0.2">
      <c r="A7" s="132">
        <f>LOOKUP(3,Időbeosztás!I2:I16,Időbeosztás!A2:A16)</f>
        <v>3</v>
      </c>
      <c r="B7" s="133" t="str">
        <f>LOOKUP(3,Időbeosztás!I2:I16,Időbeosztás!C2:C16)</f>
        <v>március 8.</v>
      </c>
      <c r="C7" s="48"/>
      <c r="D7" s="143" t="s">
        <v>160</v>
      </c>
      <c r="E7" s="143"/>
      <c r="F7" s="143"/>
      <c r="G7" s="143"/>
      <c r="H7" s="143" t="s">
        <v>162</v>
      </c>
      <c r="I7" s="143"/>
      <c r="J7" s="143"/>
      <c r="K7" s="143"/>
      <c r="L7" s="143"/>
      <c r="M7" s="23"/>
      <c r="N7" s="23"/>
      <c r="O7" s="67"/>
    </row>
    <row r="8" spans="1:16" ht="20.100000000000001" customHeight="1" x14ac:dyDescent="0.2">
      <c r="A8" s="132"/>
      <c r="B8" s="133"/>
      <c r="C8" s="48"/>
      <c r="D8" s="143"/>
      <c r="E8" s="143"/>
      <c r="F8" s="143"/>
      <c r="G8" s="143"/>
      <c r="H8" s="143"/>
      <c r="I8" s="143"/>
      <c r="J8" s="143"/>
      <c r="K8" s="143"/>
      <c r="L8" s="143"/>
      <c r="M8" s="23"/>
      <c r="N8" s="23"/>
      <c r="O8" s="67"/>
    </row>
    <row r="9" spans="1:16" ht="20.100000000000001" customHeight="1" x14ac:dyDescent="0.2">
      <c r="A9" s="132">
        <f>LOOKUP(4,Időbeosztás!I2:I16,Időbeosztás!A2:A16)</f>
        <v>5</v>
      </c>
      <c r="B9" s="133" t="str">
        <f>LOOKUP(4,Időbeosztás!I2:I16,Időbeosztás!C2:C16)</f>
        <v>március 22.</v>
      </c>
      <c r="C9" s="51"/>
      <c r="D9" s="161" t="s">
        <v>157</v>
      </c>
      <c r="E9" s="161"/>
      <c r="F9" s="161"/>
      <c r="G9" s="204" t="s">
        <v>158</v>
      </c>
      <c r="H9" s="204"/>
      <c r="I9" s="204"/>
      <c r="J9" s="204"/>
      <c r="K9" s="54"/>
      <c r="L9" s="51"/>
      <c r="M9" s="51"/>
      <c r="N9" s="51"/>
      <c r="O9" s="67"/>
    </row>
    <row r="10" spans="1:16" ht="20.100000000000001" customHeight="1" x14ac:dyDescent="0.2">
      <c r="A10" s="132"/>
      <c r="B10" s="133"/>
      <c r="C10" s="51"/>
      <c r="D10" s="161"/>
      <c r="E10" s="161"/>
      <c r="F10" s="161"/>
      <c r="G10" s="204"/>
      <c r="H10" s="204"/>
      <c r="I10" s="204"/>
      <c r="J10" s="204"/>
      <c r="K10" s="54"/>
      <c r="L10" s="51"/>
      <c r="M10" s="51"/>
      <c r="N10" s="51"/>
      <c r="O10" s="67"/>
    </row>
    <row r="11" spans="1:16" ht="20.100000000000001" customHeight="1" x14ac:dyDescent="0.2">
      <c r="A11" s="132">
        <f>LOOKUP(5,Időbeosztás!I2:I16,Időbeosztás!A2:A16)</f>
        <v>6</v>
      </c>
      <c r="B11" s="133" t="str">
        <f>LOOKUP(5,Időbeosztás!I2:I16,Időbeosztás!C2:C16)</f>
        <v>március 29.</v>
      </c>
      <c r="C11" s="37"/>
      <c r="D11" s="143" t="s">
        <v>156</v>
      </c>
      <c r="E11" s="143"/>
      <c r="F11" s="143"/>
      <c r="G11" s="143"/>
      <c r="H11" s="143"/>
      <c r="I11" s="143" t="s">
        <v>159</v>
      </c>
      <c r="J11" s="143"/>
      <c r="K11" s="143"/>
      <c r="L11" s="143" t="s">
        <v>160</v>
      </c>
      <c r="M11" s="143"/>
      <c r="N11" s="143"/>
      <c r="O11" s="85"/>
    </row>
    <row r="12" spans="1:16" ht="20.100000000000001" customHeight="1" x14ac:dyDescent="0.2">
      <c r="A12" s="132"/>
      <c r="B12" s="133"/>
      <c r="C12" s="37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85"/>
    </row>
    <row r="13" spans="1:16" ht="20.100000000000001" customHeight="1" x14ac:dyDescent="0.2">
      <c r="A13" s="132">
        <f>LOOKUP(6,Időbeosztás!I2:I16,Időbeosztás!A2:A16)</f>
        <v>7</v>
      </c>
      <c r="B13" s="133" t="str">
        <f>LOOKUP(6,Időbeosztás!I2:I16,Időbeosztás!C2:C16)</f>
        <v>április 5.</v>
      </c>
      <c r="C13" s="51"/>
      <c r="D13" s="161" t="s">
        <v>157</v>
      </c>
      <c r="E13" s="161"/>
      <c r="F13" s="161"/>
      <c r="G13" s="203" t="s">
        <v>163</v>
      </c>
      <c r="H13" s="203"/>
      <c r="I13" s="203"/>
      <c r="J13" s="203"/>
      <c r="K13" s="203"/>
      <c r="L13" s="54"/>
      <c r="M13" s="54"/>
      <c r="N13" s="54"/>
      <c r="O13" s="87"/>
    </row>
    <row r="14" spans="1:16" ht="20.100000000000001" customHeight="1" x14ac:dyDescent="0.2">
      <c r="A14" s="132"/>
      <c r="B14" s="133"/>
      <c r="C14" s="51"/>
      <c r="D14" s="161"/>
      <c r="E14" s="161"/>
      <c r="F14" s="161"/>
      <c r="G14" s="203"/>
      <c r="H14" s="203"/>
      <c r="I14" s="203"/>
      <c r="J14" s="203"/>
      <c r="K14" s="203"/>
      <c r="L14" s="54"/>
      <c r="M14" s="54"/>
      <c r="N14" s="54"/>
      <c r="O14" s="87"/>
    </row>
    <row r="15" spans="1:16" ht="20.100000000000001" customHeight="1" x14ac:dyDescent="0.2">
      <c r="A15" s="132">
        <f>LOOKUP(7,Időbeosztás!I2:I16,Időbeosztás!A2:A16)</f>
        <v>8</v>
      </c>
      <c r="B15" s="133" t="str">
        <f>LOOKUP(7,Időbeosztás!I2:I16,Időbeosztás!C2:C16)</f>
        <v>április 12.</v>
      </c>
      <c r="C15" s="54"/>
      <c r="D15" s="161" t="s">
        <v>157</v>
      </c>
      <c r="E15" s="161"/>
      <c r="F15" s="161"/>
      <c r="G15" s="205" t="s">
        <v>158</v>
      </c>
      <c r="H15" s="205"/>
      <c r="I15" s="205"/>
      <c r="J15" s="203" t="s">
        <v>236</v>
      </c>
      <c r="K15" s="203"/>
      <c r="L15" s="203"/>
      <c r="M15" s="203"/>
      <c r="N15" s="203"/>
      <c r="O15" s="87"/>
    </row>
    <row r="16" spans="1:16" ht="20.100000000000001" customHeight="1" x14ac:dyDescent="0.2">
      <c r="A16" s="132"/>
      <c r="B16" s="133"/>
      <c r="C16" s="54"/>
      <c r="D16" s="161"/>
      <c r="E16" s="161"/>
      <c r="F16" s="161"/>
      <c r="G16" s="205"/>
      <c r="H16" s="205"/>
      <c r="I16" s="205"/>
      <c r="J16" s="203"/>
      <c r="K16" s="203"/>
      <c r="L16" s="203"/>
      <c r="M16" s="203"/>
      <c r="N16" s="203"/>
      <c r="O16" s="87"/>
    </row>
    <row r="17" spans="1:15" ht="20.100000000000001" customHeight="1" x14ac:dyDescent="0.2">
      <c r="A17" s="132">
        <f>LOOKUP(8,Időbeosztás!I2:I16,Időbeosztás!A2:A16)</f>
        <v>10</v>
      </c>
      <c r="B17" s="133" t="str">
        <f>LOOKUP(8,Időbeosztás!I2:I16,Időbeosztás!C2:C16)</f>
        <v>április 26.</v>
      </c>
      <c r="C17" s="37"/>
      <c r="D17" s="143" t="s">
        <v>156</v>
      </c>
      <c r="E17" s="143"/>
      <c r="F17" s="143"/>
      <c r="G17" s="143"/>
      <c r="H17" s="143"/>
      <c r="I17" s="143" t="s">
        <v>159</v>
      </c>
      <c r="J17" s="143"/>
      <c r="K17" s="143"/>
      <c r="L17" s="143"/>
      <c r="M17" s="23"/>
      <c r="N17" s="23"/>
      <c r="O17" s="87"/>
    </row>
    <row r="18" spans="1:15" ht="20.100000000000001" customHeight="1" x14ac:dyDescent="0.2">
      <c r="A18" s="132"/>
      <c r="B18" s="133"/>
      <c r="C18" s="37"/>
      <c r="D18" s="143"/>
      <c r="E18" s="143"/>
      <c r="F18" s="143"/>
      <c r="G18" s="143"/>
      <c r="H18" s="143"/>
      <c r="I18" s="143"/>
      <c r="J18" s="143"/>
      <c r="K18" s="143"/>
      <c r="L18" s="143"/>
      <c r="M18" s="23"/>
      <c r="N18" s="23"/>
      <c r="O18" s="87"/>
    </row>
    <row r="19" spans="1:15" ht="20.100000000000001" customHeight="1" x14ac:dyDescent="0.2">
      <c r="A19" s="132">
        <f>LOOKUP(9,Időbeosztás!I2:I16,Időbeosztás!A2:A16)</f>
        <v>11</v>
      </c>
      <c r="B19" s="133" t="str">
        <f>LOOKUP(9,Időbeosztás!I2:I16,Időbeosztás!C2:C16)</f>
        <v>május 3.</v>
      </c>
      <c r="C19" s="48"/>
      <c r="D19" s="143" t="s">
        <v>161</v>
      </c>
      <c r="E19" s="143"/>
      <c r="F19" s="143"/>
      <c r="G19" s="143"/>
      <c r="H19" s="143" t="s">
        <v>162</v>
      </c>
      <c r="I19" s="143"/>
      <c r="J19" s="143"/>
      <c r="K19" s="143"/>
      <c r="L19" s="143"/>
      <c r="M19" s="23"/>
      <c r="N19" s="23"/>
      <c r="O19" s="87"/>
    </row>
    <row r="20" spans="1:15" ht="20.100000000000001" customHeight="1" x14ac:dyDescent="0.2">
      <c r="A20" s="132"/>
      <c r="B20" s="133"/>
      <c r="C20" s="48"/>
      <c r="D20" s="143"/>
      <c r="E20" s="143"/>
      <c r="F20" s="143"/>
      <c r="G20" s="143"/>
      <c r="H20" s="143"/>
      <c r="I20" s="143"/>
      <c r="J20" s="143"/>
      <c r="K20" s="143"/>
      <c r="L20" s="143"/>
      <c r="M20" s="23"/>
      <c r="N20" s="23"/>
      <c r="O20" s="87"/>
    </row>
    <row r="21" spans="1:15" ht="20.100000000000001" customHeight="1" x14ac:dyDescent="0.2">
      <c r="A21" s="132">
        <f>LOOKUP(10,Időbeosztás!I2:I16,Időbeosztás!A2:A16)</f>
        <v>12</v>
      </c>
      <c r="B21" s="133" t="str">
        <f>LOOKUP(10,Időbeosztás!I2:I16,Időbeosztás!C2:C16)</f>
        <v>május 10.</v>
      </c>
      <c r="C21" s="54"/>
      <c r="D21" s="161" t="s">
        <v>157</v>
      </c>
      <c r="E21" s="161"/>
      <c r="F21" s="161"/>
      <c r="G21" s="204" t="s">
        <v>158</v>
      </c>
      <c r="H21" s="204"/>
      <c r="I21" s="204"/>
      <c r="J21" s="204"/>
      <c r="K21" s="54"/>
      <c r="L21" s="51"/>
      <c r="M21" s="51"/>
      <c r="N21" s="51"/>
      <c r="O21" s="67"/>
    </row>
    <row r="22" spans="1:15" ht="20.100000000000001" customHeight="1" x14ac:dyDescent="0.2">
      <c r="A22" s="132"/>
      <c r="B22" s="133"/>
      <c r="C22" s="54"/>
      <c r="D22" s="161"/>
      <c r="E22" s="161"/>
      <c r="F22" s="161"/>
      <c r="G22" s="204"/>
      <c r="H22" s="204"/>
      <c r="I22" s="204"/>
      <c r="J22" s="204"/>
      <c r="K22" s="54"/>
      <c r="L22" s="51"/>
      <c r="M22" s="51"/>
      <c r="N22" s="51"/>
      <c r="O22" s="67"/>
    </row>
    <row r="23" spans="1:15" ht="20.100000000000001" customHeight="1" x14ac:dyDescent="0.2">
      <c r="A23" s="132">
        <f>LOOKUP(11,Időbeosztás!I2:I16,Időbeosztás!A2:A16)</f>
        <v>13</v>
      </c>
      <c r="B23" s="133" t="str">
        <f>LOOKUP(11,Időbeosztás!I2:I16,Időbeosztás!C2:C16)</f>
        <v>május 17.</v>
      </c>
      <c r="C23" s="37"/>
      <c r="D23" s="143" t="s">
        <v>156</v>
      </c>
      <c r="E23" s="143"/>
      <c r="F23" s="143"/>
      <c r="G23" s="143"/>
      <c r="H23" s="143"/>
      <c r="I23" s="143" t="s">
        <v>159</v>
      </c>
      <c r="J23" s="143"/>
      <c r="K23" s="143"/>
      <c r="L23" s="143"/>
      <c r="M23" s="54"/>
      <c r="N23" s="54"/>
      <c r="O23" s="85"/>
    </row>
    <row r="24" spans="1:15" ht="20.100000000000001" customHeight="1" x14ac:dyDescent="0.2">
      <c r="A24" s="132"/>
      <c r="B24" s="133"/>
      <c r="C24" s="37"/>
      <c r="D24" s="143"/>
      <c r="E24" s="143"/>
      <c r="F24" s="143"/>
      <c r="G24" s="143"/>
      <c r="H24" s="143"/>
      <c r="I24" s="143"/>
      <c r="J24" s="143"/>
      <c r="K24" s="143"/>
      <c r="L24" s="143"/>
      <c r="M24" s="54"/>
      <c r="N24" s="54"/>
      <c r="O24" s="85"/>
    </row>
    <row r="25" spans="1:15" ht="20.100000000000001" customHeight="1" x14ac:dyDescent="0.2">
      <c r="A25" s="132">
        <f>LOOKUP(12,Időbeosztás!I2:I16,Időbeosztás!A2:A16)</f>
        <v>14</v>
      </c>
      <c r="B25" s="133" t="str">
        <f>LOOKUP(12,Időbeosztás!I2:I16,Időbeosztás!C2:C16)</f>
        <v>május 24.</v>
      </c>
      <c r="C25" s="23"/>
      <c r="D25" s="23"/>
      <c r="E25" s="23"/>
      <c r="F25" s="23"/>
      <c r="G25" s="143" t="s">
        <v>161</v>
      </c>
      <c r="H25" s="143"/>
      <c r="I25" s="143"/>
      <c r="J25" s="143"/>
      <c r="K25" s="23"/>
      <c r="L25" s="23"/>
      <c r="M25" s="54"/>
      <c r="N25" s="54"/>
      <c r="O25" s="87"/>
    </row>
    <row r="26" spans="1:15" ht="20.100000000000001" customHeight="1" x14ac:dyDescent="0.2">
      <c r="A26" s="140"/>
      <c r="B26" s="141"/>
      <c r="C26" s="23"/>
      <c r="D26" s="23"/>
      <c r="E26" s="23"/>
      <c r="F26" s="23"/>
      <c r="G26" s="143"/>
      <c r="H26" s="143"/>
      <c r="I26" s="143"/>
      <c r="J26" s="143"/>
      <c r="K26" s="23"/>
      <c r="L26" s="23"/>
      <c r="M26" s="54"/>
      <c r="N26" s="54"/>
      <c r="O26" s="87"/>
    </row>
    <row r="27" spans="1:15" ht="20.100000000000001" customHeight="1" thickBot="1" x14ac:dyDescent="0.25">
      <c r="A27" s="163" t="s">
        <v>224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5"/>
    </row>
    <row r="28" spans="1:15" x14ac:dyDescent="0.2">
      <c r="B28" s="77" t="s">
        <v>154</v>
      </c>
      <c r="C28" s="66"/>
      <c r="M28" s="4"/>
      <c r="N28" s="4"/>
    </row>
    <row r="29" spans="1:15" ht="12.75" customHeight="1" x14ac:dyDescent="0.2">
      <c r="B29" s="78" t="s">
        <v>152</v>
      </c>
      <c r="C29" s="66"/>
      <c r="N29" s="4"/>
    </row>
    <row r="30" spans="1:15" x14ac:dyDescent="0.2">
      <c r="B30" s="79" t="s">
        <v>164</v>
      </c>
    </row>
    <row r="31" spans="1:15" x14ac:dyDescent="0.2">
      <c r="B31" s="110"/>
      <c r="C31" s="4"/>
    </row>
  </sheetData>
  <mergeCells count="51">
    <mergeCell ref="D9:F10"/>
    <mergeCell ref="G9:J10"/>
    <mergeCell ref="A27:O27"/>
    <mergeCell ref="A25:A26"/>
    <mergeCell ref="B25:B26"/>
    <mergeCell ref="A23:A24"/>
    <mergeCell ref="B23:B24"/>
    <mergeCell ref="G25:J26"/>
    <mergeCell ref="I23:L24"/>
    <mergeCell ref="D23:H24"/>
    <mergeCell ref="A21:A22"/>
    <mergeCell ref="B21:B22"/>
    <mergeCell ref="A19:A20"/>
    <mergeCell ref="B17:B18"/>
    <mergeCell ref="A17:A18"/>
    <mergeCell ref="B19:B20"/>
    <mergeCell ref="L11:N12"/>
    <mergeCell ref="I11:K12"/>
    <mergeCell ref="D17:H18"/>
    <mergeCell ref="D11:H12"/>
    <mergeCell ref="A15:A16"/>
    <mergeCell ref="B15:B16"/>
    <mergeCell ref="A9:A10"/>
    <mergeCell ref="B9:B10"/>
    <mergeCell ref="A13:A14"/>
    <mergeCell ref="A11:A12"/>
    <mergeCell ref="B11:B12"/>
    <mergeCell ref="B13:B14"/>
    <mergeCell ref="A1:O1"/>
    <mergeCell ref="A3:A4"/>
    <mergeCell ref="B3:B4"/>
    <mergeCell ref="A7:A8"/>
    <mergeCell ref="B7:B8"/>
    <mergeCell ref="A5:A6"/>
    <mergeCell ref="B5:B6"/>
    <mergeCell ref="D3:F4"/>
    <mergeCell ref="G3:J4"/>
    <mergeCell ref="I5:L6"/>
    <mergeCell ref="D7:G8"/>
    <mergeCell ref="H7:L8"/>
    <mergeCell ref="D5:H6"/>
    <mergeCell ref="D13:F14"/>
    <mergeCell ref="H19:L20"/>
    <mergeCell ref="D19:G20"/>
    <mergeCell ref="D21:F22"/>
    <mergeCell ref="G21:J22"/>
    <mergeCell ref="D15:F16"/>
    <mergeCell ref="G15:I16"/>
    <mergeCell ref="J15:N16"/>
    <mergeCell ref="I17:L18"/>
    <mergeCell ref="G13:K14"/>
  </mergeCells>
  <phoneticPr fontId="0" type="noConversion"/>
  <printOptions horizontalCentered="1" verticalCentered="1"/>
  <pageMargins left="0.11811023622047245" right="0.11811023622047245" top="0.11811023622047245" bottom="0.11811023622047245" header="0.19685039370078741" footer="0.19685039370078741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23</vt:i4>
      </vt:variant>
      <vt:variant>
        <vt:lpstr>Névvel ellátott tartományok</vt:lpstr>
      </vt:variant>
      <vt:variant>
        <vt:i4>23</vt:i4>
      </vt:variant>
    </vt:vector>
  </HeadingPairs>
  <TitlesOfParts>
    <vt:vector size="46" baseType="lpstr">
      <vt:lpstr>LG I</vt:lpstr>
      <vt:lpstr>LG II</vt:lpstr>
      <vt:lpstr>LGC III</vt:lpstr>
      <vt:lpstr>LGA III</vt:lpstr>
      <vt:lpstr>LG I JB</vt:lpstr>
      <vt:lpstr>LG MSc I</vt:lpstr>
      <vt:lpstr>LG MSc II</vt:lpstr>
      <vt:lpstr>LMH I</vt:lpstr>
      <vt:lpstr>LMH II</vt:lpstr>
      <vt:lpstr>LMH III</vt:lpstr>
      <vt:lpstr>LEN I</vt:lpstr>
      <vt:lpstr>LBT I</vt:lpstr>
      <vt:lpstr>LBT II</vt:lpstr>
      <vt:lpstr>LBT III bizt</vt:lpstr>
      <vt:lpstr>LBT III tűzv</vt:lpstr>
      <vt:lpstr>LBT MSc I terv</vt:lpstr>
      <vt:lpstr>LBT MSc I tűzv</vt:lpstr>
      <vt:lpstr>LBT MSc I infbizt</vt:lpstr>
      <vt:lpstr>LBT MSc II terv</vt:lpstr>
      <vt:lpstr>LBT MSc II tűzv</vt:lpstr>
      <vt:lpstr>LBT MSc II infbizt</vt:lpstr>
      <vt:lpstr>LKIB I</vt:lpstr>
      <vt:lpstr>Időbeosztás</vt:lpstr>
      <vt:lpstr>Időbeosztás!Nyomtatási_terület</vt:lpstr>
      <vt:lpstr>'LBT I'!Nyomtatási_terület</vt:lpstr>
      <vt:lpstr>'LBT II'!Nyomtatási_terület</vt:lpstr>
      <vt:lpstr>'LBT III bizt'!Nyomtatási_terület</vt:lpstr>
      <vt:lpstr>'LBT III tűzv'!Nyomtatási_terület</vt:lpstr>
      <vt:lpstr>'LBT MSc I infbizt'!Nyomtatási_terület</vt:lpstr>
      <vt:lpstr>'LBT MSc I terv'!Nyomtatási_terület</vt:lpstr>
      <vt:lpstr>'LBT MSc I tűzv'!Nyomtatási_terület</vt:lpstr>
      <vt:lpstr>'LBT MSc II infbizt'!Nyomtatási_terület</vt:lpstr>
      <vt:lpstr>'LBT MSc II terv'!Nyomtatási_terület</vt:lpstr>
      <vt:lpstr>'LBT MSc II tűzv'!Nyomtatási_terület</vt:lpstr>
      <vt:lpstr>'LEN I'!Nyomtatási_terület</vt:lpstr>
      <vt:lpstr>'LG I'!Nyomtatási_terület</vt:lpstr>
      <vt:lpstr>'LG I JB'!Nyomtatási_terület</vt:lpstr>
      <vt:lpstr>'LG II'!Nyomtatási_terület</vt:lpstr>
      <vt:lpstr>'LG MSc I'!Nyomtatási_terület</vt:lpstr>
      <vt:lpstr>'LG MSc II'!Nyomtatási_terület</vt:lpstr>
      <vt:lpstr>'LGA III'!Nyomtatási_terület</vt:lpstr>
      <vt:lpstr>'LGC III'!Nyomtatási_terület</vt:lpstr>
      <vt:lpstr>'LKIB I'!Nyomtatási_terület</vt:lpstr>
      <vt:lpstr>'LMH I'!Nyomtatási_terület</vt:lpstr>
      <vt:lpstr>'LMH II'!Nyomtatási_terület</vt:lpstr>
      <vt:lpstr>'LMH III'!Nyomtatási_terület</vt:lpstr>
    </vt:vector>
  </TitlesOfParts>
  <Company>BDMF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Kártyás Gyula</dc:creator>
  <cp:lastModifiedBy> </cp:lastModifiedBy>
  <cp:lastPrinted>2025-02-04T08:05:18Z</cp:lastPrinted>
  <dcterms:created xsi:type="dcterms:W3CDTF">2001-01-11T07:16:58Z</dcterms:created>
  <dcterms:modified xsi:type="dcterms:W3CDTF">2025-02-20T13:55:37Z</dcterms:modified>
</cp:coreProperties>
</file>